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vetlana\Desktop\OKTOOBER MENÜÜ\"/>
    </mc:Choice>
  </mc:AlternateContent>
  <xr:revisionPtr revIDLastSave="0" documentId="13_ncr:1_{4571D481-D1BE-4674-BE65-FACD3271FC5D}" xr6:coauthVersionLast="47" xr6:coauthVersionMax="47" xr10:uidLastSave="{00000000-0000-0000-0000-000000000000}"/>
  <bookViews>
    <workbookView xWindow="-120" yWindow="-120" windowWidth="29040" windowHeight="15720" tabRatio="878" firstSheet="1" activeTab="4" xr2:uid="{94EC6BD7-78AD-40E0-9A5C-700A491D01AD}"/>
  </bookViews>
  <sheets>
    <sheet name="Nädal_40_1.-3.klass" sheetId="6" r:id="rId1"/>
    <sheet name="Nädal_41_1.-3.klass" sheetId="7" r:id="rId2"/>
    <sheet name="Nädal_42_1.-3.klass" sheetId="8" r:id="rId3"/>
    <sheet name="Nädal_44_1.-3.klass" sheetId="9" r:id="rId4"/>
    <sheet name="Nädal_40_4.-9.klass" sheetId="1" r:id="rId5"/>
    <sheet name="Nädal_41_4.-9.klass" sheetId="2" r:id="rId6"/>
    <sheet name="Nädal_42_4-.9.klass" sheetId="3" r:id="rId7"/>
    <sheet name="Nädal_44_4.-9.klass" sheetId="4" r:id="rId8"/>
    <sheet name="Nädal_40_10.-12.klass" sheetId="16" r:id="rId9"/>
    <sheet name="Nädal_41_10.-12.klass" sheetId="19" r:id="rId10"/>
    <sheet name="Nädal_42_10.-12.klass" sheetId="17" r:id="rId11"/>
    <sheet name="Nädal_44_10.-12.klass" sheetId="20" r:id="rId12"/>
    <sheet name="Kontroll-leht" sheetId="5" r:id="rId13"/>
  </sheets>
  <definedNames>
    <definedName name="_xlnm.Print_Area" localSheetId="12">'Kontroll-leht'!$A$8:$L$72</definedName>
    <definedName name="_xlnm.Print_Area" localSheetId="0">'Nädal_40_1.-3.klass'!$A$1:$H$93</definedName>
    <definedName name="_xlnm.Print_Area" localSheetId="8">'Nädal_40_10.-12.klass'!$A$1:$H$94</definedName>
    <definedName name="_xlnm.Print_Area" localSheetId="4">'Nädal_40_4.-9.klass'!$A$1:$H$96</definedName>
    <definedName name="_xlnm.Print_Area" localSheetId="1">'Nädal_41_1.-3.klass'!$A$1:$H$100</definedName>
    <definedName name="_xlnm.Print_Area" localSheetId="9">'Nädal_41_10.-12.klass'!$A$1:$H$97</definedName>
    <definedName name="_xlnm.Print_Area" localSheetId="5">'Nädal_41_4.-9.klass'!$A$1:$H$101</definedName>
    <definedName name="_xlnm.Print_Area" localSheetId="2">'Nädal_42_1.-3.klass'!$A$1:$H$96</definedName>
    <definedName name="_xlnm.Print_Area" localSheetId="10">'Nädal_42_10.-12.klass'!$A$1:$H$94</definedName>
    <definedName name="_xlnm.Print_Area" localSheetId="6">'Nädal_42_4-.9.klass'!$A$1:$H$96</definedName>
    <definedName name="_xlnm.Print_Area" localSheetId="3">'Nädal_44_1.-3.klass'!$A$1:$H$97</definedName>
    <definedName name="_xlnm.Print_Area" localSheetId="11">'Nädal_44_10.-12.klass'!$A$1:$H$99</definedName>
    <definedName name="_xlnm.Print_Area" localSheetId="7">'Nädal_44_4.-9.klass'!$A$1:$H$99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16" l="1"/>
  <c r="G69" i="16" s="1"/>
  <c r="H69" i="16" s="1"/>
  <c r="F68" i="16"/>
  <c r="G68" i="16" s="1"/>
  <c r="H68" i="16" s="1"/>
  <c r="E68" i="16"/>
  <c r="E69" i="16"/>
  <c r="C69" i="16"/>
  <c r="C68" i="16"/>
  <c r="B68" i="16"/>
  <c r="B69" i="16"/>
  <c r="E56" i="16"/>
  <c r="F56" i="16" s="1"/>
  <c r="G56" i="16" s="1"/>
  <c r="H56" i="16" s="1"/>
  <c r="B56" i="16"/>
  <c r="F73" i="7"/>
  <c r="G73" i="7" s="1"/>
  <c r="H73" i="7" s="1"/>
  <c r="E72" i="7"/>
  <c r="E73" i="7"/>
  <c r="C73" i="7"/>
  <c r="B73" i="7"/>
  <c r="H38" i="5"/>
  <c r="H39" i="5"/>
  <c r="H37" i="5"/>
  <c r="B74" i="7"/>
  <c r="B75" i="7"/>
  <c r="C54" i="7" l="1"/>
  <c r="J29" i="5"/>
  <c r="J28" i="5"/>
  <c r="J43" i="5"/>
  <c r="J39" i="5"/>
  <c r="J35" i="5"/>
  <c r="J26" i="5"/>
  <c r="J22" i="5"/>
  <c r="J16" i="5"/>
  <c r="J10" i="5"/>
  <c r="H71" i="5"/>
  <c r="H72" i="5"/>
  <c r="H70" i="5"/>
  <c r="H68" i="5"/>
  <c r="H69" i="5"/>
  <c r="H67" i="5"/>
  <c r="H65" i="5"/>
  <c r="H64" i="5"/>
  <c r="H61" i="5"/>
  <c r="H59" i="5"/>
  <c r="H60" i="5"/>
  <c r="H58" i="5"/>
  <c r="H55" i="5"/>
  <c r="H56" i="5"/>
  <c r="H54" i="5"/>
  <c r="H52" i="5"/>
  <c r="H51" i="5"/>
  <c r="H49" i="5"/>
  <c r="H50" i="5"/>
  <c r="H48" i="5"/>
  <c r="H46" i="5"/>
  <c r="H45" i="5"/>
  <c r="H43" i="5"/>
  <c r="H44" i="5"/>
  <c r="H42" i="5"/>
  <c r="H35" i="5"/>
  <c r="H36" i="5"/>
  <c r="H34" i="5"/>
  <c r="H32" i="5"/>
  <c r="H31" i="5"/>
  <c r="H29" i="5"/>
  <c r="H30" i="5"/>
  <c r="H28" i="5"/>
  <c r="H26" i="5"/>
  <c r="H27" i="5"/>
  <c r="H25" i="5"/>
  <c r="H22" i="5"/>
  <c r="H23" i="5"/>
  <c r="H21" i="5"/>
  <c r="H19" i="5"/>
  <c r="H18" i="5"/>
  <c r="H16" i="5"/>
  <c r="H17" i="5"/>
  <c r="H15" i="5"/>
  <c r="H13" i="5"/>
  <c r="H12" i="5"/>
  <c r="H10" i="5"/>
  <c r="H11" i="5"/>
  <c r="H9" i="5"/>
  <c r="E12" i="5"/>
  <c r="E15" i="5"/>
  <c r="E18" i="5"/>
  <c r="E21" i="5"/>
  <c r="H85" i="20" l="1"/>
  <c r="G83" i="20"/>
  <c r="E72" i="20"/>
  <c r="F72" i="20" s="1"/>
  <c r="G72" i="20" s="1"/>
  <c r="H72" i="20" s="1"/>
  <c r="E73" i="20"/>
  <c r="F73" i="20" s="1"/>
  <c r="G73" i="20" s="1"/>
  <c r="H73" i="20" s="1"/>
  <c r="E74" i="20"/>
  <c r="F74" i="20" s="1"/>
  <c r="G74" i="20" s="1"/>
  <c r="H74" i="20" s="1"/>
  <c r="E75" i="20"/>
  <c r="F75" i="20" s="1"/>
  <c r="G75" i="20" s="1"/>
  <c r="H75" i="20" s="1"/>
  <c r="E76" i="20"/>
  <c r="F76" i="20" s="1"/>
  <c r="G76" i="20" s="1"/>
  <c r="H76" i="20" s="1"/>
  <c r="E77" i="20"/>
  <c r="F77" i="20" s="1"/>
  <c r="G77" i="20" s="1"/>
  <c r="H77" i="20" s="1"/>
  <c r="E78" i="20"/>
  <c r="F78" i="20" s="1"/>
  <c r="G78" i="20" s="1"/>
  <c r="H78" i="20" s="1"/>
  <c r="E79" i="20"/>
  <c r="F79" i="20" s="1"/>
  <c r="G79" i="20" s="1"/>
  <c r="H79" i="20" s="1"/>
  <c r="E80" i="20"/>
  <c r="F80" i="20" s="1"/>
  <c r="G80" i="20" s="1"/>
  <c r="H80" i="20" s="1"/>
  <c r="E81" i="20"/>
  <c r="F81" i="20" s="1"/>
  <c r="G81" i="20" s="1"/>
  <c r="H81" i="20" s="1"/>
  <c r="E82" i="20"/>
  <c r="F82" i="20" s="1"/>
  <c r="G82" i="20" s="1"/>
  <c r="H82" i="20" s="1"/>
  <c r="E83" i="20"/>
  <c r="F83" i="20" s="1"/>
  <c r="E84" i="20"/>
  <c r="F84" i="20" s="1"/>
  <c r="G84" i="20" s="1"/>
  <c r="H84" i="20" s="1"/>
  <c r="E85" i="20"/>
  <c r="F85" i="20" s="1"/>
  <c r="G85" i="20" s="1"/>
  <c r="B72" i="20"/>
  <c r="C72" i="20"/>
  <c r="B73" i="20"/>
  <c r="C73" i="20"/>
  <c r="B74" i="20"/>
  <c r="C74" i="20"/>
  <c r="B75" i="20"/>
  <c r="C75" i="20"/>
  <c r="B76" i="20"/>
  <c r="C76" i="20"/>
  <c r="B77" i="20"/>
  <c r="C77" i="20"/>
  <c r="B78" i="20"/>
  <c r="C78" i="20"/>
  <c r="B79" i="20"/>
  <c r="C79" i="20"/>
  <c r="B80" i="20"/>
  <c r="C80" i="20"/>
  <c r="B81" i="20"/>
  <c r="B82" i="20"/>
  <c r="C82" i="20"/>
  <c r="B83" i="20"/>
  <c r="C83" i="20"/>
  <c r="B84" i="20"/>
  <c r="B85" i="20"/>
  <c r="C71" i="20"/>
  <c r="E55" i="20"/>
  <c r="F55" i="20" s="1"/>
  <c r="G55" i="20" s="1"/>
  <c r="H55" i="20" s="1"/>
  <c r="E56" i="20"/>
  <c r="F56" i="20" s="1"/>
  <c r="G56" i="20" s="1"/>
  <c r="H56" i="20" s="1"/>
  <c r="E57" i="20"/>
  <c r="F57" i="20" s="1"/>
  <c r="G57" i="20" s="1"/>
  <c r="H57" i="20" s="1"/>
  <c r="E58" i="20"/>
  <c r="F58" i="20" s="1"/>
  <c r="G58" i="20" s="1"/>
  <c r="H58" i="20" s="1"/>
  <c r="E59" i="20"/>
  <c r="F59" i="20" s="1"/>
  <c r="G59" i="20" s="1"/>
  <c r="H59" i="20" s="1"/>
  <c r="E60" i="20"/>
  <c r="F60" i="20" s="1"/>
  <c r="G60" i="20" s="1"/>
  <c r="H60" i="20" s="1"/>
  <c r="E61" i="20"/>
  <c r="F61" i="20" s="1"/>
  <c r="G61" i="20" s="1"/>
  <c r="H61" i="20" s="1"/>
  <c r="E62" i="20"/>
  <c r="F62" i="20" s="1"/>
  <c r="G62" i="20" s="1"/>
  <c r="H62" i="20" s="1"/>
  <c r="E63" i="20"/>
  <c r="F63" i="20" s="1"/>
  <c r="G63" i="20" s="1"/>
  <c r="H63" i="20" s="1"/>
  <c r="E64" i="20"/>
  <c r="F64" i="20" s="1"/>
  <c r="G64" i="20" s="1"/>
  <c r="H64" i="20" s="1"/>
  <c r="E65" i="20"/>
  <c r="F65" i="20" s="1"/>
  <c r="G65" i="20" s="1"/>
  <c r="H65" i="20" s="1"/>
  <c r="C67" i="17"/>
  <c r="C68" i="17"/>
  <c r="C69" i="17"/>
  <c r="C70" i="17"/>
  <c r="C71" i="17"/>
  <c r="C72" i="17"/>
  <c r="C73" i="17"/>
  <c r="C75" i="17"/>
  <c r="C77" i="17"/>
  <c r="C78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E55" i="17"/>
  <c r="F55" i="17" s="1"/>
  <c r="G55" i="17" s="1"/>
  <c r="H55" i="17" s="1"/>
  <c r="E56" i="17"/>
  <c r="F56" i="17" s="1"/>
  <c r="G56" i="17" s="1"/>
  <c r="H56" i="17" s="1"/>
  <c r="E57" i="17"/>
  <c r="F57" i="17" s="1"/>
  <c r="G57" i="17" s="1"/>
  <c r="H57" i="17" s="1"/>
  <c r="E58" i="17"/>
  <c r="F58" i="17" s="1"/>
  <c r="G58" i="17" s="1"/>
  <c r="H58" i="17" s="1"/>
  <c r="E59" i="17"/>
  <c r="F59" i="17" s="1"/>
  <c r="G59" i="17" s="1"/>
  <c r="H59" i="17" s="1"/>
  <c r="E60" i="17"/>
  <c r="F60" i="17" s="1"/>
  <c r="G60" i="17" s="1"/>
  <c r="H60" i="17" s="1"/>
  <c r="C38" i="17"/>
  <c r="C39" i="17"/>
  <c r="C40" i="17"/>
  <c r="C41" i="17"/>
  <c r="C42" i="17"/>
  <c r="C43" i="17"/>
  <c r="C44" i="17"/>
  <c r="C46" i="17"/>
  <c r="C48" i="17"/>
  <c r="C49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E26" i="17"/>
  <c r="F26" i="17" s="1"/>
  <c r="G26" i="17" s="1"/>
  <c r="H26" i="17" s="1"/>
  <c r="E27" i="17"/>
  <c r="F27" i="17" s="1"/>
  <c r="G27" i="17" s="1"/>
  <c r="H27" i="17" s="1"/>
  <c r="E28" i="17"/>
  <c r="F28" i="17" s="1"/>
  <c r="G28" i="17" s="1"/>
  <c r="H28" i="17" s="1"/>
  <c r="E29" i="17"/>
  <c r="F29" i="17" s="1"/>
  <c r="G29" i="17" s="1"/>
  <c r="H29" i="17" s="1"/>
  <c r="E30" i="17"/>
  <c r="F30" i="17" s="1"/>
  <c r="G30" i="17" s="1"/>
  <c r="H30" i="17" s="1"/>
  <c r="E31" i="17"/>
  <c r="F31" i="17" s="1"/>
  <c r="G31" i="17" s="1"/>
  <c r="H31" i="17" s="1"/>
  <c r="C26" i="17"/>
  <c r="C27" i="17"/>
  <c r="C28" i="17"/>
  <c r="C30" i="17"/>
  <c r="C31" i="17"/>
  <c r="C32" i="17"/>
  <c r="B26" i="17"/>
  <c r="B27" i="17"/>
  <c r="B28" i="17"/>
  <c r="B29" i="17"/>
  <c r="B30" i="17"/>
  <c r="B31" i="17"/>
  <c r="B32" i="17"/>
  <c r="B33" i="17"/>
  <c r="B3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C10" i="17"/>
  <c r="C11" i="17"/>
  <c r="C12" i="17"/>
  <c r="C13" i="17"/>
  <c r="C14" i="17"/>
  <c r="C15" i="17"/>
  <c r="C17" i="17"/>
  <c r="C19" i="17"/>
  <c r="C20" i="17"/>
  <c r="C27" i="19"/>
  <c r="C28" i="19"/>
  <c r="C29" i="19"/>
  <c r="C30" i="19"/>
  <c r="C31" i="19"/>
  <c r="C32" i="19"/>
  <c r="C33" i="19"/>
  <c r="C34" i="19"/>
  <c r="C36" i="19"/>
  <c r="C37" i="19"/>
  <c r="C25" i="19"/>
  <c r="E72" i="19"/>
  <c r="F72" i="19" s="1"/>
  <c r="G72" i="19" s="1"/>
  <c r="H72" i="19" s="1"/>
  <c r="E73" i="19"/>
  <c r="F73" i="19" s="1"/>
  <c r="G73" i="19" s="1"/>
  <c r="H73" i="19" s="1"/>
  <c r="E74" i="19"/>
  <c r="F74" i="19" s="1"/>
  <c r="G74" i="19" s="1"/>
  <c r="H74" i="19" s="1"/>
  <c r="E75" i="19"/>
  <c r="F75" i="19" s="1"/>
  <c r="G75" i="19" s="1"/>
  <c r="H75" i="19" s="1"/>
  <c r="E76" i="19"/>
  <c r="F76" i="19" s="1"/>
  <c r="G76" i="19" s="1"/>
  <c r="H76" i="19" s="1"/>
  <c r="E77" i="19"/>
  <c r="F77" i="19" s="1"/>
  <c r="G77" i="19" s="1"/>
  <c r="H77" i="19" s="1"/>
  <c r="E78" i="19"/>
  <c r="F78" i="19" s="1"/>
  <c r="G78" i="19" s="1"/>
  <c r="H78" i="19" s="1"/>
  <c r="E79" i="19"/>
  <c r="F79" i="19" s="1"/>
  <c r="G79" i="19" s="1"/>
  <c r="H79" i="19" s="1"/>
  <c r="E80" i="19"/>
  <c r="F80" i="19" s="1"/>
  <c r="G80" i="19" s="1"/>
  <c r="H80" i="19" s="1"/>
  <c r="E81" i="19"/>
  <c r="F81" i="19" s="1"/>
  <c r="G81" i="19" s="1"/>
  <c r="H81" i="19" s="1"/>
  <c r="E67" i="17"/>
  <c r="F67" i="17" s="1"/>
  <c r="G67" i="17" s="1"/>
  <c r="H67" i="17" s="1"/>
  <c r="E68" i="17"/>
  <c r="F68" i="17" s="1"/>
  <c r="G68" i="17" s="1"/>
  <c r="H68" i="17" s="1"/>
  <c r="E69" i="17"/>
  <c r="F69" i="17" s="1"/>
  <c r="G69" i="17" s="1"/>
  <c r="H69" i="17" s="1"/>
  <c r="E70" i="17"/>
  <c r="F70" i="17" s="1"/>
  <c r="G70" i="17" s="1"/>
  <c r="H70" i="17" s="1"/>
  <c r="E71" i="17"/>
  <c r="F71" i="17" s="1"/>
  <c r="G71" i="17" s="1"/>
  <c r="H71" i="17" s="1"/>
  <c r="E72" i="17"/>
  <c r="F72" i="17" s="1"/>
  <c r="G72" i="17" s="1"/>
  <c r="H72" i="17" s="1"/>
  <c r="E73" i="17"/>
  <c r="F73" i="17" s="1"/>
  <c r="G73" i="17" s="1"/>
  <c r="H73" i="17" s="1"/>
  <c r="E74" i="17"/>
  <c r="F74" i="17" s="1"/>
  <c r="G74" i="17" s="1"/>
  <c r="H74" i="17" s="1"/>
  <c r="E75" i="17"/>
  <c r="F75" i="17" s="1"/>
  <c r="G75" i="17" s="1"/>
  <c r="H75" i="17" s="1"/>
  <c r="E76" i="17"/>
  <c r="F76" i="17" s="1"/>
  <c r="G76" i="17" s="1"/>
  <c r="H76" i="17" s="1"/>
  <c r="E77" i="17"/>
  <c r="F77" i="17" s="1"/>
  <c r="G77" i="17" s="1"/>
  <c r="H77" i="17" s="1"/>
  <c r="C55" i="17"/>
  <c r="C56" i="17"/>
  <c r="C57" i="17"/>
  <c r="C59" i="17"/>
  <c r="C60" i="17"/>
  <c r="C61" i="17"/>
  <c r="E38" i="17"/>
  <c r="F38" i="17" s="1"/>
  <c r="G38" i="17" s="1"/>
  <c r="H38" i="17" s="1"/>
  <c r="E39" i="17"/>
  <c r="F39" i="17" s="1"/>
  <c r="G39" i="17" s="1"/>
  <c r="H39" i="17" s="1"/>
  <c r="E40" i="17"/>
  <c r="F40" i="17" s="1"/>
  <c r="G40" i="17" s="1"/>
  <c r="H40" i="17" s="1"/>
  <c r="E41" i="17"/>
  <c r="F41" i="17" s="1"/>
  <c r="G41" i="17" s="1"/>
  <c r="H41" i="17" s="1"/>
  <c r="E42" i="17"/>
  <c r="F42" i="17" s="1"/>
  <c r="G42" i="17" s="1"/>
  <c r="H42" i="17" s="1"/>
  <c r="E43" i="17"/>
  <c r="F43" i="17" s="1"/>
  <c r="G43" i="17" s="1"/>
  <c r="H43" i="17" s="1"/>
  <c r="E44" i="17"/>
  <c r="F44" i="17" s="1"/>
  <c r="G44" i="17" s="1"/>
  <c r="H44" i="17" s="1"/>
  <c r="E45" i="17"/>
  <c r="F45" i="17" s="1"/>
  <c r="G45" i="17" s="1"/>
  <c r="H45" i="17" s="1"/>
  <c r="E46" i="17"/>
  <c r="F46" i="17" s="1"/>
  <c r="G46" i="17" s="1"/>
  <c r="H46" i="17" s="1"/>
  <c r="E47" i="17"/>
  <c r="F47" i="17" s="1"/>
  <c r="G47" i="17" s="1"/>
  <c r="H47" i="17" s="1"/>
  <c r="E48" i="17"/>
  <c r="F48" i="17" s="1"/>
  <c r="G48" i="17" s="1"/>
  <c r="H48" i="17" s="1"/>
  <c r="F11" i="17"/>
  <c r="G11" i="17" s="1"/>
  <c r="H11" i="17" s="1"/>
  <c r="E10" i="17"/>
  <c r="F10" i="17" s="1"/>
  <c r="G10" i="17" s="1"/>
  <c r="H10" i="17" s="1"/>
  <c r="E11" i="17"/>
  <c r="E12" i="17"/>
  <c r="F12" i="17" s="1"/>
  <c r="G12" i="17" s="1"/>
  <c r="H12" i="17" s="1"/>
  <c r="E13" i="17"/>
  <c r="F13" i="17" s="1"/>
  <c r="G13" i="17" s="1"/>
  <c r="H13" i="17" s="1"/>
  <c r="E14" i="17"/>
  <c r="F14" i="17" s="1"/>
  <c r="G14" i="17" s="1"/>
  <c r="H14" i="17" s="1"/>
  <c r="E15" i="17"/>
  <c r="F15" i="17" s="1"/>
  <c r="G15" i="17" s="1"/>
  <c r="H15" i="17" s="1"/>
  <c r="E16" i="17"/>
  <c r="F16" i="17" s="1"/>
  <c r="G16" i="17" s="1"/>
  <c r="H16" i="17" s="1"/>
  <c r="E17" i="17"/>
  <c r="F17" i="17" s="1"/>
  <c r="G17" i="17" s="1"/>
  <c r="H17" i="17" s="1"/>
  <c r="E18" i="17"/>
  <c r="F18" i="17" s="1"/>
  <c r="G18" i="17" s="1"/>
  <c r="H18" i="17" s="1"/>
  <c r="E19" i="17"/>
  <c r="F19" i="17" s="1"/>
  <c r="G19" i="17" s="1"/>
  <c r="H19" i="17" s="1"/>
  <c r="E56" i="19"/>
  <c r="F56" i="19" s="1"/>
  <c r="G56" i="19" s="1"/>
  <c r="H56" i="19" s="1"/>
  <c r="E57" i="19"/>
  <c r="F57" i="19" s="1"/>
  <c r="G57" i="19" s="1"/>
  <c r="H57" i="19" s="1"/>
  <c r="E58" i="19"/>
  <c r="F58" i="19" s="1"/>
  <c r="G58" i="19" s="1"/>
  <c r="H58" i="19" s="1"/>
  <c r="E59" i="19"/>
  <c r="F59" i="19" s="1"/>
  <c r="G59" i="19" s="1"/>
  <c r="H59" i="19" s="1"/>
  <c r="E60" i="19"/>
  <c r="F60" i="19" s="1"/>
  <c r="G60" i="19" s="1"/>
  <c r="H60" i="19" s="1"/>
  <c r="E61" i="19"/>
  <c r="F61" i="19" s="1"/>
  <c r="G61" i="19" s="1"/>
  <c r="H61" i="19" s="1"/>
  <c r="E62" i="19"/>
  <c r="F62" i="19" s="1"/>
  <c r="G62" i="19" s="1"/>
  <c r="H62" i="19" s="1"/>
  <c r="E63" i="19"/>
  <c r="F63" i="19" s="1"/>
  <c r="G63" i="19" s="1"/>
  <c r="H63" i="19" s="1"/>
  <c r="E64" i="19"/>
  <c r="F64" i="19" s="1"/>
  <c r="G64" i="19" s="1"/>
  <c r="H64" i="19" s="1"/>
  <c r="E65" i="19"/>
  <c r="F65" i="19" s="1"/>
  <c r="G65" i="19" s="1"/>
  <c r="H65" i="19" s="1"/>
  <c r="C72" i="19"/>
  <c r="C73" i="19"/>
  <c r="C74" i="19"/>
  <c r="C75" i="19"/>
  <c r="C76" i="19"/>
  <c r="C77" i="19"/>
  <c r="C79" i="19"/>
  <c r="C81" i="19"/>
  <c r="C82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C55" i="19"/>
  <c r="C56" i="19"/>
  <c r="C57" i="19"/>
  <c r="C59" i="19"/>
  <c r="C60" i="19"/>
  <c r="C61" i="19"/>
  <c r="C63" i="19"/>
  <c r="C65" i="19"/>
  <c r="C66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H45" i="19"/>
  <c r="G43" i="19"/>
  <c r="G44" i="19"/>
  <c r="G45" i="19"/>
  <c r="G46" i="19"/>
  <c r="G47" i="19"/>
  <c r="F43" i="19"/>
  <c r="F44" i="19"/>
  <c r="F45" i="19"/>
  <c r="F46" i="19"/>
  <c r="F47" i="19"/>
  <c r="E43" i="19"/>
  <c r="H43" i="19" s="1"/>
  <c r="E44" i="19"/>
  <c r="H44" i="19" s="1"/>
  <c r="E45" i="19"/>
  <c r="E46" i="19"/>
  <c r="H46" i="19" s="1"/>
  <c r="E47" i="19"/>
  <c r="H47" i="19" s="1"/>
  <c r="E48" i="19"/>
  <c r="F48" i="19" s="1"/>
  <c r="G48" i="19" s="1"/>
  <c r="H48" i="19" s="1"/>
  <c r="E49" i="19"/>
  <c r="E50" i="19"/>
  <c r="F50" i="19" s="1"/>
  <c r="G50" i="19" s="1"/>
  <c r="H50" i="19" s="1"/>
  <c r="E51" i="19"/>
  <c r="F51" i="19" s="1"/>
  <c r="G51" i="19" s="1"/>
  <c r="H51" i="19" s="1"/>
  <c r="C43" i="19"/>
  <c r="C44" i="19"/>
  <c r="C45" i="19"/>
  <c r="C47" i="19"/>
  <c r="C48" i="19"/>
  <c r="C49" i="19"/>
  <c r="B43" i="19"/>
  <c r="B44" i="19"/>
  <c r="B45" i="19"/>
  <c r="B46" i="19"/>
  <c r="B47" i="19"/>
  <c r="B48" i="19"/>
  <c r="B49" i="19"/>
  <c r="B50" i="19"/>
  <c r="B51" i="19"/>
  <c r="C38" i="16"/>
  <c r="C39" i="16"/>
  <c r="C40" i="16"/>
  <c r="C41" i="16"/>
  <c r="C42" i="16"/>
  <c r="C43" i="16"/>
  <c r="C44" i="16"/>
  <c r="C46" i="16"/>
  <c r="C48" i="16"/>
  <c r="C49" i="16"/>
  <c r="C27" i="16"/>
  <c r="C10" i="9"/>
  <c r="C26" i="9"/>
  <c r="C27" i="9"/>
  <c r="C28" i="9"/>
  <c r="C29" i="9"/>
  <c r="C30" i="9"/>
  <c r="C32" i="9"/>
  <c r="C34" i="9"/>
  <c r="C35" i="9"/>
  <c r="C41" i="9"/>
  <c r="C42" i="9"/>
  <c r="C43" i="9"/>
  <c r="C45" i="9"/>
  <c r="C46" i="9"/>
  <c r="C47" i="9"/>
  <c r="C53" i="9"/>
  <c r="C54" i="9"/>
  <c r="C55" i="9"/>
  <c r="C56" i="9"/>
  <c r="C57" i="9"/>
  <c r="C58" i="9"/>
  <c r="C59" i="9"/>
  <c r="C61" i="9"/>
  <c r="C63" i="9"/>
  <c r="C64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26" i="9"/>
  <c r="B27" i="9"/>
  <c r="B28" i="9"/>
  <c r="B29" i="9"/>
  <c r="B30" i="9"/>
  <c r="B31" i="9"/>
  <c r="B32" i="9"/>
  <c r="B33" i="9"/>
  <c r="B34" i="9"/>
  <c r="B35" i="9"/>
  <c r="B36" i="9"/>
  <c r="B37" i="9"/>
  <c r="C25" i="9"/>
  <c r="C11" i="9"/>
  <c r="C12" i="9"/>
  <c r="C13" i="9"/>
  <c r="C14" i="9"/>
  <c r="C15" i="9"/>
  <c r="C17" i="9"/>
  <c r="C19" i="9"/>
  <c r="C20" i="9"/>
  <c r="C42" i="7"/>
  <c r="E67" i="8"/>
  <c r="F67" i="8"/>
  <c r="G67" i="8"/>
  <c r="H67" i="8" s="1"/>
  <c r="E68" i="8"/>
  <c r="F68" i="8"/>
  <c r="G68" i="8" s="1"/>
  <c r="H68" i="8" s="1"/>
  <c r="E69" i="8"/>
  <c r="F69" i="8"/>
  <c r="G69" i="8"/>
  <c r="H69" i="8" s="1"/>
  <c r="E70" i="8"/>
  <c r="F70" i="8"/>
  <c r="G70" i="8" s="1"/>
  <c r="H70" i="8" s="1"/>
  <c r="E71" i="8"/>
  <c r="F71" i="8"/>
  <c r="G71" i="8"/>
  <c r="H71" i="8" s="1"/>
  <c r="E72" i="8"/>
  <c r="F72" i="8"/>
  <c r="G72" i="8" s="1"/>
  <c r="H72" i="8" s="1"/>
  <c r="E73" i="8"/>
  <c r="F73" i="8"/>
  <c r="G73" i="8"/>
  <c r="H73" i="8" s="1"/>
  <c r="E74" i="8"/>
  <c r="F74" i="8"/>
  <c r="G74" i="8" s="1"/>
  <c r="H74" i="8" s="1"/>
  <c r="E75" i="8"/>
  <c r="F75" i="8"/>
  <c r="G75" i="8"/>
  <c r="H75" i="8" s="1"/>
  <c r="E76" i="8"/>
  <c r="F76" i="8"/>
  <c r="G76" i="8" s="1"/>
  <c r="H76" i="8" s="1"/>
  <c r="E77" i="8"/>
  <c r="F77" i="8"/>
  <c r="G77" i="8"/>
  <c r="H77" i="8" s="1"/>
  <c r="C67" i="8"/>
  <c r="C68" i="8"/>
  <c r="C69" i="8"/>
  <c r="C70" i="8"/>
  <c r="C71" i="8"/>
  <c r="C72" i="8"/>
  <c r="C73" i="8"/>
  <c r="C75" i="8"/>
  <c r="C77" i="8"/>
  <c r="C78" i="8"/>
  <c r="C38" i="8"/>
  <c r="C39" i="8"/>
  <c r="C40" i="8"/>
  <c r="C41" i="8"/>
  <c r="C42" i="8"/>
  <c r="C43" i="8"/>
  <c r="C44" i="8"/>
  <c r="C46" i="8"/>
  <c r="C48" i="8"/>
  <c r="C49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H34" i="8"/>
  <c r="G32" i="8"/>
  <c r="E33" i="8"/>
  <c r="F33" i="8" s="1"/>
  <c r="G33" i="8" s="1"/>
  <c r="H33" i="8" s="1"/>
  <c r="E34" i="8"/>
  <c r="F34" i="8" s="1"/>
  <c r="G34" i="8" s="1"/>
  <c r="E26" i="8"/>
  <c r="F26" i="8" s="1"/>
  <c r="G26" i="8" s="1"/>
  <c r="H26" i="8" s="1"/>
  <c r="E27" i="8"/>
  <c r="F27" i="8" s="1"/>
  <c r="G27" i="8" s="1"/>
  <c r="H27" i="8" s="1"/>
  <c r="E28" i="8"/>
  <c r="F28" i="8" s="1"/>
  <c r="G28" i="8" s="1"/>
  <c r="H28" i="8" s="1"/>
  <c r="E29" i="8"/>
  <c r="F29" i="8" s="1"/>
  <c r="G29" i="8" s="1"/>
  <c r="H29" i="8" s="1"/>
  <c r="E30" i="8"/>
  <c r="F30" i="8" s="1"/>
  <c r="G30" i="8" s="1"/>
  <c r="H30" i="8" s="1"/>
  <c r="E31" i="8"/>
  <c r="F31" i="8" s="1"/>
  <c r="G31" i="8" s="1"/>
  <c r="H31" i="8" s="1"/>
  <c r="C26" i="8"/>
  <c r="C27" i="8"/>
  <c r="C28" i="8"/>
  <c r="C30" i="8"/>
  <c r="C31" i="8"/>
  <c r="C32" i="8"/>
  <c r="B26" i="8"/>
  <c r="B27" i="8"/>
  <c r="B28" i="8"/>
  <c r="B29" i="8"/>
  <c r="B30" i="8"/>
  <c r="B31" i="8"/>
  <c r="B32" i="8"/>
  <c r="B33" i="8"/>
  <c r="B34" i="8"/>
  <c r="H22" i="8"/>
  <c r="G20" i="8"/>
  <c r="F15" i="8"/>
  <c r="G15" i="8" s="1"/>
  <c r="H15" i="8" s="1"/>
  <c r="F16" i="8"/>
  <c r="G16" i="8" s="1"/>
  <c r="H16" i="8" s="1"/>
  <c r="F17" i="8"/>
  <c r="G17" i="8" s="1"/>
  <c r="H17" i="8" s="1"/>
  <c r="F18" i="8"/>
  <c r="G18" i="8" s="1"/>
  <c r="H18" i="8" s="1"/>
  <c r="E10" i="8"/>
  <c r="F10" i="8" s="1"/>
  <c r="G10" i="8" s="1"/>
  <c r="H10" i="8" s="1"/>
  <c r="E11" i="8"/>
  <c r="F11" i="8" s="1"/>
  <c r="G11" i="8" s="1"/>
  <c r="H11" i="8" s="1"/>
  <c r="E12" i="8"/>
  <c r="F12" i="8" s="1"/>
  <c r="G12" i="8" s="1"/>
  <c r="H12" i="8" s="1"/>
  <c r="E13" i="8"/>
  <c r="F13" i="8" s="1"/>
  <c r="G13" i="8" s="1"/>
  <c r="H13" i="8" s="1"/>
  <c r="E14" i="8"/>
  <c r="F14" i="8" s="1"/>
  <c r="G14" i="8" s="1"/>
  <c r="H14" i="8" s="1"/>
  <c r="E15" i="8"/>
  <c r="E16" i="8"/>
  <c r="E17" i="8"/>
  <c r="E18" i="8"/>
  <c r="E19" i="8"/>
  <c r="F19" i="8" s="1"/>
  <c r="G19" i="8" s="1"/>
  <c r="H19" i="8" s="1"/>
  <c r="E20" i="8"/>
  <c r="H20" i="8" s="1"/>
  <c r="E21" i="8"/>
  <c r="F21" i="8" s="1"/>
  <c r="G21" i="8" s="1"/>
  <c r="H21" i="8" s="1"/>
  <c r="E22" i="8"/>
  <c r="F22" i="8" s="1"/>
  <c r="G22" i="8" s="1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B17" i="8"/>
  <c r="C17" i="8"/>
  <c r="B18" i="8"/>
  <c r="B19" i="8"/>
  <c r="C19" i="8"/>
  <c r="B20" i="8"/>
  <c r="C20" i="8"/>
  <c r="B21" i="8"/>
  <c r="B22" i="8"/>
  <c r="C9" i="8"/>
  <c r="G83" i="7"/>
  <c r="F72" i="7"/>
  <c r="G72" i="7" s="1"/>
  <c r="H72" i="7" s="1"/>
  <c r="E74" i="7"/>
  <c r="F74" i="7" s="1"/>
  <c r="G74" i="7" s="1"/>
  <c r="H74" i="7" s="1"/>
  <c r="E75" i="7"/>
  <c r="F75" i="7" s="1"/>
  <c r="G75" i="7" s="1"/>
  <c r="H75" i="7" s="1"/>
  <c r="E76" i="7"/>
  <c r="F76" i="7" s="1"/>
  <c r="G76" i="7" s="1"/>
  <c r="H76" i="7" s="1"/>
  <c r="E77" i="7"/>
  <c r="F77" i="7" s="1"/>
  <c r="G77" i="7" s="1"/>
  <c r="H77" i="7" s="1"/>
  <c r="E78" i="7"/>
  <c r="F78" i="7" s="1"/>
  <c r="G78" i="7" s="1"/>
  <c r="H78" i="7" s="1"/>
  <c r="E79" i="7"/>
  <c r="F79" i="7" s="1"/>
  <c r="G79" i="7" s="1"/>
  <c r="H79" i="7" s="1"/>
  <c r="E80" i="7"/>
  <c r="F80" i="7" s="1"/>
  <c r="G80" i="7" s="1"/>
  <c r="H80" i="7" s="1"/>
  <c r="E81" i="7"/>
  <c r="F81" i="7" s="1"/>
  <c r="G81" i="7" s="1"/>
  <c r="H81" i="7" s="1"/>
  <c r="E82" i="7"/>
  <c r="F82" i="7" s="1"/>
  <c r="G82" i="7" s="1"/>
  <c r="H82" i="7" s="1"/>
  <c r="E83" i="7"/>
  <c r="F83" i="7" s="1"/>
  <c r="E84" i="7"/>
  <c r="F84" i="7" s="1"/>
  <c r="G84" i="7" s="1"/>
  <c r="H84" i="7" s="1"/>
  <c r="B72" i="7"/>
  <c r="C72" i="7"/>
  <c r="C74" i="7"/>
  <c r="C75" i="7"/>
  <c r="B76" i="7"/>
  <c r="C76" i="7"/>
  <c r="B77" i="7"/>
  <c r="C77" i="7"/>
  <c r="B78" i="7"/>
  <c r="C78" i="7"/>
  <c r="B79" i="7"/>
  <c r="B80" i="7"/>
  <c r="C80" i="7"/>
  <c r="B81" i="7"/>
  <c r="B82" i="7"/>
  <c r="C82" i="7"/>
  <c r="B83" i="7"/>
  <c r="C83" i="7"/>
  <c r="B84" i="7"/>
  <c r="C71" i="7"/>
  <c r="G66" i="7"/>
  <c r="E61" i="7"/>
  <c r="F61" i="7" s="1"/>
  <c r="G61" i="7" s="1"/>
  <c r="H61" i="7" s="1"/>
  <c r="E55" i="7"/>
  <c r="F55" i="7" s="1"/>
  <c r="G55" i="7" s="1"/>
  <c r="H55" i="7" s="1"/>
  <c r="E56" i="7"/>
  <c r="F56" i="7" s="1"/>
  <c r="G56" i="7" s="1"/>
  <c r="H56" i="7" s="1"/>
  <c r="E57" i="7"/>
  <c r="F57" i="7" s="1"/>
  <c r="G57" i="7" s="1"/>
  <c r="H57" i="7" s="1"/>
  <c r="E58" i="7"/>
  <c r="F58" i="7" s="1"/>
  <c r="G58" i="7" s="1"/>
  <c r="H58" i="7" s="1"/>
  <c r="E59" i="7"/>
  <c r="F59" i="7" s="1"/>
  <c r="G59" i="7" s="1"/>
  <c r="H59" i="7" s="1"/>
  <c r="E60" i="7"/>
  <c r="F60" i="7" s="1"/>
  <c r="G60" i="7" s="1"/>
  <c r="H60" i="7" s="1"/>
  <c r="E62" i="7"/>
  <c r="F62" i="7" s="1"/>
  <c r="G62" i="7" s="1"/>
  <c r="H62" i="7" s="1"/>
  <c r="E63" i="7"/>
  <c r="F63" i="7" s="1"/>
  <c r="G63" i="7" s="1"/>
  <c r="H63" i="7" s="1"/>
  <c r="E64" i="7"/>
  <c r="F64" i="7" s="1"/>
  <c r="G64" i="7" s="1"/>
  <c r="H64" i="7" s="1"/>
  <c r="E65" i="7"/>
  <c r="F65" i="7" s="1"/>
  <c r="G65" i="7" s="1"/>
  <c r="H65" i="7" s="1"/>
  <c r="E66" i="7"/>
  <c r="H66" i="7" s="1"/>
  <c r="E67" i="7"/>
  <c r="F67" i="7" s="1"/>
  <c r="G67" i="7" s="1"/>
  <c r="H67" i="7" s="1"/>
  <c r="E68" i="7"/>
  <c r="F68" i="7" s="1"/>
  <c r="G68" i="7" s="1"/>
  <c r="E54" i="7"/>
  <c r="F54" i="7" s="1"/>
  <c r="G54" i="7" s="1"/>
  <c r="H54" i="7" s="1"/>
  <c r="C55" i="7"/>
  <c r="C56" i="7"/>
  <c r="C57" i="7"/>
  <c r="C59" i="7"/>
  <c r="C60" i="7"/>
  <c r="C61" i="7"/>
  <c r="C63" i="7"/>
  <c r="C65" i="7"/>
  <c r="C66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G49" i="7"/>
  <c r="E43" i="7"/>
  <c r="F43" i="7" s="1"/>
  <c r="G43" i="7" s="1"/>
  <c r="H43" i="7" s="1"/>
  <c r="E44" i="7"/>
  <c r="F44" i="7" s="1"/>
  <c r="G44" i="7" s="1"/>
  <c r="H44" i="7" s="1"/>
  <c r="E45" i="7"/>
  <c r="F45" i="7" s="1"/>
  <c r="G45" i="7" s="1"/>
  <c r="H45" i="7" s="1"/>
  <c r="E46" i="7"/>
  <c r="F46" i="7" s="1"/>
  <c r="G46" i="7" s="1"/>
  <c r="H46" i="7" s="1"/>
  <c r="E47" i="7"/>
  <c r="F47" i="7" s="1"/>
  <c r="G47" i="7" s="1"/>
  <c r="H47" i="7" s="1"/>
  <c r="E48" i="7"/>
  <c r="F48" i="7" s="1"/>
  <c r="G48" i="7" s="1"/>
  <c r="H48" i="7" s="1"/>
  <c r="E49" i="7"/>
  <c r="F49" i="7" s="1"/>
  <c r="E50" i="7"/>
  <c r="F50" i="7" s="1"/>
  <c r="G50" i="7" s="1"/>
  <c r="H50" i="7" s="1"/>
  <c r="E51" i="7"/>
  <c r="F51" i="7" s="1"/>
  <c r="G51" i="7" s="1"/>
  <c r="H51" i="7" s="1"/>
  <c r="E42" i="7"/>
  <c r="F42" i="7" s="1"/>
  <c r="G42" i="7" s="1"/>
  <c r="H42" i="7" s="1"/>
  <c r="B43" i="7"/>
  <c r="C43" i="7"/>
  <c r="B44" i="7"/>
  <c r="C44" i="7"/>
  <c r="B45" i="7"/>
  <c r="C45" i="7"/>
  <c r="B46" i="7"/>
  <c r="B47" i="7"/>
  <c r="C47" i="7"/>
  <c r="B48" i="7"/>
  <c r="C48" i="7"/>
  <c r="B49" i="7"/>
  <c r="C49" i="7"/>
  <c r="B50" i="7"/>
  <c r="B51" i="7"/>
  <c r="B42" i="7"/>
  <c r="H39" i="7"/>
  <c r="H37" i="7"/>
  <c r="G37" i="7"/>
  <c r="E26" i="7"/>
  <c r="F26" i="7" s="1"/>
  <c r="G26" i="7" s="1"/>
  <c r="H26" i="7" s="1"/>
  <c r="E27" i="7"/>
  <c r="F27" i="7" s="1"/>
  <c r="G27" i="7" s="1"/>
  <c r="H27" i="7" s="1"/>
  <c r="E28" i="7"/>
  <c r="F28" i="7" s="1"/>
  <c r="G28" i="7" s="1"/>
  <c r="H28" i="7" s="1"/>
  <c r="E29" i="7"/>
  <c r="F29" i="7" s="1"/>
  <c r="G29" i="7" s="1"/>
  <c r="H29" i="7" s="1"/>
  <c r="E30" i="7"/>
  <c r="F30" i="7" s="1"/>
  <c r="G30" i="7" s="1"/>
  <c r="H30" i="7" s="1"/>
  <c r="E31" i="7"/>
  <c r="F31" i="7" s="1"/>
  <c r="G31" i="7" s="1"/>
  <c r="H31" i="7" s="1"/>
  <c r="E32" i="7"/>
  <c r="F32" i="7" s="1"/>
  <c r="G32" i="7" s="1"/>
  <c r="H32" i="7" s="1"/>
  <c r="E33" i="7"/>
  <c r="F33" i="7" s="1"/>
  <c r="G33" i="7" s="1"/>
  <c r="H33" i="7" s="1"/>
  <c r="E34" i="7"/>
  <c r="F34" i="7" s="1"/>
  <c r="G34" i="7" s="1"/>
  <c r="H34" i="7" s="1"/>
  <c r="E35" i="7"/>
  <c r="F35" i="7" s="1"/>
  <c r="G35" i="7" s="1"/>
  <c r="H35" i="7" s="1"/>
  <c r="E36" i="7"/>
  <c r="F36" i="7" s="1"/>
  <c r="G36" i="7" s="1"/>
  <c r="H36" i="7" s="1"/>
  <c r="E37" i="7"/>
  <c r="F37" i="7" s="1"/>
  <c r="E38" i="7"/>
  <c r="F38" i="7" s="1"/>
  <c r="G38" i="7" s="1"/>
  <c r="H38" i="7" s="1"/>
  <c r="E39" i="7"/>
  <c r="F39" i="7" s="1"/>
  <c r="G39" i="7" s="1"/>
  <c r="C25" i="7"/>
  <c r="B25" i="7"/>
  <c r="C27" i="7"/>
  <c r="C28" i="7"/>
  <c r="C29" i="7"/>
  <c r="C30" i="7"/>
  <c r="C31" i="7"/>
  <c r="C32" i="7"/>
  <c r="C33" i="7"/>
  <c r="C34" i="7"/>
  <c r="C36" i="7"/>
  <c r="C37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B17" i="7"/>
  <c r="C17" i="7"/>
  <c r="B18" i="7"/>
  <c r="B19" i="7"/>
  <c r="C19" i="7"/>
  <c r="B20" i="7"/>
  <c r="C20" i="7"/>
  <c r="B21" i="7"/>
  <c r="B22" i="7"/>
  <c r="C9" i="7"/>
  <c r="B65" i="6"/>
  <c r="H61" i="6"/>
  <c r="G61" i="6"/>
  <c r="E55" i="6"/>
  <c r="F55" i="6" s="1"/>
  <c r="G55" i="6" s="1"/>
  <c r="H55" i="6" s="1"/>
  <c r="E56" i="6"/>
  <c r="F56" i="6" s="1"/>
  <c r="G56" i="6" s="1"/>
  <c r="H56" i="6" s="1"/>
  <c r="E57" i="6"/>
  <c r="F57" i="6" s="1"/>
  <c r="G57" i="6" s="1"/>
  <c r="H57" i="6" s="1"/>
  <c r="E58" i="6"/>
  <c r="F58" i="6" s="1"/>
  <c r="G58" i="6" s="1"/>
  <c r="H58" i="6" s="1"/>
  <c r="E59" i="6"/>
  <c r="F59" i="6" s="1"/>
  <c r="G59" i="6" s="1"/>
  <c r="H59" i="6" s="1"/>
  <c r="E60" i="6"/>
  <c r="F60" i="6" s="1"/>
  <c r="G60" i="6" s="1"/>
  <c r="H60" i="6" s="1"/>
  <c r="E61" i="6"/>
  <c r="F61" i="6" s="1"/>
  <c r="E62" i="6"/>
  <c r="F62" i="6" s="1"/>
  <c r="G62" i="6" s="1"/>
  <c r="H62" i="6" s="1"/>
  <c r="F54" i="6"/>
  <c r="G54" i="6"/>
  <c r="H54" i="6"/>
  <c r="H51" i="6"/>
  <c r="H49" i="6"/>
  <c r="G49" i="6"/>
  <c r="E38" i="6"/>
  <c r="F38" i="6" s="1"/>
  <c r="G38" i="6" s="1"/>
  <c r="H38" i="6" s="1"/>
  <c r="E39" i="6"/>
  <c r="F39" i="6" s="1"/>
  <c r="G39" i="6" s="1"/>
  <c r="H39" i="6" s="1"/>
  <c r="E40" i="6"/>
  <c r="F40" i="6" s="1"/>
  <c r="G40" i="6" s="1"/>
  <c r="H40" i="6" s="1"/>
  <c r="E41" i="6"/>
  <c r="F41" i="6" s="1"/>
  <c r="G41" i="6" s="1"/>
  <c r="H41" i="6" s="1"/>
  <c r="E42" i="6"/>
  <c r="F42" i="6" s="1"/>
  <c r="G42" i="6" s="1"/>
  <c r="H42" i="6" s="1"/>
  <c r="E43" i="6"/>
  <c r="F43" i="6" s="1"/>
  <c r="G43" i="6" s="1"/>
  <c r="H43" i="6" s="1"/>
  <c r="E44" i="6"/>
  <c r="F44" i="6" s="1"/>
  <c r="G44" i="6" s="1"/>
  <c r="H44" i="6" s="1"/>
  <c r="E45" i="6"/>
  <c r="F45" i="6" s="1"/>
  <c r="G45" i="6" s="1"/>
  <c r="H45" i="6" s="1"/>
  <c r="E46" i="6"/>
  <c r="F46" i="6" s="1"/>
  <c r="G46" i="6" s="1"/>
  <c r="H46" i="6" s="1"/>
  <c r="E47" i="6"/>
  <c r="F47" i="6" s="1"/>
  <c r="G47" i="6" s="1"/>
  <c r="H47" i="6" s="1"/>
  <c r="E48" i="6"/>
  <c r="F48" i="6" s="1"/>
  <c r="G48" i="6" s="1"/>
  <c r="H48" i="6" s="1"/>
  <c r="E49" i="6"/>
  <c r="F49" i="6" s="1"/>
  <c r="E50" i="6"/>
  <c r="F50" i="6" s="1"/>
  <c r="G50" i="6" s="1"/>
  <c r="H50" i="6" s="1"/>
  <c r="E51" i="6"/>
  <c r="F51" i="6" s="1"/>
  <c r="G51" i="6" s="1"/>
  <c r="H32" i="6"/>
  <c r="G32" i="6"/>
  <c r="E26" i="6"/>
  <c r="F26" i="6" s="1"/>
  <c r="G26" i="6" s="1"/>
  <c r="H26" i="6" s="1"/>
  <c r="E27" i="6"/>
  <c r="F27" i="6" s="1"/>
  <c r="G27" i="6" s="1"/>
  <c r="H27" i="6" s="1"/>
  <c r="E28" i="6"/>
  <c r="F28" i="6" s="1"/>
  <c r="G28" i="6" s="1"/>
  <c r="H28" i="6" s="1"/>
  <c r="E29" i="6"/>
  <c r="F29" i="6" s="1"/>
  <c r="G29" i="6" s="1"/>
  <c r="H29" i="6" s="1"/>
  <c r="E30" i="6"/>
  <c r="F30" i="6" s="1"/>
  <c r="G30" i="6" s="1"/>
  <c r="H30" i="6" s="1"/>
  <c r="E31" i="6"/>
  <c r="F31" i="6" s="1"/>
  <c r="G31" i="6" s="1"/>
  <c r="H31" i="6" s="1"/>
  <c r="E32" i="6"/>
  <c r="F32" i="6" s="1"/>
  <c r="E33" i="6"/>
  <c r="F33" i="6" s="1"/>
  <c r="G33" i="6" s="1"/>
  <c r="H33" i="6" s="1"/>
  <c r="E34" i="6"/>
  <c r="F34" i="6" s="1"/>
  <c r="G34" i="6" s="1"/>
  <c r="H34" i="6" s="1"/>
  <c r="F25" i="6"/>
  <c r="G25" i="6" s="1"/>
  <c r="H25" i="6" s="1"/>
  <c r="H22" i="6"/>
  <c r="G22" i="6"/>
  <c r="G21" i="6"/>
  <c r="H21" i="6"/>
  <c r="H20" i="6"/>
  <c r="G20" i="6"/>
  <c r="E10" i="6"/>
  <c r="F10" i="6" s="1"/>
  <c r="G10" i="6" s="1"/>
  <c r="H10" i="6" s="1"/>
  <c r="E11" i="6"/>
  <c r="F11" i="6" s="1"/>
  <c r="G11" i="6" s="1"/>
  <c r="H11" i="6" s="1"/>
  <c r="E12" i="6"/>
  <c r="F12" i="6" s="1"/>
  <c r="G12" i="6" s="1"/>
  <c r="H12" i="6" s="1"/>
  <c r="E13" i="6"/>
  <c r="F13" i="6" s="1"/>
  <c r="G13" i="6" s="1"/>
  <c r="H13" i="6" s="1"/>
  <c r="E14" i="6"/>
  <c r="F14" i="6" s="1"/>
  <c r="G14" i="6" s="1"/>
  <c r="H14" i="6" s="1"/>
  <c r="E15" i="6"/>
  <c r="F15" i="6" s="1"/>
  <c r="G15" i="6" s="1"/>
  <c r="H15" i="6" s="1"/>
  <c r="E16" i="6"/>
  <c r="F16" i="6" s="1"/>
  <c r="G16" i="6" s="1"/>
  <c r="H16" i="6" s="1"/>
  <c r="E17" i="6"/>
  <c r="F17" i="6" s="1"/>
  <c r="G17" i="6" s="1"/>
  <c r="H17" i="6" s="1"/>
  <c r="E18" i="6"/>
  <c r="F18" i="6" s="1"/>
  <c r="G18" i="6" s="1"/>
  <c r="H18" i="6" s="1"/>
  <c r="E19" i="6"/>
  <c r="F19" i="6" s="1"/>
  <c r="G19" i="6" s="1"/>
  <c r="H19" i="6" s="1"/>
  <c r="E20" i="6"/>
  <c r="F20" i="6" s="1"/>
  <c r="E21" i="6"/>
  <c r="F21" i="6" s="1"/>
  <c r="E22" i="6"/>
  <c r="F22" i="6" s="1"/>
  <c r="C54" i="6"/>
  <c r="C55" i="6"/>
  <c r="C57" i="6"/>
  <c r="C58" i="6"/>
  <c r="C60" i="6"/>
  <c r="C61" i="6"/>
  <c r="B55" i="6"/>
  <c r="B56" i="6"/>
  <c r="B57" i="6"/>
  <c r="B58" i="6"/>
  <c r="B59" i="6"/>
  <c r="B60" i="6"/>
  <c r="B61" i="6"/>
  <c r="B62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B46" i="6"/>
  <c r="C46" i="6"/>
  <c r="B47" i="6"/>
  <c r="B48" i="6"/>
  <c r="C48" i="6"/>
  <c r="B49" i="6"/>
  <c r="C49" i="6"/>
  <c r="B50" i="6"/>
  <c r="B51" i="6"/>
  <c r="C37" i="6"/>
  <c r="C25" i="6"/>
  <c r="C26" i="6"/>
  <c r="C27" i="6"/>
  <c r="C28" i="6"/>
  <c r="C30" i="6"/>
  <c r="C31" i="6"/>
  <c r="C32" i="6"/>
  <c r="B26" i="6"/>
  <c r="B27" i="6"/>
  <c r="B28" i="6"/>
  <c r="B29" i="6"/>
  <c r="B30" i="6"/>
  <c r="B31" i="6"/>
  <c r="B32" i="6"/>
  <c r="B33" i="6"/>
  <c r="B34" i="6"/>
  <c r="B10" i="6"/>
  <c r="C10" i="6"/>
  <c r="B11" i="6"/>
  <c r="C11" i="6"/>
  <c r="B12" i="6"/>
  <c r="C12" i="6"/>
  <c r="B13" i="6"/>
  <c r="B14" i="6"/>
  <c r="C14" i="6"/>
  <c r="B15" i="6"/>
  <c r="C15" i="6"/>
  <c r="B16" i="6"/>
  <c r="B17" i="6"/>
  <c r="C17" i="6"/>
  <c r="B18" i="6"/>
  <c r="B19" i="6"/>
  <c r="C19" i="6"/>
  <c r="B20" i="6"/>
  <c r="C20" i="6"/>
  <c r="B21" i="6"/>
  <c r="B22" i="6"/>
  <c r="C9" i="6"/>
  <c r="H52" i="2"/>
  <c r="F20" i="8" l="1"/>
  <c r="H83" i="20"/>
  <c r="F66" i="7"/>
  <c r="H49" i="7"/>
  <c r="H83" i="7"/>
  <c r="C25" i="16"/>
  <c r="B29" i="20" l="1"/>
  <c r="B26" i="20"/>
  <c r="B30" i="20"/>
  <c r="B31" i="20"/>
  <c r="B32" i="20"/>
  <c r="B33" i="20"/>
  <c r="B34" i="20"/>
  <c r="B35" i="20"/>
  <c r="B36" i="20"/>
  <c r="B37" i="20"/>
  <c r="B38" i="20"/>
  <c r="B39" i="20"/>
  <c r="L70" i="5"/>
  <c r="L67" i="5"/>
  <c r="L64" i="5"/>
  <c r="L61" i="5"/>
  <c r="L58" i="5"/>
  <c r="L54" i="5"/>
  <c r="L51" i="5"/>
  <c r="L48" i="5"/>
  <c r="L45" i="5"/>
  <c r="L42" i="5"/>
  <c r="L37" i="5"/>
  <c r="L34" i="5"/>
  <c r="L31" i="5"/>
  <c r="L28" i="5"/>
  <c r="L25" i="5"/>
  <c r="L21" i="5"/>
  <c r="L18" i="5"/>
  <c r="L15" i="5"/>
  <c r="L12" i="5"/>
  <c r="L9" i="5"/>
  <c r="J71" i="5"/>
  <c r="J70" i="5"/>
  <c r="J68" i="5"/>
  <c r="J67" i="5"/>
  <c r="J62" i="5"/>
  <c r="J61" i="5"/>
  <c r="J59" i="5"/>
  <c r="J58" i="5"/>
  <c r="J55" i="5"/>
  <c r="J54" i="5"/>
  <c r="J49" i="5"/>
  <c r="J48" i="5"/>
  <c r="J37" i="5"/>
  <c r="J34" i="5"/>
  <c r="J25" i="5"/>
  <c r="J21" i="5"/>
  <c r="J15" i="5"/>
  <c r="E35" i="1" l="1"/>
  <c r="F35" i="1"/>
  <c r="G35" i="1"/>
  <c r="H35" i="1"/>
  <c r="B28" i="5" l="1"/>
  <c r="B7" i="20"/>
  <c r="A7" i="20"/>
  <c r="B7" i="17"/>
  <c r="A7" i="17"/>
  <c r="B7" i="19"/>
  <c r="A7" i="19"/>
  <c r="B7" i="16"/>
  <c r="A7" i="16"/>
  <c r="B7" i="9"/>
  <c r="A7" i="9"/>
  <c r="B7" i="8"/>
  <c r="A7" i="8"/>
  <c r="B7" i="7"/>
  <c r="A7" i="7"/>
  <c r="B7" i="6"/>
  <c r="A7" i="6"/>
  <c r="K57" i="5"/>
  <c r="I57" i="5"/>
  <c r="G57" i="5"/>
  <c r="A57" i="5"/>
  <c r="K41" i="5"/>
  <c r="I41" i="5"/>
  <c r="G41" i="5"/>
  <c r="A41" i="5"/>
  <c r="K24" i="5"/>
  <c r="I24" i="5"/>
  <c r="G24" i="5"/>
  <c r="A24" i="5"/>
  <c r="K8" i="5"/>
  <c r="I8" i="5"/>
  <c r="G8" i="5"/>
  <c r="A8" i="5"/>
  <c r="J42" i="5"/>
  <c r="B70" i="5"/>
  <c r="B67" i="5"/>
  <c r="B64" i="5"/>
  <c r="B61" i="5"/>
  <c r="B58" i="5"/>
  <c r="B54" i="5"/>
  <c r="B51" i="5"/>
  <c r="B48" i="5"/>
  <c r="B45" i="5"/>
  <c r="B42" i="5"/>
  <c r="B37" i="5"/>
  <c r="B34" i="5"/>
  <c r="B31" i="5"/>
  <c r="B25" i="5"/>
  <c r="J9" i="5"/>
  <c r="B21" i="5"/>
  <c r="B18" i="5"/>
  <c r="B15" i="5"/>
  <c r="B12" i="5"/>
  <c r="B9" i="5"/>
  <c r="E70" i="5"/>
  <c r="E67" i="5"/>
  <c r="E64" i="5"/>
  <c r="E61" i="5"/>
  <c r="E58" i="5"/>
  <c r="E54" i="5"/>
  <c r="E51" i="5"/>
  <c r="E48" i="5"/>
  <c r="E45" i="5"/>
  <c r="E42" i="5"/>
  <c r="E37" i="5"/>
  <c r="E34" i="5"/>
  <c r="E31" i="5"/>
  <c r="E28" i="5"/>
  <c r="E25" i="5"/>
  <c r="E9" i="5"/>
  <c r="C10" i="20"/>
  <c r="C11" i="20"/>
  <c r="C12" i="20"/>
  <c r="C13" i="20"/>
  <c r="C14" i="20"/>
  <c r="C15" i="20"/>
  <c r="C17" i="20"/>
  <c r="C19" i="20"/>
  <c r="C20" i="20"/>
  <c r="C25" i="20"/>
  <c r="C26" i="20"/>
  <c r="C29" i="20"/>
  <c r="C30" i="20"/>
  <c r="C31" i="20"/>
  <c r="C32" i="20"/>
  <c r="C34" i="20"/>
  <c r="C36" i="20"/>
  <c r="C37" i="20"/>
  <c r="C42" i="20"/>
  <c r="C43" i="20"/>
  <c r="C44" i="20"/>
  <c r="C45" i="20"/>
  <c r="C47" i="20"/>
  <c r="C48" i="20"/>
  <c r="C49" i="20"/>
  <c r="C54" i="20"/>
  <c r="C55" i="20"/>
  <c r="C56" i="20"/>
  <c r="C57" i="20"/>
  <c r="C58" i="20"/>
  <c r="C59" i="20"/>
  <c r="C60" i="20"/>
  <c r="C61" i="20"/>
  <c r="C63" i="20"/>
  <c r="C65" i="20"/>
  <c r="C66" i="20"/>
  <c r="C9" i="20"/>
  <c r="C25" i="17"/>
  <c r="C37" i="17"/>
  <c r="C54" i="17"/>
  <c r="C66" i="17"/>
  <c r="C9" i="17"/>
  <c r="C10" i="19"/>
  <c r="C11" i="19"/>
  <c r="C12" i="19"/>
  <c r="C13" i="19"/>
  <c r="C14" i="19"/>
  <c r="C15" i="19"/>
  <c r="C17" i="19"/>
  <c r="C19" i="19"/>
  <c r="C20" i="19"/>
  <c r="C42" i="19"/>
  <c r="C71" i="19"/>
  <c r="C9" i="19"/>
  <c r="C10" i="16"/>
  <c r="C11" i="16"/>
  <c r="C12" i="16"/>
  <c r="C14" i="16"/>
  <c r="C15" i="16"/>
  <c r="C17" i="16"/>
  <c r="C19" i="16"/>
  <c r="C20" i="16"/>
  <c r="C26" i="16"/>
  <c r="C28" i="16"/>
  <c r="C29" i="16"/>
  <c r="C31" i="16"/>
  <c r="C32" i="16"/>
  <c r="C33" i="16"/>
  <c r="C37" i="16"/>
  <c r="C54" i="16"/>
  <c r="C55" i="16"/>
  <c r="C57" i="16"/>
  <c r="C58" i="16"/>
  <c r="C60" i="16"/>
  <c r="C61" i="16"/>
  <c r="C66" i="16"/>
  <c r="C67" i="16"/>
  <c r="C70" i="16"/>
  <c r="C71" i="16"/>
  <c r="C72" i="16"/>
  <c r="C73" i="16"/>
  <c r="C75" i="16"/>
  <c r="C77" i="16"/>
  <c r="C78" i="16"/>
  <c r="C9" i="16"/>
  <c r="C40" i="9"/>
  <c r="C52" i="9"/>
  <c r="C69" i="9"/>
  <c r="C70" i="9"/>
  <c r="C71" i="9"/>
  <c r="C72" i="9"/>
  <c r="C73" i="9"/>
  <c r="C74" i="9"/>
  <c r="C75" i="9"/>
  <c r="C76" i="9"/>
  <c r="C78" i="9"/>
  <c r="C79" i="9"/>
  <c r="C9" i="9"/>
  <c r="C25" i="8"/>
  <c r="C37" i="8"/>
  <c r="C54" i="8"/>
  <c r="C55" i="8"/>
  <c r="C56" i="8"/>
  <c r="C57" i="8"/>
  <c r="C59" i="8"/>
  <c r="C60" i="8"/>
  <c r="C61" i="8"/>
  <c r="C66" i="8"/>
  <c r="C65" i="6"/>
  <c r="C66" i="6"/>
  <c r="C67" i="6"/>
  <c r="C68" i="6"/>
  <c r="C69" i="6"/>
  <c r="C70" i="6"/>
  <c r="C72" i="6"/>
  <c r="C74" i="6"/>
  <c r="C75" i="6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5" i="20"/>
  <c r="B42" i="20"/>
  <c r="B43" i="20"/>
  <c r="B44" i="20"/>
  <c r="B45" i="20"/>
  <c r="B46" i="20"/>
  <c r="B47" i="20"/>
  <c r="B48" i="20"/>
  <c r="B49" i="20"/>
  <c r="B50" i="20"/>
  <c r="B51" i="20"/>
  <c r="B54" i="20"/>
  <c r="B55" i="20"/>
  <c r="B56" i="20"/>
  <c r="B57" i="20"/>
  <c r="B58" i="20"/>
  <c r="B59" i="20"/>
  <c r="B60" i="20"/>
  <c r="B61" i="20"/>
  <c r="B62" i="20"/>
  <c r="B63" i="20"/>
  <c r="B64" i="20"/>
  <c r="B65" i="20"/>
  <c r="B66" i="20"/>
  <c r="B67" i="20"/>
  <c r="B68" i="20"/>
  <c r="B71" i="20"/>
  <c r="B9" i="20"/>
  <c r="B25" i="17"/>
  <c r="B37" i="17"/>
  <c r="B54" i="17"/>
  <c r="B55" i="17"/>
  <c r="B56" i="17"/>
  <c r="B57" i="17"/>
  <c r="B58" i="17"/>
  <c r="B59" i="17"/>
  <c r="B60" i="17"/>
  <c r="B61" i="17"/>
  <c r="B62" i="17"/>
  <c r="B63" i="17"/>
  <c r="B66" i="17"/>
  <c r="B9" i="17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2" i="19"/>
  <c r="B54" i="19"/>
  <c r="B71" i="19"/>
  <c r="B9" i="19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5" i="16"/>
  <c r="B26" i="16"/>
  <c r="B27" i="16"/>
  <c r="B28" i="16"/>
  <c r="B29" i="16"/>
  <c r="B30" i="16"/>
  <c r="B31" i="16"/>
  <c r="B32" i="16"/>
  <c r="B33" i="16"/>
  <c r="B34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4" i="16"/>
  <c r="B55" i="16"/>
  <c r="B57" i="16"/>
  <c r="B58" i="16"/>
  <c r="B59" i="16"/>
  <c r="B60" i="16"/>
  <c r="B61" i="16"/>
  <c r="B62" i="16"/>
  <c r="B63" i="16"/>
  <c r="B66" i="16"/>
  <c r="B67" i="16"/>
  <c r="B70" i="16"/>
  <c r="B71" i="16"/>
  <c r="B72" i="16"/>
  <c r="B73" i="16"/>
  <c r="B74" i="16"/>
  <c r="B75" i="16"/>
  <c r="B76" i="16"/>
  <c r="B77" i="16"/>
  <c r="B78" i="16"/>
  <c r="B79" i="16"/>
  <c r="B80" i="16"/>
  <c r="B9" i="16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5" i="9"/>
  <c r="B40" i="9"/>
  <c r="B41" i="9"/>
  <c r="B42" i="9"/>
  <c r="B43" i="9"/>
  <c r="B44" i="9"/>
  <c r="B45" i="9"/>
  <c r="B46" i="9"/>
  <c r="B47" i="9"/>
  <c r="B48" i="9"/>
  <c r="B49" i="9"/>
  <c r="B52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9" i="9"/>
  <c r="B25" i="8"/>
  <c r="B37" i="8"/>
  <c r="B54" i="8"/>
  <c r="B55" i="8"/>
  <c r="B56" i="8"/>
  <c r="B57" i="8"/>
  <c r="B58" i="8"/>
  <c r="B59" i="8"/>
  <c r="B60" i="8"/>
  <c r="B61" i="8"/>
  <c r="B62" i="8"/>
  <c r="B63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9" i="8"/>
  <c r="B54" i="7"/>
  <c r="B71" i="7"/>
  <c r="B9" i="7"/>
  <c r="B25" i="6"/>
  <c r="B37" i="6"/>
  <c r="B54" i="6"/>
  <c r="B66" i="6"/>
  <c r="B67" i="6"/>
  <c r="B68" i="6"/>
  <c r="B69" i="6"/>
  <c r="B70" i="6"/>
  <c r="B71" i="6"/>
  <c r="B72" i="6"/>
  <c r="B73" i="6"/>
  <c r="B74" i="6"/>
  <c r="B75" i="6"/>
  <c r="B76" i="6"/>
  <c r="B77" i="6"/>
  <c r="B9" i="6"/>
  <c r="E10" i="20" l="1"/>
  <c r="F10" i="20"/>
  <c r="G10" i="20"/>
  <c r="H10" i="20"/>
  <c r="E11" i="20"/>
  <c r="F11" i="20"/>
  <c r="G11" i="20"/>
  <c r="H11" i="20"/>
  <c r="E12" i="20"/>
  <c r="F12" i="20"/>
  <c r="G12" i="20"/>
  <c r="H12" i="20"/>
  <c r="E13" i="20"/>
  <c r="F13" i="20"/>
  <c r="G13" i="20"/>
  <c r="H13" i="20"/>
  <c r="E14" i="20"/>
  <c r="F14" i="20"/>
  <c r="G14" i="20"/>
  <c r="H14" i="20"/>
  <c r="E15" i="20"/>
  <c r="F15" i="20"/>
  <c r="G15" i="20"/>
  <c r="H15" i="20"/>
  <c r="E16" i="20"/>
  <c r="F16" i="20"/>
  <c r="G16" i="20"/>
  <c r="H16" i="20"/>
  <c r="E17" i="20"/>
  <c r="F17" i="20"/>
  <c r="G17" i="20"/>
  <c r="H17" i="20"/>
  <c r="E18" i="20"/>
  <c r="F18" i="20"/>
  <c r="G18" i="20"/>
  <c r="H18" i="20"/>
  <c r="E19" i="20"/>
  <c r="F19" i="20"/>
  <c r="G19" i="20"/>
  <c r="H19" i="20"/>
  <c r="E20" i="20"/>
  <c r="F20" i="20"/>
  <c r="G20" i="20"/>
  <c r="H20" i="20"/>
  <c r="E21" i="20"/>
  <c r="F21" i="20"/>
  <c r="G21" i="20"/>
  <c r="H21" i="20"/>
  <c r="E22" i="20"/>
  <c r="F22" i="20"/>
  <c r="G22" i="20"/>
  <c r="H22" i="20"/>
  <c r="E25" i="20"/>
  <c r="F25" i="20"/>
  <c r="G25" i="20"/>
  <c r="H25" i="20"/>
  <c r="E26" i="20"/>
  <c r="F26" i="20"/>
  <c r="G26" i="20"/>
  <c r="H26" i="20"/>
  <c r="E29" i="20"/>
  <c r="F29" i="20"/>
  <c r="G29" i="20"/>
  <c r="H29" i="20"/>
  <c r="E30" i="20"/>
  <c r="F30" i="20"/>
  <c r="G30" i="20"/>
  <c r="H30" i="20"/>
  <c r="E31" i="20"/>
  <c r="F31" i="20"/>
  <c r="G31" i="20"/>
  <c r="H31" i="20"/>
  <c r="E32" i="20"/>
  <c r="F32" i="20"/>
  <c r="G32" i="20"/>
  <c r="H32" i="20"/>
  <c r="E33" i="20"/>
  <c r="F33" i="20"/>
  <c r="G33" i="20"/>
  <c r="H33" i="20"/>
  <c r="E34" i="20"/>
  <c r="F34" i="20"/>
  <c r="G34" i="20"/>
  <c r="H34" i="20"/>
  <c r="E35" i="20"/>
  <c r="F35" i="20"/>
  <c r="G35" i="20"/>
  <c r="H35" i="20"/>
  <c r="E36" i="20"/>
  <c r="F36" i="20"/>
  <c r="G36" i="20"/>
  <c r="H36" i="20"/>
  <c r="E37" i="20"/>
  <c r="F37" i="20"/>
  <c r="G37" i="20"/>
  <c r="H37" i="20"/>
  <c r="E38" i="20"/>
  <c r="F38" i="20"/>
  <c r="G38" i="20"/>
  <c r="H38" i="20"/>
  <c r="E39" i="20"/>
  <c r="F39" i="20"/>
  <c r="G39" i="20"/>
  <c r="H39" i="20"/>
  <c r="E42" i="20"/>
  <c r="F42" i="20"/>
  <c r="G42" i="20"/>
  <c r="H42" i="20"/>
  <c r="E43" i="20"/>
  <c r="F43" i="20"/>
  <c r="G43" i="20"/>
  <c r="H43" i="20"/>
  <c r="E44" i="20"/>
  <c r="F44" i="20"/>
  <c r="G44" i="20"/>
  <c r="H44" i="20"/>
  <c r="E45" i="20"/>
  <c r="F45" i="20"/>
  <c r="G45" i="20"/>
  <c r="H45" i="20"/>
  <c r="E46" i="20"/>
  <c r="F46" i="20"/>
  <c r="G46" i="20"/>
  <c r="H46" i="20"/>
  <c r="E47" i="20"/>
  <c r="F47" i="20"/>
  <c r="G47" i="20"/>
  <c r="H47" i="20"/>
  <c r="E48" i="20"/>
  <c r="F48" i="20"/>
  <c r="G48" i="20"/>
  <c r="H48" i="20"/>
  <c r="E49" i="20"/>
  <c r="F49" i="20"/>
  <c r="G49" i="20"/>
  <c r="H49" i="20"/>
  <c r="E50" i="20"/>
  <c r="F50" i="20"/>
  <c r="G50" i="20"/>
  <c r="H50" i="20"/>
  <c r="E51" i="20"/>
  <c r="F51" i="20"/>
  <c r="G51" i="20"/>
  <c r="H51" i="20"/>
  <c r="E54" i="20"/>
  <c r="F54" i="20" s="1"/>
  <c r="G54" i="20" s="1"/>
  <c r="H54" i="20" s="1"/>
  <c r="E66" i="20"/>
  <c r="F66" i="20"/>
  <c r="G66" i="20"/>
  <c r="H66" i="20"/>
  <c r="E67" i="20"/>
  <c r="F67" i="20"/>
  <c r="G67" i="20"/>
  <c r="H67" i="20"/>
  <c r="E68" i="20"/>
  <c r="F68" i="20"/>
  <c r="G68" i="20"/>
  <c r="H68" i="20"/>
  <c r="E71" i="20"/>
  <c r="F71" i="20" s="1"/>
  <c r="G71" i="20" s="1"/>
  <c r="H71" i="20" s="1"/>
  <c r="H9" i="20"/>
  <c r="G9" i="20"/>
  <c r="F9" i="20"/>
  <c r="E9" i="20"/>
  <c r="E20" i="17"/>
  <c r="F20" i="17"/>
  <c r="G20" i="17"/>
  <c r="H20" i="17"/>
  <c r="E21" i="17"/>
  <c r="F21" i="17"/>
  <c r="G21" i="17"/>
  <c r="H21" i="17"/>
  <c r="E22" i="17"/>
  <c r="F22" i="17"/>
  <c r="G22" i="17"/>
  <c r="H22" i="17"/>
  <c r="E25" i="17"/>
  <c r="F25" i="17" s="1"/>
  <c r="G25" i="17" s="1"/>
  <c r="H25" i="17" s="1"/>
  <c r="E32" i="17"/>
  <c r="F32" i="17"/>
  <c r="G32" i="17"/>
  <c r="H32" i="17"/>
  <c r="E33" i="17"/>
  <c r="F33" i="17"/>
  <c r="G33" i="17"/>
  <c r="H33" i="17"/>
  <c r="E34" i="17"/>
  <c r="F34" i="17"/>
  <c r="G34" i="17"/>
  <c r="H34" i="17"/>
  <c r="E37" i="17"/>
  <c r="F37" i="17" s="1"/>
  <c r="G37" i="17" s="1"/>
  <c r="H37" i="17" s="1"/>
  <c r="E49" i="17"/>
  <c r="F49" i="17"/>
  <c r="G49" i="17"/>
  <c r="H49" i="17"/>
  <c r="E50" i="17"/>
  <c r="F50" i="17"/>
  <c r="G50" i="17"/>
  <c r="H50" i="17"/>
  <c r="E51" i="17"/>
  <c r="F51" i="17"/>
  <c r="G51" i="17"/>
  <c r="H51" i="17"/>
  <c r="E54" i="17"/>
  <c r="F54" i="17" s="1"/>
  <c r="G54" i="17" s="1"/>
  <c r="H54" i="17" s="1"/>
  <c r="E61" i="17"/>
  <c r="F61" i="17"/>
  <c r="G61" i="17"/>
  <c r="H61" i="17"/>
  <c r="E62" i="17"/>
  <c r="F62" i="17"/>
  <c r="G62" i="17"/>
  <c r="H62" i="17"/>
  <c r="E63" i="17"/>
  <c r="F63" i="17"/>
  <c r="G63" i="17"/>
  <c r="H63" i="17"/>
  <c r="E66" i="17"/>
  <c r="F66" i="17" s="1"/>
  <c r="G66" i="17" s="1"/>
  <c r="H66" i="17" s="1"/>
  <c r="E78" i="17"/>
  <c r="F78" i="17"/>
  <c r="G78" i="17"/>
  <c r="H78" i="17"/>
  <c r="E79" i="17"/>
  <c r="F79" i="17"/>
  <c r="G79" i="17"/>
  <c r="H79" i="17"/>
  <c r="E80" i="17"/>
  <c r="F80" i="17"/>
  <c r="G80" i="17"/>
  <c r="H80" i="17"/>
  <c r="E9" i="17"/>
  <c r="F9" i="17" s="1"/>
  <c r="G9" i="17" s="1"/>
  <c r="H9" i="17" s="1"/>
  <c r="E10" i="19"/>
  <c r="F10" i="19"/>
  <c r="G10" i="19"/>
  <c r="H10" i="19"/>
  <c r="E11" i="19"/>
  <c r="F11" i="19"/>
  <c r="G11" i="19"/>
  <c r="H11" i="19"/>
  <c r="E12" i="19"/>
  <c r="F12" i="19"/>
  <c r="G12" i="19"/>
  <c r="H12" i="19"/>
  <c r="E13" i="19"/>
  <c r="F13" i="19"/>
  <c r="G13" i="19"/>
  <c r="H13" i="19"/>
  <c r="E14" i="19"/>
  <c r="F14" i="19"/>
  <c r="G14" i="19"/>
  <c r="H14" i="19"/>
  <c r="E15" i="19"/>
  <c r="F15" i="19"/>
  <c r="G15" i="19"/>
  <c r="H15" i="19"/>
  <c r="E16" i="19"/>
  <c r="F16" i="19"/>
  <c r="G16" i="19"/>
  <c r="H16" i="19"/>
  <c r="E17" i="19"/>
  <c r="F17" i="19"/>
  <c r="G17" i="19"/>
  <c r="H17" i="19"/>
  <c r="E18" i="19"/>
  <c r="F18" i="19"/>
  <c r="G18" i="19"/>
  <c r="H18" i="19"/>
  <c r="E19" i="19"/>
  <c r="F19" i="19"/>
  <c r="G19" i="19"/>
  <c r="H19" i="19"/>
  <c r="E20" i="19"/>
  <c r="F20" i="19"/>
  <c r="G20" i="19"/>
  <c r="H20" i="19"/>
  <c r="E21" i="19"/>
  <c r="F21" i="19"/>
  <c r="G21" i="19"/>
  <c r="H21" i="19"/>
  <c r="E22" i="19"/>
  <c r="F22" i="19"/>
  <c r="G22" i="19"/>
  <c r="H22" i="19"/>
  <c r="E25" i="19"/>
  <c r="F25" i="19"/>
  <c r="G25" i="19"/>
  <c r="H25" i="19"/>
  <c r="E26" i="19"/>
  <c r="F26" i="19"/>
  <c r="G26" i="19"/>
  <c r="H26" i="19"/>
  <c r="E27" i="19"/>
  <c r="F27" i="19"/>
  <c r="G27" i="19"/>
  <c r="H27" i="19"/>
  <c r="E28" i="19"/>
  <c r="F28" i="19"/>
  <c r="G28" i="19"/>
  <c r="H28" i="19"/>
  <c r="E29" i="19"/>
  <c r="F29" i="19"/>
  <c r="G29" i="19"/>
  <c r="H29" i="19"/>
  <c r="E30" i="19"/>
  <c r="F30" i="19"/>
  <c r="G30" i="19"/>
  <c r="H30" i="19"/>
  <c r="E31" i="19"/>
  <c r="F31" i="19"/>
  <c r="G31" i="19"/>
  <c r="H31" i="19"/>
  <c r="E32" i="19"/>
  <c r="F32" i="19"/>
  <c r="G32" i="19"/>
  <c r="H32" i="19"/>
  <c r="E33" i="19"/>
  <c r="F33" i="19"/>
  <c r="G33" i="19"/>
  <c r="H33" i="19"/>
  <c r="E34" i="19"/>
  <c r="F34" i="19"/>
  <c r="G34" i="19"/>
  <c r="H34" i="19"/>
  <c r="E35" i="19"/>
  <c r="F35" i="19"/>
  <c r="G35" i="19"/>
  <c r="H35" i="19"/>
  <c r="E36" i="19"/>
  <c r="F36" i="19"/>
  <c r="G36" i="19"/>
  <c r="H36" i="19"/>
  <c r="E37" i="19"/>
  <c r="F37" i="19"/>
  <c r="G37" i="19"/>
  <c r="H37" i="19"/>
  <c r="E38" i="19"/>
  <c r="F38" i="19"/>
  <c r="G38" i="19"/>
  <c r="H38" i="19"/>
  <c r="E39" i="19"/>
  <c r="F39" i="19"/>
  <c r="G39" i="19"/>
  <c r="H39" i="19"/>
  <c r="E42" i="19"/>
  <c r="H42" i="19" s="1"/>
  <c r="F42" i="19"/>
  <c r="G42" i="19"/>
  <c r="F49" i="19"/>
  <c r="G49" i="19"/>
  <c r="H49" i="19"/>
  <c r="E54" i="19"/>
  <c r="F54" i="19"/>
  <c r="G54" i="19"/>
  <c r="H54" i="19"/>
  <c r="E55" i="19"/>
  <c r="F55" i="19" s="1"/>
  <c r="G55" i="19" s="1"/>
  <c r="H55" i="19" s="1"/>
  <c r="E66" i="19"/>
  <c r="F66" i="19"/>
  <c r="G66" i="19"/>
  <c r="H66" i="19"/>
  <c r="E67" i="19"/>
  <c r="F67" i="19"/>
  <c r="G67" i="19"/>
  <c r="H67" i="19"/>
  <c r="E68" i="19"/>
  <c r="F68" i="19"/>
  <c r="G68" i="19"/>
  <c r="H68" i="19"/>
  <c r="E71" i="19"/>
  <c r="F71" i="19" s="1"/>
  <c r="G71" i="19" s="1"/>
  <c r="H71" i="19" s="1"/>
  <c r="E82" i="19"/>
  <c r="F82" i="19"/>
  <c r="G82" i="19"/>
  <c r="H82" i="19"/>
  <c r="E83" i="19"/>
  <c r="F83" i="19"/>
  <c r="G83" i="19"/>
  <c r="H83" i="19"/>
  <c r="H9" i="19"/>
  <c r="G9" i="19"/>
  <c r="F9" i="19"/>
  <c r="E9" i="19"/>
  <c r="E10" i="16"/>
  <c r="F10" i="16"/>
  <c r="G10" i="16"/>
  <c r="H10" i="16"/>
  <c r="E11" i="16"/>
  <c r="F11" i="16"/>
  <c r="G11" i="16"/>
  <c r="H11" i="16"/>
  <c r="E12" i="16"/>
  <c r="F12" i="16"/>
  <c r="G12" i="16"/>
  <c r="H12" i="16"/>
  <c r="E13" i="16"/>
  <c r="F13" i="16"/>
  <c r="G13" i="16"/>
  <c r="H13" i="16"/>
  <c r="E14" i="16"/>
  <c r="F14" i="16"/>
  <c r="G14" i="16"/>
  <c r="H14" i="16"/>
  <c r="E15" i="16"/>
  <c r="F15" i="16"/>
  <c r="G15" i="16"/>
  <c r="H15" i="16"/>
  <c r="E16" i="16"/>
  <c r="F16" i="16"/>
  <c r="G16" i="16"/>
  <c r="H16" i="16"/>
  <c r="E17" i="16"/>
  <c r="F17" i="16"/>
  <c r="G17" i="16"/>
  <c r="H17" i="16"/>
  <c r="E18" i="16"/>
  <c r="F18" i="16"/>
  <c r="G18" i="16"/>
  <c r="H18" i="16"/>
  <c r="E19" i="16"/>
  <c r="F19" i="16"/>
  <c r="G19" i="16"/>
  <c r="H19" i="16"/>
  <c r="E20" i="16"/>
  <c r="F20" i="16"/>
  <c r="G20" i="16"/>
  <c r="H20" i="16"/>
  <c r="E21" i="16"/>
  <c r="F21" i="16"/>
  <c r="G21" i="16"/>
  <c r="H21" i="16"/>
  <c r="E22" i="16"/>
  <c r="F22" i="16"/>
  <c r="G22" i="16"/>
  <c r="H22" i="16"/>
  <c r="E25" i="16"/>
  <c r="F25" i="16"/>
  <c r="G25" i="16"/>
  <c r="H25" i="16"/>
  <c r="E26" i="16"/>
  <c r="F26" i="16"/>
  <c r="G26" i="16"/>
  <c r="H26" i="16"/>
  <c r="E27" i="16"/>
  <c r="F27" i="16"/>
  <c r="G27" i="16"/>
  <c r="H27" i="16"/>
  <c r="E28" i="16"/>
  <c r="F28" i="16"/>
  <c r="G28" i="16"/>
  <c r="H28" i="16"/>
  <c r="E29" i="16"/>
  <c r="F29" i="16"/>
  <c r="G29" i="16"/>
  <c r="H29" i="16"/>
  <c r="E30" i="16"/>
  <c r="F30" i="16"/>
  <c r="G30" i="16"/>
  <c r="H30" i="16"/>
  <c r="E31" i="16"/>
  <c r="F31" i="16"/>
  <c r="G31" i="16"/>
  <c r="H31" i="16"/>
  <c r="E32" i="16"/>
  <c r="F32" i="16"/>
  <c r="G32" i="16"/>
  <c r="H32" i="16"/>
  <c r="E33" i="16"/>
  <c r="F33" i="16"/>
  <c r="G33" i="16"/>
  <c r="H33" i="16"/>
  <c r="E34" i="16"/>
  <c r="F34" i="16"/>
  <c r="G34" i="16"/>
  <c r="H34" i="16"/>
  <c r="E37" i="16"/>
  <c r="F37" i="16"/>
  <c r="G37" i="16"/>
  <c r="H37" i="16"/>
  <c r="E38" i="16"/>
  <c r="F38" i="16"/>
  <c r="G38" i="16"/>
  <c r="H38" i="16"/>
  <c r="E39" i="16"/>
  <c r="F39" i="16"/>
  <c r="G39" i="16"/>
  <c r="H39" i="16"/>
  <c r="E40" i="16"/>
  <c r="F40" i="16"/>
  <c r="G40" i="16"/>
  <c r="H40" i="16"/>
  <c r="E41" i="16"/>
  <c r="F41" i="16"/>
  <c r="G41" i="16"/>
  <c r="H41" i="16"/>
  <c r="E42" i="16"/>
  <c r="F42" i="16"/>
  <c r="G42" i="16"/>
  <c r="H42" i="16"/>
  <c r="E43" i="16"/>
  <c r="F43" i="16"/>
  <c r="G43" i="16"/>
  <c r="H43" i="16"/>
  <c r="E44" i="16"/>
  <c r="F44" i="16"/>
  <c r="G44" i="16"/>
  <c r="H44" i="16"/>
  <c r="E45" i="16"/>
  <c r="F45" i="16"/>
  <c r="G45" i="16"/>
  <c r="H45" i="16"/>
  <c r="E46" i="16"/>
  <c r="F46" i="16"/>
  <c r="G46" i="16"/>
  <c r="H46" i="16"/>
  <c r="E47" i="16"/>
  <c r="F47" i="16"/>
  <c r="G47" i="16"/>
  <c r="H47" i="16"/>
  <c r="E48" i="16"/>
  <c r="F48" i="16"/>
  <c r="G48" i="16"/>
  <c r="H48" i="16"/>
  <c r="E49" i="16"/>
  <c r="F49" i="16"/>
  <c r="G49" i="16"/>
  <c r="H49" i="16"/>
  <c r="E50" i="16"/>
  <c r="F50" i="16"/>
  <c r="G50" i="16"/>
  <c r="H50" i="16"/>
  <c r="E51" i="16"/>
  <c r="F51" i="16"/>
  <c r="G51" i="16"/>
  <c r="H51" i="16"/>
  <c r="E54" i="16"/>
  <c r="F54" i="16"/>
  <c r="G54" i="16"/>
  <c r="H54" i="16"/>
  <c r="E55" i="16"/>
  <c r="F55" i="16"/>
  <c r="G55" i="16"/>
  <c r="H55" i="16"/>
  <c r="E57" i="16"/>
  <c r="F57" i="16"/>
  <c r="G57" i="16"/>
  <c r="H57" i="16"/>
  <c r="E58" i="16"/>
  <c r="F58" i="16"/>
  <c r="G58" i="16"/>
  <c r="H58" i="16"/>
  <c r="E59" i="16"/>
  <c r="F59" i="16"/>
  <c r="G59" i="16"/>
  <c r="H59" i="16"/>
  <c r="E60" i="16"/>
  <c r="F60" i="16"/>
  <c r="G60" i="16"/>
  <c r="H60" i="16"/>
  <c r="E61" i="16"/>
  <c r="F61" i="16"/>
  <c r="G61" i="16"/>
  <c r="H61" i="16"/>
  <c r="E62" i="16"/>
  <c r="F62" i="16"/>
  <c r="G62" i="16"/>
  <c r="H62" i="16"/>
  <c r="E63" i="16"/>
  <c r="F63" i="16"/>
  <c r="G63" i="16"/>
  <c r="H63" i="16"/>
  <c r="E66" i="16"/>
  <c r="F66" i="16"/>
  <c r="G66" i="16"/>
  <c r="H66" i="16"/>
  <c r="E67" i="16"/>
  <c r="F67" i="16"/>
  <c r="G67" i="16"/>
  <c r="H67" i="16"/>
  <c r="E70" i="16"/>
  <c r="F70" i="16"/>
  <c r="G70" i="16"/>
  <c r="H70" i="16"/>
  <c r="E71" i="16"/>
  <c r="F71" i="16"/>
  <c r="G71" i="16"/>
  <c r="H71" i="16"/>
  <c r="E72" i="16"/>
  <c r="F72" i="16"/>
  <c r="G72" i="16"/>
  <c r="H72" i="16"/>
  <c r="E73" i="16"/>
  <c r="F73" i="16"/>
  <c r="G73" i="16"/>
  <c r="H73" i="16"/>
  <c r="E74" i="16"/>
  <c r="F74" i="16"/>
  <c r="G74" i="16"/>
  <c r="H74" i="16"/>
  <c r="E75" i="16"/>
  <c r="F75" i="16"/>
  <c r="G75" i="16"/>
  <c r="H75" i="16"/>
  <c r="E76" i="16"/>
  <c r="F76" i="16"/>
  <c r="G76" i="16"/>
  <c r="H76" i="16"/>
  <c r="E77" i="16"/>
  <c r="F77" i="16"/>
  <c r="G77" i="16"/>
  <c r="H77" i="16"/>
  <c r="E78" i="16"/>
  <c r="F78" i="16"/>
  <c r="G78" i="16"/>
  <c r="H78" i="16"/>
  <c r="E79" i="16"/>
  <c r="F79" i="16"/>
  <c r="G79" i="16"/>
  <c r="H79" i="16"/>
  <c r="E80" i="16"/>
  <c r="F80" i="16"/>
  <c r="G80" i="16"/>
  <c r="H80" i="16"/>
  <c r="H9" i="16"/>
  <c r="G9" i="16"/>
  <c r="F9" i="16"/>
  <c r="E9" i="16"/>
  <c r="E10" i="9"/>
  <c r="F10" i="9"/>
  <c r="G10" i="9"/>
  <c r="H10" i="9"/>
  <c r="E11" i="9"/>
  <c r="F11" i="9"/>
  <c r="G11" i="9"/>
  <c r="H11" i="9"/>
  <c r="E12" i="9"/>
  <c r="F12" i="9"/>
  <c r="G12" i="9"/>
  <c r="H12" i="9"/>
  <c r="E13" i="9"/>
  <c r="F13" i="9"/>
  <c r="G13" i="9"/>
  <c r="H13" i="9"/>
  <c r="E14" i="9"/>
  <c r="F14" i="9"/>
  <c r="G14" i="9"/>
  <c r="H14" i="9"/>
  <c r="E15" i="9"/>
  <c r="F15" i="9"/>
  <c r="G15" i="9"/>
  <c r="H15" i="9"/>
  <c r="E16" i="9"/>
  <c r="F16" i="9"/>
  <c r="G16" i="9"/>
  <c r="H16" i="9"/>
  <c r="E17" i="9"/>
  <c r="F17" i="9"/>
  <c r="G17" i="9"/>
  <c r="H17" i="9"/>
  <c r="E18" i="9"/>
  <c r="F18" i="9"/>
  <c r="G18" i="9"/>
  <c r="H18" i="9"/>
  <c r="E19" i="9"/>
  <c r="F19" i="9"/>
  <c r="G19" i="9"/>
  <c r="H19" i="9"/>
  <c r="E20" i="9"/>
  <c r="F20" i="9"/>
  <c r="G20" i="9"/>
  <c r="H20" i="9"/>
  <c r="E21" i="9"/>
  <c r="F21" i="9"/>
  <c r="G21" i="9"/>
  <c r="H21" i="9"/>
  <c r="E22" i="9"/>
  <c r="F22" i="9"/>
  <c r="G22" i="9"/>
  <c r="H22" i="9"/>
  <c r="E25" i="9"/>
  <c r="F25" i="9"/>
  <c r="G25" i="9"/>
  <c r="H25" i="9"/>
  <c r="E26" i="9"/>
  <c r="F26" i="9"/>
  <c r="G26" i="9"/>
  <c r="H26" i="9"/>
  <c r="E29" i="9"/>
  <c r="F29" i="9"/>
  <c r="G29" i="9"/>
  <c r="H29" i="9"/>
  <c r="E30" i="9"/>
  <c r="F30" i="9"/>
  <c r="G30" i="9"/>
  <c r="H30" i="9"/>
  <c r="E31" i="9"/>
  <c r="F31" i="9"/>
  <c r="G31" i="9"/>
  <c r="H31" i="9"/>
  <c r="E32" i="9"/>
  <c r="F32" i="9"/>
  <c r="G32" i="9"/>
  <c r="H32" i="9"/>
  <c r="E33" i="9"/>
  <c r="F33" i="9"/>
  <c r="G33" i="9"/>
  <c r="H33" i="9"/>
  <c r="E34" i="9"/>
  <c r="F34" i="9"/>
  <c r="G34" i="9"/>
  <c r="H34" i="9"/>
  <c r="E35" i="9"/>
  <c r="F35" i="9"/>
  <c r="G35" i="9"/>
  <c r="H35" i="9"/>
  <c r="E36" i="9"/>
  <c r="F36" i="9"/>
  <c r="G36" i="9"/>
  <c r="H36" i="9"/>
  <c r="E37" i="9"/>
  <c r="F37" i="9"/>
  <c r="G37" i="9"/>
  <c r="H37" i="9"/>
  <c r="E40" i="9"/>
  <c r="F40" i="9"/>
  <c r="G40" i="9"/>
  <c r="H40" i="9"/>
  <c r="E41" i="9"/>
  <c r="F41" i="9"/>
  <c r="G41" i="9"/>
  <c r="H41" i="9"/>
  <c r="E42" i="9"/>
  <c r="F42" i="9"/>
  <c r="G42" i="9"/>
  <c r="H42" i="9"/>
  <c r="E43" i="9"/>
  <c r="F43" i="9"/>
  <c r="G43" i="9"/>
  <c r="H43" i="9"/>
  <c r="E44" i="9"/>
  <c r="F44" i="9"/>
  <c r="G44" i="9"/>
  <c r="H44" i="9"/>
  <c r="E45" i="9"/>
  <c r="F45" i="9"/>
  <c r="G45" i="9"/>
  <c r="H45" i="9"/>
  <c r="E46" i="9"/>
  <c r="F46" i="9"/>
  <c r="G46" i="9"/>
  <c r="H46" i="9"/>
  <c r="E47" i="9"/>
  <c r="F47" i="9"/>
  <c r="G47" i="9"/>
  <c r="H47" i="9"/>
  <c r="E48" i="9"/>
  <c r="F48" i="9"/>
  <c r="G48" i="9"/>
  <c r="H48" i="9"/>
  <c r="E49" i="9"/>
  <c r="F49" i="9"/>
  <c r="G49" i="9"/>
  <c r="H49" i="9"/>
  <c r="E52" i="9"/>
  <c r="F52" i="9"/>
  <c r="G52" i="9"/>
  <c r="H52" i="9"/>
  <c r="E53" i="9"/>
  <c r="F53" i="9"/>
  <c r="G53" i="9"/>
  <c r="H53" i="9"/>
  <c r="E54" i="9"/>
  <c r="F54" i="9"/>
  <c r="G54" i="9"/>
  <c r="H54" i="9"/>
  <c r="E55" i="9"/>
  <c r="F55" i="9"/>
  <c r="G55" i="9"/>
  <c r="H55" i="9"/>
  <c r="E56" i="9"/>
  <c r="F56" i="9"/>
  <c r="G56" i="9"/>
  <c r="H56" i="9"/>
  <c r="E57" i="9"/>
  <c r="F57" i="9"/>
  <c r="G57" i="9"/>
  <c r="H57" i="9"/>
  <c r="E58" i="9"/>
  <c r="F58" i="9"/>
  <c r="G58" i="9"/>
  <c r="H58" i="9"/>
  <c r="E59" i="9"/>
  <c r="F59" i="9"/>
  <c r="G59" i="9"/>
  <c r="H59" i="9"/>
  <c r="E60" i="9"/>
  <c r="F60" i="9"/>
  <c r="G60" i="9"/>
  <c r="H60" i="9"/>
  <c r="E61" i="9"/>
  <c r="F61" i="9"/>
  <c r="G61" i="9"/>
  <c r="H61" i="9"/>
  <c r="E62" i="9"/>
  <c r="F62" i="9"/>
  <c r="G62" i="9"/>
  <c r="H62" i="9"/>
  <c r="E63" i="9"/>
  <c r="F63" i="9"/>
  <c r="G63" i="9"/>
  <c r="H63" i="9"/>
  <c r="E64" i="9"/>
  <c r="F64" i="9"/>
  <c r="G64" i="9"/>
  <c r="H64" i="9"/>
  <c r="E65" i="9"/>
  <c r="F65" i="9"/>
  <c r="G65" i="9"/>
  <c r="H65" i="9"/>
  <c r="E66" i="9"/>
  <c r="F66" i="9"/>
  <c r="G66" i="9"/>
  <c r="H66" i="9"/>
  <c r="E69" i="9"/>
  <c r="F69" i="9"/>
  <c r="G69" i="9"/>
  <c r="H69" i="9"/>
  <c r="E70" i="9"/>
  <c r="F70" i="9"/>
  <c r="G70" i="9"/>
  <c r="H70" i="9"/>
  <c r="E71" i="9"/>
  <c r="F71" i="9"/>
  <c r="G71" i="9"/>
  <c r="H71" i="9"/>
  <c r="E72" i="9"/>
  <c r="F72" i="9"/>
  <c r="G72" i="9"/>
  <c r="H72" i="9"/>
  <c r="E73" i="9"/>
  <c r="F73" i="9"/>
  <c r="G73" i="9"/>
  <c r="H73" i="9"/>
  <c r="E74" i="9"/>
  <c r="F74" i="9"/>
  <c r="G74" i="9"/>
  <c r="H74" i="9"/>
  <c r="E75" i="9"/>
  <c r="F75" i="9"/>
  <c r="G75" i="9"/>
  <c r="H75" i="9"/>
  <c r="E76" i="9"/>
  <c r="F76" i="9"/>
  <c r="G76" i="9"/>
  <c r="H76" i="9"/>
  <c r="E77" i="9"/>
  <c r="F77" i="9"/>
  <c r="G77" i="9"/>
  <c r="H77" i="9"/>
  <c r="E78" i="9"/>
  <c r="F78" i="9"/>
  <c r="G78" i="9"/>
  <c r="H78" i="9"/>
  <c r="E79" i="9"/>
  <c r="F79" i="9"/>
  <c r="G79" i="9"/>
  <c r="H79" i="9"/>
  <c r="E80" i="9"/>
  <c r="F80" i="9"/>
  <c r="G80" i="9"/>
  <c r="H80" i="9"/>
  <c r="E81" i="9"/>
  <c r="F81" i="9"/>
  <c r="G81" i="9"/>
  <c r="H81" i="9"/>
  <c r="H9" i="9"/>
  <c r="G9" i="9"/>
  <c r="F9" i="9"/>
  <c r="E9" i="9"/>
  <c r="F84" i="4"/>
  <c r="G84" i="4"/>
  <c r="H84" i="4"/>
  <c r="E84" i="4"/>
  <c r="F67" i="4"/>
  <c r="G67" i="4"/>
  <c r="H67" i="4"/>
  <c r="E67" i="4"/>
  <c r="F50" i="4"/>
  <c r="G50" i="4"/>
  <c r="H50" i="4"/>
  <c r="E50" i="4"/>
  <c r="F38" i="4"/>
  <c r="G38" i="4"/>
  <c r="H38" i="4"/>
  <c r="E38" i="4"/>
  <c r="H23" i="4"/>
  <c r="F23" i="4"/>
  <c r="G23" i="4"/>
  <c r="E23" i="4"/>
  <c r="F81" i="3"/>
  <c r="G81" i="3"/>
  <c r="H81" i="3"/>
  <c r="E81" i="3"/>
  <c r="F64" i="3"/>
  <c r="G64" i="3"/>
  <c r="H64" i="3"/>
  <c r="E64" i="3"/>
  <c r="F52" i="3"/>
  <c r="G52" i="3"/>
  <c r="H52" i="3"/>
  <c r="E52" i="3"/>
  <c r="F35" i="3"/>
  <c r="G35" i="3"/>
  <c r="H35" i="3"/>
  <c r="E35" i="3"/>
  <c r="F23" i="3"/>
  <c r="G23" i="3"/>
  <c r="H23" i="3"/>
  <c r="E23" i="3"/>
  <c r="E25" i="8"/>
  <c r="F25" i="8" s="1"/>
  <c r="G25" i="8" s="1"/>
  <c r="H25" i="8" s="1"/>
  <c r="E32" i="8"/>
  <c r="E37" i="8"/>
  <c r="F37" i="8"/>
  <c r="G37" i="8"/>
  <c r="H37" i="8"/>
  <c r="E38" i="8"/>
  <c r="F38" i="8"/>
  <c r="G38" i="8"/>
  <c r="H38" i="8"/>
  <c r="E39" i="8"/>
  <c r="F39" i="8"/>
  <c r="G39" i="8"/>
  <c r="H39" i="8"/>
  <c r="E40" i="8"/>
  <c r="F40" i="8"/>
  <c r="G40" i="8"/>
  <c r="H40" i="8"/>
  <c r="E41" i="8"/>
  <c r="F41" i="8"/>
  <c r="G41" i="8"/>
  <c r="H41" i="8"/>
  <c r="E42" i="8"/>
  <c r="F42" i="8"/>
  <c r="G42" i="8"/>
  <c r="H42" i="8"/>
  <c r="E43" i="8"/>
  <c r="F43" i="8"/>
  <c r="G43" i="8"/>
  <c r="H43" i="8"/>
  <c r="E44" i="8"/>
  <c r="F44" i="8"/>
  <c r="G44" i="8"/>
  <c r="H44" i="8"/>
  <c r="E45" i="8"/>
  <c r="F45" i="8"/>
  <c r="G45" i="8"/>
  <c r="H45" i="8"/>
  <c r="E46" i="8"/>
  <c r="F46" i="8"/>
  <c r="G46" i="8"/>
  <c r="H46" i="8"/>
  <c r="E47" i="8"/>
  <c r="F47" i="8"/>
  <c r="G47" i="8"/>
  <c r="H47" i="8"/>
  <c r="E48" i="8"/>
  <c r="F48" i="8"/>
  <c r="G48" i="8"/>
  <c r="H48" i="8"/>
  <c r="E49" i="8"/>
  <c r="F49" i="8"/>
  <c r="G49" i="8"/>
  <c r="H49" i="8"/>
  <c r="E50" i="8"/>
  <c r="F50" i="8"/>
  <c r="G50" i="8"/>
  <c r="H50" i="8"/>
  <c r="E51" i="8"/>
  <c r="F51" i="8"/>
  <c r="G51" i="8"/>
  <c r="H51" i="8"/>
  <c r="E54" i="8"/>
  <c r="F54" i="8"/>
  <c r="G54" i="8"/>
  <c r="H54" i="8"/>
  <c r="E55" i="8"/>
  <c r="F55" i="8"/>
  <c r="G55" i="8"/>
  <c r="H55" i="8"/>
  <c r="E56" i="8"/>
  <c r="F56" i="8"/>
  <c r="G56" i="8"/>
  <c r="H56" i="8"/>
  <c r="E57" i="8"/>
  <c r="F57" i="8"/>
  <c r="G57" i="8"/>
  <c r="H57" i="8"/>
  <c r="E58" i="8"/>
  <c r="F58" i="8"/>
  <c r="G58" i="8"/>
  <c r="H58" i="8"/>
  <c r="E59" i="8"/>
  <c r="F59" i="8"/>
  <c r="G59" i="8"/>
  <c r="H59" i="8"/>
  <c r="E60" i="8"/>
  <c r="F60" i="8"/>
  <c r="G60" i="8"/>
  <c r="H60" i="8"/>
  <c r="E61" i="8"/>
  <c r="F61" i="8"/>
  <c r="G61" i="8"/>
  <c r="H61" i="8"/>
  <c r="E62" i="8"/>
  <c r="F62" i="8"/>
  <c r="G62" i="8"/>
  <c r="H62" i="8"/>
  <c r="E63" i="8"/>
  <c r="F63" i="8"/>
  <c r="G63" i="8"/>
  <c r="H63" i="8"/>
  <c r="E66" i="8"/>
  <c r="F66" i="8" s="1"/>
  <c r="G66" i="8" s="1"/>
  <c r="H66" i="8" s="1"/>
  <c r="E78" i="8"/>
  <c r="F78" i="8"/>
  <c r="G78" i="8"/>
  <c r="H78" i="8"/>
  <c r="E79" i="8"/>
  <c r="F79" i="8"/>
  <c r="G79" i="8"/>
  <c r="H79" i="8"/>
  <c r="E80" i="8"/>
  <c r="F80" i="8"/>
  <c r="G80" i="8"/>
  <c r="H80" i="8"/>
  <c r="E9" i="8"/>
  <c r="F9" i="8" s="1"/>
  <c r="G9" i="8" s="1"/>
  <c r="H9" i="8" s="1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5" i="7"/>
  <c r="F25" i="7" s="1"/>
  <c r="G25" i="7" s="1"/>
  <c r="H25" i="7" s="1"/>
  <c r="E71" i="7"/>
  <c r="F71" i="7" s="1"/>
  <c r="G71" i="7" s="1"/>
  <c r="H71" i="7" s="1"/>
  <c r="E9" i="7"/>
  <c r="F86" i="2"/>
  <c r="G86" i="2"/>
  <c r="H86" i="2"/>
  <c r="E86" i="2"/>
  <c r="F69" i="2"/>
  <c r="G69" i="2"/>
  <c r="H69" i="2"/>
  <c r="E69" i="2"/>
  <c r="F52" i="2"/>
  <c r="G52" i="2"/>
  <c r="E52" i="2"/>
  <c r="F40" i="2"/>
  <c r="G40" i="2"/>
  <c r="H40" i="2"/>
  <c r="E40" i="2"/>
  <c r="F23" i="2"/>
  <c r="G23" i="2"/>
  <c r="H23" i="2"/>
  <c r="E23" i="2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F81" i="1"/>
  <c r="G81" i="1"/>
  <c r="H81" i="1"/>
  <c r="E81" i="1"/>
  <c r="F64" i="1"/>
  <c r="G64" i="1"/>
  <c r="H64" i="1"/>
  <c r="E64" i="1"/>
  <c r="F52" i="1"/>
  <c r="G52" i="1"/>
  <c r="H52" i="1"/>
  <c r="E52" i="1"/>
  <c r="F23" i="1"/>
  <c r="G23" i="1"/>
  <c r="H23" i="1"/>
  <c r="E23" i="1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E25" i="6"/>
  <c r="E37" i="6"/>
  <c r="F37" i="6" s="1"/>
  <c r="G37" i="6" s="1"/>
  <c r="H37" i="6" s="1"/>
  <c r="E5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9" i="6"/>
  <c r="F9" i="6" s="1"/>
  <c r="G9" i="6" s="1"/>
  <c r="H9" i="6" s="1"/>
  <c r="F32" i="8" l="1"/>
  <c r="F35" i="8" s="1"/>
  <c r="H32" i="8"/>
  <c r="G82" i="3"/>
  <c r="H78" i="6"/>
  <c r="H52" i="6"/>
  <c r="F52" i="6"/>
  <c r="G78" i="6"/>
  <c r="G52" i="6"/>
  <c r="E78" i="6"/>
  <c r="F78" i="6"/>
  <c r="G63" i="6"/>
  <c r="H63" i="6"/>
  <c r="F63" i="6"/>
  <c r="E63" i="6"/>
  <c r="E52" i="6"/>
  <c r="F35" i="6"/>
  <c r="G35" i="6"/>
  <c r="H35" i="6"/>
  <c r="E35" i="6"/>
  <c r="E23" i="6"/>
  <c r="E81" i="17"/>
  <c r="E23" i="9"/>
  <c r="E23" i="20"/>
  <c r="H69" i="19"/>
  <c r="H40" i="19"/>
  <c r="E40" i="19"/>
  <c r="G23" i="17"/>
  <c r="H40" i="20"/>
  <c r="H69" i="20"/>
  <c r="F52" i="19"/>
  <c r="E52" i="19"/>
  <c r="H82" i="9"/>
  <c r="F23" i="9"/>
  <c r="F23" i="20"/>
  <c r="H23" i="9"/>
  <c r="E35" i="17"/>
  <c r="F23" i="8"/>
  <c r="H82" i="3"/>
  <c r="F23" i="17"/>
  <c r="F52" i="8"/>
  <c r="H23" i="8"/>
  <c r="F23" i="19"/>
  <c r="H52" i="19"/>
  <c r="E69" i="19"/>
  <c r="G69" i="19"/>
  <c r="H85" i="7"/>
  <c r="G52" i="19"/>
  <c r="G23" i="19"/>
  <c r="F69" i="19"/>
  <c r="G85" i="7"/>
  <c r="G84" i="19"/>
  <c r="E84" i="19"/>
  <c r="E69" i="7"/>
  <c r="H52" i="7"/>
  <c r="H84" i="19"/>
  <c r="F85" i="7"/>
  <c r="G23" i="7"/>
  <c r="E85" i="7"/>
  <c r="E23" i="7"/>
  <c r="F52" i="7"/>
  <c r="H69" i="7"/>
  <c r="E52" i="7"/>
  <c r="F69" i="7"/>
  <c r="G69" i="7"/>
  <c r="G52" i="7"/>
  <c r="E40" i="7"/>
  <c r="F40" i="7"/>
  <c r="H40" i="7"/>
  <c r="G40" i="19"/>
  <c r="F40" i="19"/>
  <c r="G40" i="7"/>
  <c r="H23" i="7"/>
  <c r="F84" i="19"/>
  <c r="E23" i="19"/>
  <c r="F23" i="7"/>
  <c r="H23" i="19"/>
  <c r="G64" i="16"/>
  <c r="F81" i="16"/>
  <c r="E81" i="16"/>
  <c r="G52" i="16"/>
  <c r="G35" i="16"/>
  <c r="F35" i="16"/>
  <c r="H81" i="16"/>
  <c r="H35" i="16"/>
  <c r="G81" i="16"/>
  <c r="H52" i="16"/>
  <c r="F64" i="16"/>
  <c r="F52" i="16"/>
  <c r="E64" i="16"/>
  <c r="E35" i="16"/>
  <c r="H64" i="16"/>
  <c r="E23" i="16"/>
  <c r="H23" i="16"/>
  <c r="E52" i="16"/>
  <c r="G23" i="16"/>
  <c r="F23" i="16"/>
  <c r="G23" i="6"/>
  <c r="G23" i="20"/>
  <c r="H23" i="20"/>
  <c r="G23" i="9"/>
  <c r="E38" i="9"/>
  <c r="G40" i="20"/>
  <c r="E40" i="20"/>
  <c r="H38" i="9"/>
  <c r="F40" i="20"/>
  <c r="H85" i="4"/>
  <c r="G38" i="9"/>
  <c r="F38" i="9"/>
  <c r="E50" i="9"/>
  <c r="G52" i="20"/>
  <c r="E52" i="20"/>
  <c r="E85" i="4"/>
  <c r="G85" i="4"/>
  <c r="F85" i="4"/>
  <c r="H50" i="9"/>
  <c r="F52" i="20"/>
  <c r="G50" i="9"/>
  <c r="F50" i="9"/>
  <c r="H52" i="20"/>
  <c r="E69" i="20"/>
  <c r="G67" i="9"/>
  <c r="F69" i="20"/>
  <c r="F67" i="9"/>
  <c r="E67" i="9"/>
  <c r="H67" i="9"/>
  <c r="G69" i="20"/>
  <c r="E86" i="20"/>
  <c r="F86" i="20"/>
  <c r="G82" i="9"/>
  <c r="F82" i="9"/>
  <c r="E82" i="9"/>
  <c r="H86" i="20"/>
  <c r="G86" i="20"/>
  <c r="E64" i="17"/>
  <c r="F82" i="3"/>
  <c r="F64" i="8"/>
  <c r="E64" i="8"/>
  <c r="E52" i="17"/>
  <c r="E52" i="8"/>
  <c r="E35" i="8"/>
  <c r="E82" i="3"/>
  <c r="E23" i="17"/>
  <c r="G23" i="8"/>
  <c r="E87" i="2"/>
  <c r="G87" i="2"/>
  <c r="F87" i="2"/>
  <c r="H87" i="2"/>
  <c r="F23" i="6"/>
  <c r="G82" i="1"/>
  <c r="F82" i="1"/>
  <c r="E82" i="1"/>
  <c r="H82" i="1"/>
  <c r="H52" i="17"/>
  <c r="H35" i="17"/>
  <c r="E23" i="8"/>
  <c r="H81" i="8"/>
  <c r="H64" i="8"/>
  <c r="H52" i="8"/>
  <c r="H35" i="8"/>
  <c r="G81" i="17"/>
  <c r="G64" i="17"/>
  <c r="G52" i="17"/>
  <c r="G35" i="17"/>
  <c r="H64" i="17"/>
  <c r="G81" i="8"/>
  <c r="G64" i="8"/>
  <c r="G52" i="8"/>
  <c r="G35" i="8"/>
  <c r="F81" i="17"/>
  <c r="F64" i="17"/>
  <c r="F52" i="17"/>
  <c r="F35" i="17"/>
  <c r="E81" i="8"/>
  <c r="H81" i="17"/>
  <c r="F81" i="8"/>
  <c r="H23" i="17"/>
  <c r="H23" i="6"/>
  <c r="F87" i="20" l="1"/>
  <c r="F83" i="3"/>
  <c r="G83" i="3"/>
  <c r="G88" i="2"/>
  <c r="H88" i="2"/>
  <c r="F88" i="2"/>
  <c r="F82" i="16"/>
  <c r="H82" i="16"/>
  <c r="G82" i="16"/>
  <c r="G83" i="1"/>
  <c r="E87" i="20"/>
  <c r="H87" i="20"/>
  <c r="G87" i="20"/>
  <c r="H82" i="17"/>
  <c r="F82" i="8"/>
  <c r="F82" i="17"/>
  <c r="G82" i="17"/>
  <c r="H83" i="3"/>
  <c r="E82" i="17"/>
  <c r="G85" i="19"/>
  <c r="H85" i="19"/>
  <c r="F86" i="7"/>
  <c r="E85" i="19"/>
  <c r="F85" i="19"/>
  <c r="G86" i="7"/>
  <c r="E82" i="16"/>
  <c r="H79" i="6"/>
  <c r="H83" i="1"/>
  <c r="F83" i="1"/>
  <c r="H86" i="7"/>
  <c r="E86" i="7"/>
  <c r="G82" i="8"/>
  <c r="E82" i="8"/>
  <c r="H82" i="8"/>
  <c r="F83" i="9"/>
  <c r="G83" i="9"/>
  <c r="E83" i="9"/>
  <c r="H83" i="9"/>
  <c r="G79" i="6"/>
  <c r="E79" i="6"/>
  <c r="F79" i="6"/>
  <c r="G86" i="4"/>
  <c r="H86" i="4"/>
  <c r="F86" i="4"/>
  <c r="F83" i="17" l="1"/>
  <c r="G83" i="17"/>
  <c r="H83" i="17"/>
  <c r="F83" i="16"/>
  <c r="G86" i="19"/>
  <c r="H83" i="16"/>
  <c r="G83" i="16"/>
  <c r="F83" i="8"/>
  <c r="G87" i="7"/>
  <c r="H88" i="20"/>
  <c r="H86" i="19"/>
  <c r="F86" i="19"/>
  <c r="F88" i="20"/>
  <c r="G88" i="20"/>
  <c r="H83" i="8"/>
  <c r="G83" i="8"/>
  <c r="F84" i="9"/>
  <c r="G84" i="9"/>
  <c r="H84" i="9"/>
  <c r="F87" i="7"/>
  <c r="H87" i="7"/>
  <c r="H80" i="6"/>
  <c r="F80" i="6"/>
  <c r="G80" i="6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<sst xmlns="http://schemas.openxmlformats.org/spreadsheetml/2006/main" count="1607" uniqueCount="348">
  <si>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</si>
  <si>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</si>
  <si>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</si>
  <si>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</si>
  <si>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</si>
  <si>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</si>
  <si>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</si>
  <si>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</si>
  <si>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Taimetoit</t>
  </si>
  <si>
    <t>Kokku:</t>
  </si>
  <si>
    <t>Teisipäev</t>
  </si>
  <si>
    <t>Kolmapäev</t>
  </si>
  <si>
    <t>Neljapäev</t>
  </si>
  <si>
    <t>Reede</t>
  </si>
  <si>
    <t>NÄDALA KESKMINE KOKKU:</t>
  </si>
  <si>
    <t>Üldinfo menüü kohta</t>
  </si>
  <si>
    <t>Tähised menüüs</t>
  </si>
  <si>
    <t>PRIA toetusprogrammid</t>
  </si>
  <si>
    <t>Põhitoidud</t>
  </si>
  <si>
    <t>Põhiline valguallikas</t>
  </si>
  <si>
    <t>Värv</t>
  </si>
  <si>
    <t>Taimne valguallikas</t>
  </si>
  <si>
    <t>Salatid</t>
  </si>
  <si>
    <t>Juur- ja puuvilja amps</t>
  </si>
  <si>
    <t>E</t>
  </si>
  <si>
    <t>T</t>
  </si>
  <si>
    <t>K</t>
  </si>
  <si>
    <t>N</t>
  </si>
  <si>
    <t>R</t>
  </si>
  <si>
    <t>Nädal 14</t>
  </si>
  <si>
    <t>Nädal 15</t>
  </si>
  <si>
    <t>segaliha</t>
  </si>
  <si>
    <t>Siga</t>
  </si>
  <si>
    <t>Veis</t>
  </si>
  <si>
    <t>Kana</t>
  </si>
  <si>
    <t>Kalkun</t>
  </si>
  <si>
    <t>Kala</t>
  </si>
  <si>
    <t>Oranž</t>
  </si>
  <si>
    <t>Punane</t>
  </si>
  <si>
    <t>Kollane</t>
  </si>
  <si>
    <t>lammas</t>
  </si>
  <si>
    <t>Lilla</t>
  </si>
  <si>
    <t>Hall</t>
  </si>
  <si>
    <t>Helekollane</t>
  </si>
  <si>
    <t>PRIA</t>
  </si>
  <si>
    <t>Pirn</t>
  </si>
  <si>
    <t>Helesinine</t>
  </si>
  <si>
    <t>Soojad lisandid/ magustoit</t>
  </si>
  <si>
    <t>H</t>
  </si>
  <si>
    <t>hele, selge toit</t>
  </si>
  <si>
    <t>P</t>
  </si>
  <si>
    <t>punane</t>
  </si>
  <si>
    <t>koorene</t>
  </si>
  <si>
    <t xml:space="preserve">Õun </t>
  </si>
  <si>
    <t>Porgandi-ananassisalat</t>
  </si>
  <si>
    <t>Peedi-küüslaugusalat</t>
  </si>
  <si>
    <t>Porgand, aurutatud</t>
  </si>
  <si>
    <t>Külm jogurtikaste (L)</t>
  </si>
  <si>
    <t>Hiina kapsas, tomat, redis (mahe)</t>
  </si>
  <si>
    <t>Seemnesegu (mahe)</t>
  </si>
  <si>
    <t>Mahl (erinevad maitsed)</t>
  </si>
  <si>
    <t>Tee, suhkruta</t>
  </si>
  <si>
    <t>Rukkileiva (3 sorti) - ja sepikutoodete valik  (G)</t>
  </si>
  <si>
    <t xml:space="preserve">Ploom </t>
  </si>
  <si>
    <t>Kartulipuder (L)</t>
  </si>
  <si>
    <t>Kinoa, keedetud (mahe)</t>
  </si>
  <si>
    <t>Kapsas, röstitud</t>
  </si>
  <si>
    <t xml:space="preserve">Soe tomatikaste </t>
  </si>
  <si>
    <t>Hiina kapsa salat spinatiga</t>
  </si>
  <si>
    <t>Porgand (mahe), mais, kurk</t>
  </si>
  <si>
    <t xml:space="preserve">Pirn </t>
  </si>
  <si>
    <t>Õun (mahe)</t>
  </si>
  <si>
    <t>Mahla-õlikaste</t>
  </si>
  <si>
    <t>Porgandi-melonisalat</t>
  </si>
  <si>
    <t>Kapsas (mahe), peet, roheline hernes</t>
  </si>
  <si>
    <t>Tatar, aurutatud (mahe)</t>
  </si>
  <si>
    <t xml:space="preserve">Riis, aurutatud </t>
  </si>
  <si>
    <t>Peet, röstitud</t>
  </si>
  <si>
    <t>Porgandi-apelsinisalat</t>
  </si>
  <si>
    <t>Kapsas, paprika, porrulauk (mahe kapsas)</t>
  </si>
  <si>
    <t>Kartul, aurutatud (mahe)</t>
  </si>
  <si>
    <t>Soe valge kaste (G, L)</t>
  </si>
  <si>
    <t>Kapsa-selleri-õunasalat (mahe kapsas)</t>
  </si>
  <si>
    <t>Kuskuss, aurutatud (G)</t>
  </si>
  <si>
    <t>Brokoli, aurutatud</t>
  </si>
  <si>
    <t>Külm hapukoorekaste murulauguga (L)</t>
  </si>
  <si>
    <t>Hiina kapsas, tomat, mais</t>
  </si>
  <si>
    <t>Külm jogurti-küüslaugukaste (L)</t>
  </si>
  <si>
    <t>Peet, porgand (mahe), valge redis</t>
  </si>
  <si>
    <t>Riis, aurutatud (mahe)</t>
  </si>
  <si>
    <t>Kõrvits, röstitud</t>
  </si>
  <si>
    <t>Peedi-hapukurgisalat</t>
  </si>
  <si>
    <t>Hiina kapsas, roheline hernes, punane redis (mahe)</t>
  </si>
  <si>
    <t>Peet, aurutatud</t>
  </si>
  <si>
    <t>Kapsa-maisi-paprikasalat (mahe kapsas)</t>
  </si>
  <si>
    <t>Porgand, tomat, porrulauk</t>
  </si>
  <si>
    <t>Apelsin</t>
  </si>
  <si>
    <t>Õuna-rukkileivakreem (G)</t>
  </si>
  <si>
    <t>Mustikajogurt (L)</t>
  </si>
  <si>
    <t>Juurseller, röstitud</t>
  </si>
  <si>
    <t>Külm jogurti-keefirikaste, maitserohelisega (L)</t>
  </si>
  <si>
    <t>Suvikõrvitsa-kurgisalat</t>
  </si>
  <si>
    <t>Hiina kapsas, porgand (mahe), mais</t>
  </si>
  <si>
    <t>Õun  (mahe)</t>
  </si>
  <si>
    <t>Täisterapasta/pasta (G) (mahe)</t>
  </si>
  <si>
    <t>Miniporgandid, aurutatud</t>
  </si>
  <si>
    <t>Külm jogurtikaste maitserohelisega</t>
  </si>
  <si>
    <t>Kapsa-mangosalat</t>
  </si>
  <si>
    <t>Peet, kaalikas, mais</t>
  </si>
  <si>
    <t>Aedoad küüslauguga, ahjus küpsetatud</t>
  </si>
  <si>
    <t>Kõrvitsa-pastinaagi-virsikusalat</t>
  </si>
  <si>
    <t>Hiina kapsas, tomat, roheline sibul (mahe)</t>
  </si>
  <si>
    <t>Pastinaak, röstitud</t>
  </si>
  <si>
    <t>Nuikapsas, kikerherned, punane redis</t>
  </si>
  <si>
    <t>Ahjuköögiviljad</t>
  </si>
  <si>
    <t>Soe tomatikaste</t>
  </si>
  <si>
    <t>Külm küüslaugu-jogurtikaste (L)</t>
  </si>
  <si>
    <t>Peedi-piprajuuresalat</t>
  </si>
  <si>
    <t>Hiina kapsas, marineeritud punane sibul, brokoli</t>
  </si>
  <si>
    <t>Riis, vesi, söögisool</t>
  </si>
  <si>
    <t>Peet, küüslauk</t>
  </si>
  <si>
    <t>Teepuru, vesi</t>
  </si>
  <si>
    <t>Rõngu suhkruvaba mahlakonsentraat 100% naturaalne, vesi</t>
  </si>
  <si>
    <t>Hiina kapsas, spinat</t>
  </si>
  <si>
    <t>Peet, toiduõli, tüümian, värske</t>
  </si>
  <si>
    <t>Porgand, apelsin, toiduõli</t>
  </si>
  <si>
    <t>Salatisegu, roheline hernes, hapukurk</t>
  </si>
  <si>
    <t>Jõhvika-odravaht piimaga (G, L)</t>
  </si>
  <si>
    <t>Tatar, söögisool, vesi</t>
  </si>
  <si>
    <t xml:space="preserve">Kinoa, vesi, söögisool </t>
  </si>
  <si>
    <t>Kapsas, toiduõli, söögisool</t>
  </si>
  <si>
    <t>Tomat, mugulsibul, porgand, küüslauk, toiduõli, söögisool, basiilik, värske</t>
  </si>
  <si>
    <t>Kartul, vesi, söögisool</t>
  </si>
  <si>
    <t>Aedoad, küüslauk, toiduõli, söögisool</t>
  </si>
  <si>
    <t>Porgand, toiduõli, ananass</t>
  </si>
  <si>
    <t>Pastinaak, toiduõli, söögisool</t>
  </si>
  <si>
    <t>Piimatooted (piim, keefir R 2,5% ) (L)</t>
  </si>
  <si>
    <t>Porgand, melon, toiduõli</t>
  </si>
  <si>
    <r>
      <t xml:space="preserve">Õunamahl 100% naturaalne, õunaäädikas,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petersell, värske, toiduõli</t>
    </r>
  </si>
  <si>
    <t>Rooma salat, jääsalat, rukola, spinat, roheline hernes, hapukurk (kurk, söögisool, vesi)</t>
  </si>
  <si>
    <r>
      <t>Kõrvitsaseemned, päevalilleseemned,</t>
    </r>
    <r>
      <rPr>
        <b/>
        <sz val="12"/>
        <rFont val="Dussmann"/>
        <family val="2"/>
        <charset val="186"/>
      </rPr>
      <t xml:space="preserve"> seesamiseemned</t>
    </r>
  </si>
  <si>
    <t>Taimetoit võib sisaldada muna- ja piimatooteid</t>
  </si>
  <si>
    <t>Teavet menüüs sisalduvate allergeenide kohta küsi köögipersonalilt</t>
  </si>
  <si>
    <t>Joogivesi on igapäevaselt tasuta saadaval kogu päeva jooksul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</si>
  <si>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</si>
  <si>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</si>
  <si>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</si>
  <si>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</si>
  <si>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</si>
  <si>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</si>
  <si>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Piima pakume igapäevaselt vastavalt PRIA koolipiima programmile. Puuvilju/marju ja köögivilju pakume PRIA koolipuuvilja- ja köögiviljaprogrammi alusel, arvestades hooajalisust ja kättesaadavust kuni 300 km raadiuses kooli asukohast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</si>
  <si>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</si>
  <si>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Peet, söögisool</t>
  </si>
  <si>
    <t>Peakapsas, mais, paprika, toiduõli, söögisool, suhkur, õunaäädikas</t>
  </si>
  <si>
    <r>
      <t xml:space="preserve">Kartul, </t>
    </r>
    <r>
      <rPr>
        <b/>
        <sz val="12"/>
        <color rgb="FF000000"/>
        <rFont val="Dussmann"/>
        <family val="2"/>
        <charset val="186"/>
      </rPr>
      <t>või R 80 %,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 R 2,5%</t>
    </r>
    <r>
      <rPr>
        <sz val="12"/>
        <color indexed="8"/>
        <rFont val="Dussmann"/>
        <family val="2"/>
        <charset val="186"/>
      </rPr>
      <t>, söögisool, vesi</t>
    </r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</si>
  <si>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 R 2,5%,</t>
    </r>
    <r>
      <rPr>
        <sz val="12"/>
        <color indexed="8"/>
        <rFont val="Dussmann"/>
        <family val="2"/>
        <charset val="186"/>
      </rPr>
      <t xml:space="preserve"> söögisool, </t>
    </r>
    <r>
      <rPr>
        <b/>
        <sz val="12"/>
        <color rgb="FF000000"/>
        <rFont val="Dussmann"/>
        <family val="2"/>
        <charset val="186"/>
      </rPr>
      <t>toidukoor R 15%</t>
    </r>
  </si>
  <si>
    <r>
      <rPr>
        <b/>
        <sz val="12"/>
        <color rgb="FF000000"/>
        <rFont val="Dussmann"/>
        <family val="2"/>
        <charset val="186"/>
      </rPr>
      <t>Rukkileib</t>
    </r>
    <r>
      <rPr>
        <sz val="12"/>
        <color indexed="8"/>
        <rFont val="Dussmann"/>
        <family val="2"/>
        <charset val="186"/>
      </rPr>
      <t xml:space="preserve">, vesi, õunamahl, suhkur, </t>
    </r>
    <r>
      <rPr>
        <b/>
        <sz val="12"/>
        <color rgb="FF000000"/>
        <rFont val="Dussmann"/>
        <family val="2"/>
        <charset val="186"/>
      </rPr>
      <t>nisumanna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piim, R 2,5%</t>
    </r>
  </si>
  <si>
    <r>
      <rPr>
        <b/>
        <sz val="12"/>
        <color rgb="FF000000"/>
        <rFont val="Dussmann"/>
        <family val="2"/>
        <charset val="186"/>
      </rPr>
      <t>Maitsestamata jogurt R 2,5%-3%</t>
    </r>
    <r>
      <rPr>
        <sz val="12"/>
        <color indexed="8"/>
        <rFont val="Dussmann"/>
        <family val="2"/>
        <charset val="186"/>
      </rPr>
      <t>, suhkur, mustikad</t>
    </r>
  </si>
  <si>
    <t>Kurk, suvikõrvits</t>
  </si>
  <si>
    <t xml:space="preserve">Riis, vesi, söögisool </t>
  </si>
  <si>
    <t>Miniporgand, vesi, söögisool</t>
  </si>
  <si>
    <t>Valge peakapsas, mango</t>
  </si>
  <si>
    <r>
      <rPr>
        <b/>
        <sz val="12"/>
        <color rgb="FF000000"/>
        <rFont val="Dussmann"/>
        <family val="2"/>
        <charset val="186"/>
      </rPr>
      <t>Maitsestamata jogurt R 2,5%-3%</t>
    </r>
    <r>
      <rPr>
        <sz val="12"/>
        <color indexed="8"/>
        <rFont val="Dussmann"/>
        <family val="2"/>
        <charset val="186"/>
      </rPr>
      <t>, roheline sibul, till, värske</t>
    </r>
  </si>
  <si>
    <r>
      <rPr>
        <b/>
        <sz val="12"/>
        <rFont val="Dussmann"/>
        <family val="2"/>
        <charset val="186"/>
      </rPr>
      <t xml:space="preserve">Maitsestamata jogurt R 2,5-3%, </t>
    </r>
    <r>
      <rPr>
        <sz val="12"/>
        <rFont val="Dussmann"/>
        <family val="2"/>
        <charset val="186"/>
      </rPr>
      <t>söögisool, suhkur, küüslauk</t>
    </r>
  </si>
  <si>
    <r>
      <t xml:space="preserve">Õun, peet, mädarõigas, </t>
    </r>
    <r>
      <rPr>
        <b/>
        <sz val="12"/>
        <rFont val="Dussmann"/>
        <family val="2"/>
        <charset val="186"/>
      </rPr>
      <t>hapukoor R 10%</t>
    </r>
    <r>
      <rPr>
        <sz val="12"/>
        <rFont val="Dussmann"/>
        <family val="2"/>
        <charset val="186"/>
      </rPr>
      <t>, suhkur, õunaäädikas</t>
    </r>
  </si>
  <si>
    <t>Põhitoitainetest saadava energia osakaal koguenergiast (%E)</t>
  </si>
  <si>
    <t>Nõutud vahemik kahe nädala keskmisena</t>
  </si>
  <si>
    <t>700-800 kcal</t>
  </si>
  <si>
    <t>45-60%E</t>
  </si>
  <si>
    <t>25-40%E</t>
  </si>
  <si>
    <t>10-20%E</t>
  </si>
  <si>
    <t>Põhitoitainetest  saadava energia osakaal koguenergiast (%E)</t>
  </si>
  <si>
    <r>
      <t xml:space="preserve">Suhkur, vesi, mahlajook keskmiselt, </t>
    </r>
    <r>
      <rPr>
        <b/>
        <sz val="12"/>
        <color rgb="FF000000"/>
        <rFont val="Dussmann"/>
        <family val="2"/>
        <charset val="186"/>
      </rPr>
      <t>odrajahu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 R 2,5%</t>
    </r>
    <r>
      <rPr>
        <sz val="12"/>
        <color indexed="8"/>
        <rFont val="Dussmann"/>
        <family val="2"/>
        <charset val="186"/>
      </rPr>
      <t>, jõhvikas</t>
    </r>
  </si>
  <si>
    <r>
      <t xml:space="preserve">Peakapsas, </t>
    </r>
    <r>
      <rPr>
        <b/>
        <sz val="12"/>
        <color rgb="FF000000"/>
        <rFont val="Dussmann"/>
        <family val="2"/>
        <charset val="186"/>
      </rPr>
      <t>juurseller</t>
    </r>
    <r>
      <rPr>
        <sz val="12"/>
        <color indexed="8"/>
        <rFont val="Dussmann"/>
        <family val="2"/>
        <charset val="186"/>
      </rPr>
      <t>, õun, sidrunimahl, toiduõli</t>
    </r>
  </si>
  <si>
    <r>
      <rPr>
        <b/>
        <sz val="12"/>
        <color rgb="FF000000"/>
        <rFont val="Dussmann"/>
        <family val="2"/>
        <charset val="186"/>
      </rPr>
      <t>Kuskuss</t>
    </r>
    <r>
      <rPr>
        <sz val="12"/>
        <color indexed="8"/>
        <rFont val="Dussmann"/>
        <family val="2"/>
        <charset val="186"/>
      </rPr>
      <t xml:space="preserve">, vesi, söögisöögisool </t>
    </r>
  </si>
  <si>
    <r>
      <rPr>
        <b/>
        <sz val="12"/>
        <color rgb="FF000000"/>
        <rFont val="Dussmann"/>
        <family val="2"/>
        <charset val="186"/>
      </rPr>
      <t>Hapukoor R 10%,</t>
    </r>
    <r>
      <rPr>
        <sz val="12"/>
        <color indexed="8"/>
        <rFont val="Dussmann"/>
        <family val="2"/>
        <charset val="186"/>
      </rPr>
      <t xml:space="preserve"> sidrunimahl, suhkur, murulauk</t>
    </r>
  </si>
  <si>
    <r>
      <t xml:space="preserve">Õunamahl 100% naturaalne, õunaäädikas,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petersell, toiduõli</t>
    </r>
  </si>
  <si>
    <r>
      <rPr>
        <b/>
        <sz val="12"/>
        <color rgb="FF000000"/>
        <rFont val="Dussmann"/>
        <family val="2"/>
        <charset val="186"/>
      </rPr>
      <t>Maitsestamata jogurt R 5%</t>
    </r>
    <r>
      <rPr>
        <sz val="12"/>
        <color indexed="8"/>
        <rFont val="Dussmann"/>
        <family val="2"/>
        <charset val="186"/>
      </rPr>
      <t>, sidrunimahl, suhkur, küüslauk</t>
    </r>
  </si>
  <si>
    <r>
      <rPr>
        <b/>
        <sz val="12"/>
        <color rgb="FF000000"/>
        <rFont val="Dussmann"/>
        <family val="2"/>
        <charset val="186"/>
      </rPr>
      <t xml:space="preserve">Maitsestamata jogurt R 2,5-3%, </t>
    </r>
    <r>
      <rPr>
        <sz val="12"/>
        <color indexed="8"/>
        <rFont val="Dussmann"/>
        <family val="2"/>
        <charset val="186"/>
      </rPr>
      <t>söögisool, suhkur, till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</si>
  <si>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või R 80%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piim, R 2, 5%,</t>
    </r>
    <r>
      <rPr>
        <sz val="12"/>
        <color indexed="8"/>
        <rFont val="Dussmann"/>
        <family val="2"/>
        <charset val="186"/>
      </rPr>
      <t xml:space="preserve"> söögisool, vesi</t>
    </r>
  </si>
  <si>
    <t>Tomat, mugulsibul, porgand, küüslauk, toiduõli, söögisool, basiilik</t>
  </si>
  <si>
    <t>Pastinaak, kõrvits, virsik</t>
  </si>
  <si>
    <t>Kaalikas, bataat, pastinaak, porgand, paprika, rosmariin, toiduõli, söögisool</t>
  </si>
  <si>
    <r>
      <rPr>
        <b/>
        <sz val="12"/>
        <color rgb="FF000000"/>
        <rFont val="Dussmann"/>
        <family val="2"/>
        <charset val="186"/>
      </rPr>
      <t>Maitsestamata jogurt R 2,5%-3%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keefir R 2,5%</t>
    </r>
    <r>
      <rPr>
        <sz val="12"/>
        <color indexed="8"/>
        <rFont val="Dussmann"/>
        <family val="2"/>
        <charset val="186"/>
      </rPr>
      <t>, sinepipulber, till, petersell, basiilik, roheline sibul</t>
    </r>
  </si>
  <si>
    <t>siga</t>
  </si>
  <si>
    <t>kala</t>
  </si>
  <si>
    <t>kana</t>
  </si>
  <si>
    <t>Menüü on koostatud lähtudes 4.- 9.klassi vanuserühma toiduenergia ja toitainete vajadusest, järgides kehtivaid toitumissoovitusi</t>
  </si>
  <si>
    <t/>
  </si>
  <si>
    <t>Menüü on koostatud lähtudes 1.- 3. klassi vanuserühma toiduenergia ja toitainete vajadusest, järgides kehtivaid toitumissoovitusi</t>
  </si>
  <si>
    <t>550-650 kcal</t>
  </si>
  <si>
    <t>800-900 kcal</t>
  </si>
  <si>
    <t>Menüü on koostatud lähtudes 10.- 12. klassi vanuserühma toiduenergia ja toitainete vajadusest, järgides kehtivaid toitumissoovitusi</t>
  </si>
  <si>
    <t>Koolilõuna menüü</t>
  </si>
  <si>
    <t>40. nädal</t>
  </si>
  <si>
    <t>41. nädal</t>
  </si>
  <si>
    <t>42. nädal</t>
  </si>
  <si>
    <t>44. nädal</t>
  </si>
  <si>
    <t>29.09-03.10.2025</t>
  </si>
  <si>
    <t>06.10-10.10.2025</t>
  </si>
  <si>
    <t>13.10-17.10.2025</t>
  </si>
  <si>
    <t>27.10-31.10.2025</t>
  </si>
  <si>
    <t>Kalkuni-karrikaste (L)</t>
  </si>
  <si>
    <t>Kikerhernekarri (L)</t>
  </si>
  <si>
    <t>Porgandi-kõrvitsapikkpoiss (G, M, PT)</t>
  </si>
  <si>
    <t>Lõhetükid koorekastmes (G, L)</t>
  </si>
  <si>
    <t>Bolognese kaste</t>
  </si>
  <si>
    <t>Bolognese kaste sojaubadega</t>
  </si>
  <si>
    <t>Tofukaste tomati ja paprikaga (L)</t>
  </si>
  <si>
    <t>Külm jogurtikaste maitserohelisega (L)</t>
  </si>
  <si>
    <t>Rooskapsas, röstitud</t>
  </si>
  <si>
    <t>Kanahakklihavorm (suflee stiilis) (G, L, M, PT)</t>
  </si>
  <si>
    <t>Värsekapsasupp sealihaga</t>
  </si>
  <si>
    <t>Värskekapsasupp roheliste hernestega</t>
  </si>
  <si>
    <t>Maasika-kohupiimakreem (L)</t>
  </si>
  <si>
    <r>
      <rPr>
        <b/>
        <sz val="12"/>
        <color rgb="FF000000"/>
        <rFont val="Dussmann"/>
        <family val="2"/>
        <charset val="186"/>
      </rPr>
      <t>Maitsestamata kohupiim R 5%,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maitsestamata jogurt  R 2,5-3%,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vahukoor, R 35%</t>
    </r>
    <r>
      <rPr>
        <sz val="12"/>
        <color indexed="8"/>
        <rFont val="Dussmann"/>
        <family val="2"/>
        <charset val="186"/>
      </rPr>
      <t>, suhkur, maasikas</t>
    </r>
  </si>
  <si>
    <t>Kodune seljanka (G)</t>
  </si>
  <si>
    <t>Aasiapärane kanasupp riisinuudlitega</t>
  </si>
  <si>
    <t>Aasiapärane supp riisinuudlitega</t>
  </si>
  <si>
    <t>Stoovitud porgandid (G, L)</t>
  </si>
  <si>
    <t>Peedi-piprajuuresalat (L) (mahe peet)</t>
  </si>
  <si>
    <t>Koorene herne- ja aedviljahautis (L)</t>
  </si>
  <si>
    <t>Ahjus küpsetatud sealiha (PT)</t>
  </si>
  <si>
    <t>Kikerhernekaste sulatatud juustuga ja basiilikuga (G, L)</t>
  </si>
  <si>
    <t>Porgandi-kartuli püreesupp (L)</t>
  </si>
  <si>
    <t>Tomatine läätsepada baklažaani ja paprikaga</t>
  </si>
  <si>
    <t>Selge kalasupp köögiviljadega</t>
  </si>
  <si>
    <t>Koorene seenesupp köögiviljadega (L)</t>
  </si>
  <si>
    <t>Läätse-kaalika-porgandipada</t>
  </si>
  <si>
    <t xml:space="preserve">Tomatikaste ürtidega </t>
  </si>
  <si>
    <t>Melon</t>
  </si>
  <si>
    <t>Kalakaste tilliga (G, L)</t>
  </si>
  <si>
    <t>Koorene seenekaste (G, L)</t>
  </si>
  <si>
    <t>Pasta hakkliha ja köögiviljadega (G)</t>
  </si>
  <si>
    <t>Pasta kikerherne ja juustuga (G, L)</t>
  </si>
  <si>
    <t>Külasupp kanalihaga (G)</t>
  </si>
  <si>
    <t xml:space="preserve">Külasupp roheliste hernestega (G) </t>
  </si>
  <si>
    <t>Maksakaste porgandi ja tüümianiga (G, L)</t>
  </si>
  <si>
    <t>Läätsepada brokoli, porgandi ja paprikaga (L)</t>
  </si>
  <si>
    <t xml:space="preserve">Jogurti-ürdimarinaadis broileri poolkoib (L, PT) </t>
  </si>
  <si>
    <t>Juurviljapihv (G, L, M, PT)</t>
  </si>
  <si>
    <r>
      <t xml:space="preserve">Kalkuniliha, mugulsibul, maisitärklis, värske petersell, </t>
    </r>
    <r>
      <rPr>
        <b/>
        <sz val="12"/>
        <color rgb="FF000000"/>
        <rFont val="Dussmann"/>
        <family val="2"/>
        <charset val="186"/>
      </rPr>
      <t>toidukoor R 15%</t>
    </r>
    <r>
      <rPr>
        <sz val="12"/>
        <color indexed="8"/>
        <rFont val="Dussmann"/>
        <family val="2"/>
        <charset val="186"/>
      </rPr>
      <t xml:space="preserve">, karripulber ( koriander, kurkum, põld-lambalääts, Cayenne`i pipar, apteegitill, vürtsköömned, must pipar), must pipar, söögisool, vesi, toiduõli </t>
    </r>
  </si>
  <si>
    <t xml:space="preserve">Kikerherned, mugulsibul, küüslauk, tšillipipar, tomat, jahvatatud paprika, vürtsköömned, koriandriseemned, must pipar, söögisool, kurkum, kookosjook R 18%, vesi, toiduõli </t>
  </si>
  <si>
    <t xml:space="preserve">Sealiha, kartul, valge peakapsas, porgand, mugulsibul, loorber, värske petersell, must pipar, söögisool, toiduõli, vesi </t>
  </si>
  <si>
    <r>
      <t xml:space="preserve">Herned, kartul, valge peakapsas, porgand, </t>
    </r>
    <r>
      <rPr>
        <b/>
        <sz val="12"/>
        <rFont val="Dussmann"/>
        <family val="2"/>
        <charset val="186"/>
      </rPr>
      <t>juurseller</t>
    </r>
    <r>
      <rPr>
        <sz val="12"/>
        <rFont val="Dussmann"/>
        <family val="2"/>
        <charset val="186"/>
      </rPr>
      <t>,</t>
    </r>
    <r>
      <rPr>
        <sz val="12"/>
        <rFont val="Dussmann"/>
        <family val="2"/>
        <charset val="186"/>
      </rPr>
      <t xml:space="preserve"> mugulsibul, must pipar, söögisool, toiduõli, vesi </t>
    </r>
  </si>
  <si>
    <t>Muffin vanillikastmega (G, M, L, VS)</t>
  </si>
  <si>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või R 82%</t>
    </r>
    <r>
      <rPr>
        <sz val="12"/>
        <color indexed="8"/>
        <rFont val="Dussmann"/>
        <family val="2"/>
        <charset val="186"/>
      </rPr>
      <t xml:space="preserve">, suhkur, kaneel, mustikad, toiduõli,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küpsetuspulber,</t>
    </r>
    <r>
      <rPr>
        <b/>
        <sz val="12"/>
        <color rgb="FF000000"/>
        <rFont val="Dussmann"/>
        <family val="2"/>
        <charset val="186"/>
      </rPr>
      <t xml:space="preserve"> piim R 2,5%</t>
    </r>
    <r>
      <rPr>
        <sz val="12"/>
        <color rgb="FF000000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maitsestamata jogurt R 0,5%</t>
    </r>
    <r>
      <rPr>
        <sz val="12"/>
        <color rgb="FF000000"/>
        <rFont val="Dussmann"/>
        <family val="2"/>
        <charset val="186"/>
      </rPr>
      <t>, vesi, vanillisuhkur</t>
    </r>
  </si>
  <si>
    <r>
      <t xml:space="preserve">Porgand, kõrvits, pastinaak, mugulsibul,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söögisool, must pipar,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kuivatatud tüümian, kuivatatud pune, kuivatatud petersell, kuivatatud basiilik, toiduõli</t>
    </r>
  </si>
  <si>
    <t>Läätsed, kartul, mugulsibul, hapukurk, tomatipüree, toiduõli, söögisool, must pipar, vesi</t>
  </si>
  <si>
    <r>
      <rPr>
        <b/>
        <sz val="12"/>
        <color rgb="FF000000"/>
        <rFont val="Dussmann"/>
        <family val="2"/>
        <charset val="186"/>
      </rPr>
      <t>Lõhe</t>
    </r>
    <r>
      <rPr>
        <sz val="12"/>
        <color indexed="8"/>
        <rFont val="Dussmann"/>
        <family val="2"/>
        <charset val="186"/>
      </rPr>
      <t xml:space="preserve">, must pipar, söögisool, värske till, 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 R 2,5%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 R 15%</t>
    </r>
  </si>
  <si>
    <t>Suvikõrvitsa-spinatikotletid juustuga (G, L, M, PT)</t>
  </si>
  <si>
    <t>Kaalikas, bataat, pastinaak, porgand, paprika, mugulsibul, kuivatatud roosmariin, toiduõli</t>
  </si>
  <si>
    <r>
      <rPr>
        <b/>
        <sz val="12"/>
        <color rgb="FF000000"/>
        <rFont val="Dussmann"/>
        <family val="2"/>
        <charset val="186"/>
      </rPr>
      <t>Maitsestamata jogurt R 5%</t>
    </r>
    <r>
      <rPr>
        <sz val="12"/>
        <color indexed="8"/>
        <rFont val="Dussmann"/>
        <family val="2"/>
        <charset val="186"/>
      </rPr>
      <t>, sidrunimahl, suhkur, küüslauk, söögisool</t>
    </r>
  </si>
  <si>
    <t>Maisimannakreem mustsõstrakisselliga (L, VS)</t>
  </si>
  <si>
    <t>Mustika panna cotta (L, VS)</t>
  </si>
  <si>
    <r>
      <rPr>
        <b/>
        <sz val="12"/>
        <color rgb="FF000000"/>
        <rFont val="Dussmann"/>
        <family val="2"/>
        <charset val="186"/>
      </rPr>
      <t>Maitsestamata jogurt R 2,5%-3%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 R 4,2%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vahukoor R 35%</t>
    </r>
    <r>
      <rPr>
        <sz val="12"/>
        <color indexed="8"/>
        <rFont val="Dussmann"/>
        <family val="2"/>
        <charset val="186"/>
      </rPr>
      <t>, želatiin, vesi, vanillisuhkur, suhkur, mustikad</t>
    </r>
  </si>
  <si>
    <r>
      <t xml:space="preserve">Suvikõrvits, spinat,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kaerajahu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juust R 15%</t>
    </r>
    <r>
      <rPr>
        <sz val="12"/>
        <rFont val="Dussmann"/>
        <family val="2"/>
        <charset val="186"/>
      </rPr>
      <t>, mugulsibul, küüslauk, söögisool, must pipar, toiduõli</t>
    </r>
  </si>
  <si>
    <t>Veisehakkliha, mugulsibul, küüslauk, porgand, tomat, tomatipasta, kuivatatud pune, kuivataud basiilik, söögisool, must pipar, vesi</t>
  </si>
  <si>
    <t>Jogurti-kookospuding apelsini-mangokastmega (L, VS)</t>
  </si>
  <si>
    <r>
      <rPr>
        <b/>
        <sz val="12"/>
        <color rgb="FF000000"/>
        <rFont val="Dussmann"/>
        <family val="2"/>
        <charset val="186"/>
      </rPr>
      <t>Maitsestamata jogurt R 2,5%-3%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 R 4,2%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vahukoor R 35%</t>
    </r>
    <r>
      <rPr>
        <sz val="12"/>
        <color indexed="8"/>
        <rFont val="Dussmann"/>
        <family val="2"/>
        <charset val="186"/>
      </rPr>
      <t>, kookoshelbed, mango, maisitärklis, želatiin, vanillisuhkur, suhkur, vesi</t>
    </r>
  </si>
  <si>
    <t xml:space="preserve">Peet, mädarõigas, hapukoor R 10%, õun, suhkur, </t>
  </si>
  <si>
    <r>
      <t xml:space="preserve">Porgand, </t>
    </r>
    <r>
      <rPr>
        <b/>
        <sz val="12"/>
        <color rgb="FF000000"/>
        <rFont val="Dussmann"/>
        <family val="2"/>
        <charset val="186"/>
      </rPr>
      <t>toidukoor R 15%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või R 80%</t>
    </r>
    <r>
      <rPr>
        <sz val="12"/>
        <color indexed="8"/>
        <rFont val="Dussmann"/>
        <family val="2"/>
        <charset val="186"/>
      </rPr>
      <t>, sidrunimahl, söögisool, suhkur, vesi</t>
    </r>
  </si>
  <si>
    <t xml:space="preserve">Tatar, vesi, söögisool </t>
  </si>
  <si>
    <t>Kanakaste sulatatud juustuga (G, L)</t>
  </si>
  <si>
    <r>
      <t xml:space="preserve">Kanaliha, </t>
    </r>
    <r>
      <rPr>
        <b/>
        <sz val="12"/>
        <color rgb="FF000000"/>
        <rFont val="Dussmann"/>
        <family val="2"/>
        <charset val="186"/>
      </rPr>
      <t>piim R 2,5%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sulatatud juust R 9%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toiduõli, värske petersell</t>
    </r>
  </si>
  <si>
    <r>
      <t xml:space="preserve">Kikerherned, </t>
    </r>
    <r>
      <rPr>
        <b/>
        <sz val="12"/>
        <color rgb="FF000000"/>
        <rFont val="Dussmann"/>
        <family val="2"/>
        <charset val="186"/>
      </rPr>
      <t>piim R 2,5%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 R 27%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sulatatud juust R 9%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toiduõli, värske petersell, värske basiilik</t>
    </r>
  </si>
  <si>
    <r>
      <rPr>
        <b/>
        <sz val="12"/>
        <rFont val="Dussmann"/>
        <family val="2"/>
        <charset val="186"/>
      </rPr>
      <t>Täisterapasta / pasta</t>
    </r>
    <r>
      <rPr>
        <sz val="12"/>
        <rFont val="Dussmann"/>
        <family val="2"/>
        <charset val="186"/>
      </rPr>
      <t xml:space="preserve">, ( </t>
    </r>
    <r>
      <rPr>
        <b/>
        <sz val="12"/>
        <rFont val="Dussmann"/>
        <family val="2"/>
        <charset val="186"/>
      </rPr>
      <t>durumnisujahu</t>
    </r>
    <r>
      <rPr>
        <sz val="12"/>
        <rFont val="Dussmann"/>
        <family val="2"/>
        <charset val="186"/>
      </rPr>
      <t>, vesi) vesi, söögisool, toiduõli</t>
    </r>
  </si>
  <si>
    <r>
      <rPr>
        <b/>
        <sz val="12"/>
        <color rgb="FF000000"/>
        <rFont val="Dussmann"/>
        <family val="2"/>
        <charset val="186"/>
      </rPr>
      <t>Täisterapasta/pasta</t>
    </r>
    <r>
      <rPr>
        <sz val="12"/>
        <color indexed="8"/>
        <rFont val="Dussmann"/>
        <family val="2"/>
        <charset val="186"/>
      </rPr>
      <t xml:space="preserve"> (</t>
    </r>
    <r>
      <rPr>
        <b/>
        <sz val="12"/>
        <color rgb="FF000000"/>
        <rFont val="Dussmann"/>
        <family val="2"/>
        <charset val="186"/>
      </rPr>
      <t>durumnisu jahu</t>
    </r>
    <r>
      <rPr>
        <sz val="12"/>
        <color indexed="8"/>
        <rFont val="Dussmann"/>
        <family val="2"/>
        <charset val="186"/>
      </rPr>
      <t>, vesi)</t>
    </r>
    <r>
      <rPr>
        <sz val="12"/>
        <color indexed="8"/>
        <rFont val="Dussmann"/>
        <family val="2"/>
        <charset val="186"/>
      </rPr>
      <t xml:space="preserve">, vesi, söögisool </t>
    </r>
  </si>
  <si>
    <t>Tatar, vesi, söögisool</t>
  </si>
  <si>
    <t>Kapsas (mahe), peet, vesi, söögisool</t>
  </si>
  <si>
    <t>Piimatooted (piim, keefir R 2, vesi, söögisool</t>
  </si>
  <si>
    <t>Rukkileiva, vesi, söögisool</t>
  </si>
  <si>
    <t>Õun, vesi, söögisool</t>
  </si>
  <si>
    <r>
      <rPr>
        <b/>
        <sz val="12"/>
        <color rgb="FF000000"/>
        <rFont val="Dussmann"/>
        <family val="2"/>
        <charset val="186"/>
      </rPr>
      <t xml:space="preserve">Täisterapasta/pasta </t>
    </r>
    <r>
      <rPr>
        <sz val="12"/>
        <color indexed="8"/>
        <rFont val="Dussmann"/>
        <family val="2"/>
        <charset val="186"/>
      </rPr>
      <t xml:space="preserve">( </t>
    </r>
    <r>
      <rPr>
        <b/>
        <sz val="12"/>
        <color rgb="FF000000"/>
        <rFont val="Dussmann"/>
        <family val="2"/>
        <charset val="186"/>
      </rPr>
      <t>durumnisujahu</t>
    </r>
    <r>
      <rPr>
        <sz val="12"/>
        <color indexed="8"/>
        <rFont val="Dussmann"/>
        <family val="2"/>
        <charset val="186"/>
      </rPr>
      <t>, vesi), vesi, söögisool</t>
    </r>
  </si>
  <si>
    <r>
      <t xml:space="preserve">Till, roheline sibul, </t>
    </r>
    <r>
      <rPr>
        <b/>
        <sz val="12"/>
        <color rgb="FF000000"/>
        <rFont val="Dussmann"/>
        <family val="2"/>
        <charset val="186"/>
      </rPr>
      <t>maitsestamata jogurt R 2,5%-3%</t>
    </r>
  </si>
  <si>
    <t>Rooskapsas, söögisool, toiduõli</t>
  </si>
  <si>
    <r>
      <t xml:space="preserve">Sealiha, kanaliha, veiseliha, riis, mugulsibul, tomatipasta, mugulsibul, küüslauk, loorber, kuivatatud ploom,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>, söögisool, must pipar, toiduõli, vesi, värske petersell</t>
    </r>
  </si>
  <si>
    <t>Hartšoo erineva lihaga (G)</t>
  </si>
  <si>
    <t>Marjatarretis vahukoorega (L, VS)</t>
  </si>
  <si>
    <t>Õunakook mandlipuruga (G, L, M, P, VS, PT)</t>
  </si>
  <si>
    <r>
      <t xml:space="preserve">Õun,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kaerahelbed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suhkur</t>
    </r>
    <r>
      <rPr>
        <sz val="12"/>
        <color indexed="8"/>
        <rFont val="Dussmann"/>
        <family val="2"/>
        <charset val="186"/>
      </rPr>
      <t xml:space="preserve">, küpsetuspulber,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hapukoor R 20%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mandlid</t>
    </r>
    <r>
      <rPr>
        <sz val="12"/>
        <color indexed="8"/>
        <rFont val="Dussmann"/>
        <family val="2"/>
        <charset val="186"/>
      </rPr>
      <t>, söögisool</t>
    </r>
  </si>
  <si>
    <t xml:space="preserve">Sealiha, mugulsibul, küüslauk, tüümian, õunamahl, söögisool, must pipar, toiduõli, vesi </t>
  </si>
  <si>
    <t xml:space="preserve">Baklažaan, paprika, suvikõrvits, läätsed,  mugulsibul, küüslauk, tomat, tomatipasta, kuivatatud basiilik, suhkur, must pipar, söögisool, </t>
  </si>
  <si>
    <r>
      <rPr>
        <b/>
        <sz val="12"/>
        <color rgb="FF000000"/>
        <rFont val="Dussmann"/>
        <family val="2"/>
        <charset val="186"/>
      </rPr>
      <t>Lõhe</t>
    </r>
    <r>
      <rPr>
        <sz val="12"/>
        <color indexed="8"/>
        <rFont val="Dussmann"/>
        <family val="2"/>
        <charset val="186"/>
      </rPr>
      <t>, porgand, lillkapsas, kartul, porgand, mugulsibul, küüslauk, porrulauk, toiduõli, must pipar, söögisool, vesi, värske till</t>
    </r>
  </si>
  <si>
    <t>Kana-paprikahautis (G, L)</t>
  </si>
  <si>
    <r>
      <t xml:space="preserve">Kanaliha, paprika, mugulsibul, küüslauk, </t>
    </r>
    <r>
      <rPr>
        <b/>
        <sz val="12"/>
        <color rgb="FF000000"/>
        <rFont val="Dussmann"/>
        <family val="2"/>
        <charset val="186"/>
      </rPr>
      <t>toidukoor R15%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jahvatatud paprika, söögisool, must pipar, jahvatatud tüümian, toiduõli, vesi </t>
    </r>
  </si>
  <si>
    <t>Läätsed, kaalikas, porgand, mugulsibul, küüslauk, kuivatatud tüümian, loorber, söögisool, must pipar, toiduõli, vesi, värske petersell</t>
  </si>
  <si>
    <t>Täisterapasta / pasta ( durumnisujahu, vesi), vesi, söögisool, toiduõli</t>
  </si>
  <si>
    <t>Juurseller, toiduõli, söögisool</t>
  </si>
  <si>
    <t>Tomatipüree, mugulsibul, küüslauk, fariinsuhkur, kuivatatud basiilik, kuivatatud petersell, pune, toiduõli</t>
  </si>
  <si>
    <r>
      <rPr>
        <b/>
        <sz val="12"/>
        <color rgb="FF000000"/>
        <rFont val="Dussmann"/>
        <family val="2"/>
        <charset val="186"/>
      </rPr>
      <t>Valge kala</t>
    </r>
    <r>
      <rPr>
        <sz val="12"/>
        <color indexed="8"/>
        <rFont val="Dussmann"/>
        <family val="2"/>
        <charset val="186"/>
      </rPr>
      <t xml:space="preserve">, mustpipar, söögisool, värske till, 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 R 2,5%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 R 15%</t>
    </r>
  </si>
  <si>
    <r>
      <rPr>
        <b/>
        <sz val="12"/>
        <rFont val="Dussmann"/>
        <family val="2"/>
        <charset val="186"/>
      </rPr>
      <t>Makaronid</t>
    </r>
    <r>
      <rPr>
        <sz val="12"/>
        <rFont val="Dussmann"/>
        <family val="2"/>
        <charset val="186"/>
      </rPr>
      <t xml:space="preserve"> (</t>
    </r>
    <r>
      <rPr>
        <b/>
        <sz val="12"/>
        <rFont val="Dussmann"/>
        <family val="2"/>
        <charset val="186"/>
      </rPr>
      <t>durumnisujahu</t>
    </r>
    <r>
      <rPr>
        <sz val="12"/>
        <rFont val="Dussmann"/>
        <family val="2"/>
        <charset val="186"/>
      </rPr>
      <t>, vesi), veisehakkliha, porgand, mugulsibul, küüslauk, kuivatatud basiilik, pune, purustatud tomat, spinat, söögisool, must pipar, toiduõli</t>
    </r>
  </si>
  <si>
    <r>
      <rPr>
        <b/>
        <sz val="12"/>
        <rFont val="Dussmann"/>
        <family val="2"/>
        <charset val="186"/>
      </rPr>
      <t>Makaronid</t>
    </r>
    <r>
      <rPr>
        <sz val="12"/>
        <rFont val="Dussmann"/>
        <family val="2"/>
        <charset val="186"/>
      </rPr>
      <t xml:space="preserve"> (</t>
    </r>
    <r>
      <rPr>
        <b/>
        <sz val="12"/>
        <rFont val="Dussmann"/>
        <family val="2"/>
        <charset val="186"/>
      </rPr>
      <t>durumnisujahu</t>
    </r>
    <r>
      <rPr>
        <sz val="12"/>
        <rFont val="Dussmann"/>
        <family val="2"/>
        <charset val="186"/>
      </rPr>
      <t xml:space="preserve">, vesi),kikerherned, suvikõrvits, paprika,  mugulsibul, küüslauk, kuivatatud basiilik, pune, </t>
    </r>
    <r>
      <rPr>
        <b/>
        <sz val="12"/>
        <rFont val="Dussmann"/>
        <family val="2"/>
        <charset val="186"/>
      </rPr>
      <t>toidukoor  15%</t>
    </r>
    <r>
      <rPr>
        <sz val="12"/>
        <rFont val="Dussmann"/>
        <family val="2"/>
        <charset val="186"/>
      </rPr>
      <t>,  söögisool, must pipar, tšillipipar, värske petersell, toiduõli</t>
    </r>
  </si>
  <si>
    <r>
      <t xml:space="preserve">Kanaliha, </t>
    </r>
    <r>
      <rPr>
        <b/>
        <sz val="12"/>
        <color rgb="FF000000"/>
        <rFont val="Dussmann"/>
        <family val="2"/>
        <charset val="186"/>
      </rPr>
      <t>odrakruup,</t>
    </r>
    <r>
      <rPr>
        <sz val="12"/>
        <color indexed="8"/>
        <rFont val="Dussmann"/>
        <family val="2"/>
        <charset val="186"/>
      </rPr>
      <t xml:space="preserve"> porgand, mugulsibul, kaalikas, kartul, valge peakapsas, toiduõli, loorber, söögisool, must pipar, vesi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</si>
  <si>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 xml:space="preserve">, valge peakapsas, porgand, </t>
    </r>
    <r>
      <rPr>
        <b/>
        <sz val="12"/>
        <color rgb="FF000000"/>
        <rFont val="Dussmann"/>
        <family val="2"/>
        <charset val="186"/>
      </rPr>
      <t>juurseller</t>
    </r>
    <r>
      <rPr>
        <sz val="12"/>
        <color indexed="8"/>
        <rFont val="Dussmann"/>
        <family val="2"/>
        <charset val="186"/>
      </rPr>
      <t xml:space="preserve">, kaalikas, herned, mugulsibul, loorber, söögisool, must pipar, toiduõli, värske petersell, vesi </t>
    </r>
  </si>
  <si>
    <t>Maitsestamata kohupiim R 0,5%, leib rukkijahust, suhkur, hapukoor R 20%, või R 82%, kaneel, purustatud vaarikad ja mustsõstrad</t>
  </si>
  <si>
    <t>Kohupiima-riivleivamagustoit vaarika-mustsõstrapüreega (G, L, VS)</t>
  </si>
  <si>
    <t>Pirn, õun, apelsin, melon, virsik, apelsinimahl, piparmünt</t>
  </si>
  <si>
    <t xml:space="preserve">Puuviljasalat värske mündiga </t>
  </si>
  <si>
    <r>
      <t xml:space="preserve">Veisemaks, porgand, mugulsibul, küüslauk,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suhkur, </t>
    </r>
    <r>
      <rPr>
        <b/>
        <sz val="12"/>
        <color rgb="FF000000"/>
        <rFont val="Dussmann"/>
        <family val="2"/>
        <charset val="186"/>
      </rPr>
      <t>kohvikoor R 10%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või R 82%</t>
    </r>
    <r>
      <rPr>
        <sz val="12"/>
        <color indexed="8"/>
        <rFont val="Dussmann"/>
        <family val="2"/>
        <charset val="186"/>
      </rPr>
      <t>, kuivatatud tüümian, loorber, värske petersell, söögisool, must pipar, toiduõli, vesi</t>
    </r>
  </si>
  <si>
    <r>
      <t xml:space="preserve">Läätsed, brokoli, porgand, küüslauk, mugulsibul, paprika, sidrunikoor, </t>
    </r>
    <r>
      <rPr>
        <b/>
        <sz val="12"/>
        <color rgb="FF000000"/>
        <rFont val="Dussmann"/>
        <family val="2"/>
        <charset val="186"/>
      </rPr>
      <t>toidukoor R 15%</t>
    </r>
    <r>
      <rPr>
        <sz val="12"/>
        <color indexed="8"/>
        <rFont val="Dussmann"/>
        <family val="2"/>
        <charset val="186"/>
      </rPr>
      <t>, must pipar, söögisool, toiduõli, vesi, värske till</t>
    </r>
  </si>
  <si>
    <t>Hapukoorekaste hapukurgi ja sibulaga (L)</t>
  </si>
  <si>
    <t>Peet, keedetud, hapukurk, till</t>
  </si>
  <si>
    <t>Joogijogurt, maitsestatud (L)</t>
  </si>
  <si>
    <r>
      <t xml:space="preserve">Kanaliha, porgand, kaalikas, suvikõrvits, mugulsibul, paprika, aedoad, </t>
    </r>
    <r>
      <rPr>
        <b/>
        <sz val="12"/>
        <color rgb="FF000000"/>
        <rFont val="Dussmann"/>
        <family val="2"/>
        <charset val="186"/>
      </rPr>
      <t>toidukoor R 15%</t>
    </r>
    <r>
      <rPr>
        <sz val="12"/>
        <color indexed="8"/>
        <rFont val="Dussmann"/>
        <family val="2"/>
        <charset val="186"/>
      </rPr>
      <t>, maisitärklis, söögisool, värske petersell, toiduõli, vesi</t>
    </r>
  </si>
  <si>
    <r>
      <t xml:space="preserve">Herned, suvikõrvits, porgand, </t>
    </r>
    <r>
      <rPr>
        <b/>
        <sz val="12"/>
        <rFont val="Dussmann"/>
        <family val="2"/>
        <charset val="186"/>
      </rPr>
      <t>toidukoor R 15%</t>
    </r>
    <r>
      <rPr>
        <sz val="12"/>
        <rFont val="Dussmann"/>
        <family val="2"/>
        <charset val="186"/>
      </rPr>
      <t>, värske petersell, toiduõli, söögisool, vesi</t>
    </r>
  </si>
  <si>
    <r>
      <rPr>
        <b/>
        <sz val="12"/>
        <color rgb="FF000000"/>
        <rFont val="Dussmann"/>
        <family val="2"/>
        <charset val="186"/>
      </rPr>
      <t>Täisterapasta/pasta</t>
    </r>
    <r>
      <rPr>
        <sz val="12"/>
        <color indexed="8"/>
        <rFont val="Dussmann"/>
        <family val="2"/>
        <charset val="186"/>
      </rPr>
      <t xml:space="preserve"> (</t>
    </r>
    <r>
      <rPr>
        <b/>
        <sz val="12"/>
        <color rgb="FF000000"/>
        <rFont val="Dussmann"/>
        <family val="2"/>
        <charset val="186"/>
      </rPr>
      <t>durumnisujahu</t>
    </r>
    <r>
      <rPr>
        <sz val="12"/>
        <color indexed="8"/>
        <rFont val="Dussmann"/>
        <family val="2"/>
        <charset val="186"/>
      </rPr>
      <t>, vesi), vesi, söögisool</t>
    </r>
  </si>
  <si>
    <r>
      <t xml:space="preserve">Porgand, kartul, mugulsibul, </t>
    </r>
    <r>
      <rPr>
        <b/>
        <sz val="12"/>
        <rFont val="Dussmann"/>
        <family val="2"/>
        <charset val="186"/>
      </rPr>
      <t>toidukoor R 15%</t>
    </r>
    <r>
      <rPr>
        <sz val="12"/>
        <rFont val="Dussmann"/>
        <family val="2"/>
        <charset val="186"/>
      </rPr>
      <t>,</t>
    </r>
    <r>
      <rPr>
        <b/>
        <sz val="12"/>
        <rFont val="Dussmann"/>
        <family val="2"/>
        <charset val="186"/>
      </rPr>
      <t xml:space="preserve"> või R 82%,</t>
    </r>
    <r>
      <rPr>
        <sz val="12"/>
        <rFont val="Dussmann"/>
        <family val="2"/>
        <charset val="186"/>
      </rPr>
      <t xml:space="preserve"> jahvatatud muskaatpähkel, söögisool, vesi, värske petersell</t>
    </r>
  </si>
  <si>
    <r>
      <rPr>
        <b/>
        <sz val="12"/>
        <color rgb="FF000000"/>
        <rFont val="Dussmann"/>
        <family val="2"/>
        <charset val="186"/>
      </rPr>
      <t>Hapukoor R 20%</t>
    </r>
    <r>
      <rPr>
        <sz val="12"/>
        <color indexed="8"/>
        <rFont val="Dussmann"/>
        <family val="2"/>
        <charset val="186"/>
      </rPr>
      <t>, mugulsibul, hapukurk ( vesi, söögisool, till), till, suhkur, söögisool, must pipar</t>
    </r>
  </si>
  <si>
    <t>Hiina kapsas, marineeritud punane sibul (punane sibul, sidrunimahl, must pipar, söögisool, vesi, suhkur,) brokoli</t>
  </si>
  <si>
    <t>Veiseliha, sealiha, keedusink, hapukurk (söögisool, vesi, till), kartul, porgand, mugulsibul, tomatipüree, toiduõli, söögisool, vesi, värske petersell</t>
  </si>
  <si>
    <r>
      <rPr>
        <b/>
        <sz val="12"/>
        <color rgb="FF000000"/>
        <rFont val="Dussmann"/>
        <family val="2"/>
        <charset val="186"/>
      </rPr>
      <t>Maitsestamata jogurt R 2,5-3%,</t>
    </r>
    <r>
      <rPr>
        <sz val="12"/>
        <color indexed="8"/>
        <rFont val="Dussmann"/>
        <family val="2"/>
        <charset val="186"/>
      </rPr>
      <t xml:space="preserve"> naturaalne marjapüree maasikas, vaarikas, mustad sõstrad, punased sõstrad, mustikas)</t>
    </r>
  </si>
  <si>
    <t>kalkun</t>
  </si>
  <si>
    <t>veis</t>
  </si>
  <si>
    <t>kikerhernes</t>
  </si>
  <si>
    <t>hernes</t>
  </si>
  <si>
    <t>läätsed</t>
  </si>
  <si>
    <t>sojauba</t>
  </si>
  <si>
    <t>tofu</t>
  </si>
  <si>
    <t>šampiljonid</t>
  </si>
  <si>
    <t>porgand</t>
  </si>
  <si>
    <t>kanamuna</t>
  </si>
  <si>
    <r>
      <t xml:space="preserve">Broilerihakkliha, </t>
    </r>
    <r>
      <rPr>
        <b/>
        <sz val="12"/>
        <color rgb="FF000000"/>
        <rFont val="Dussmann"/>
        <family val="2"/>
        <charset val="186"/>
      </rPr>
      <t>nisumanna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sibulaürdisegu (mugulsibul, värskepetersell, värske till),</t>
    </r>
    <r>
      <rPr>
        <b/>
        <sz val="12"/>
        <color rgb="FF000000"/>
        <rFont val="Dussmann"/>
        <family val="2"/>
        <charset val="186"/>
      </rPr>
      <t xml:space="preserve"> kanamuna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piim R 2,5%</t>
    </r>
    <r>
      <rPr>
        <sz val="12"/>
        <color indexed="8"/>
        <rFont val="Dussmann"/>
        <family val="2"/>
        <charset val="186"/>
      </rPr>
      <t xml:space="preserve">, söögisool, must pipar, </t>
    </r>
  </si>
  <si>
    <r>
      <rPr>
        <b/>
        <sz val="12"/>
        <color rgb="FF000000"/>
        <rFont val="Dussmann"/>
        <family val="2"/>
        <charset val="186"/>
      </rPr>
      <t>Maisimanna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 R 2,5%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vahukoor R 35%</t>
    </r>
    <r>
      <rPr>
        <sz val="12"/>
        <color indexed="8"/>
        <rFont val="Dussmann"/>
        <family val="2"/>
        <charset val="186"/>
      </rPr>
      <t>, suhkur, vesi, kartulitärklis, mustad sõstrad</t>
    </r>
  </si>
  <si>
    <r>
      <t xml:space="preserve">Kanaliha, porgand, šampinjonid, </t>
    </r>
    <r>
      <rPr>
        <sz val="12"/>
        <color rgb="FF000000"/>
        <rFont val="Dussmann"/>
        <family val="2"/>
        <charset val="186"/>
      </rPr>
      <t>porrulauk</t>
    </r>
    <r>
      <rPr>
        <sz val="12"/>
        <color indexed="8"/>
        <rFont val="Dussmann"/>
        <family val="2"/>
        <charset val="186"/>
      </rPr>
      <t xml:space="preserve">, küüslauk, värske ingverijuur, riisinuudlid, taipärane karripasta ( sibul, harilik sidrunhein, söögisool, petersell, karripulber (koriander, kurkum, põld-lambalääts, Cayenne'i pipar, apteegitill, vürtsköömned, must pipar), küüslauk, kalganijuur, ingver, vürtsid (koriandri seemned, karri, apteegitill), punane chilli),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rgb="FF000000"/>
        <rFont val="Dussmann"/>
        <family val="2"/>
        <charset val="186"/>
      </rPr>
      <t>, kookosjook R 21,3%, sidrun, värske petersell, söögisool, toiduõli, vesi</t>
    </r>
  </si>
  <si>
    <r>
      <t xml:space="preserve">Porgand, šampinjonid, porrulauk, küüslauk, värske ingverijuur, riisinuudlid, taipärane karripasta ( sibul, harilik sidrunhein, söögisool, petersell, karripulber (koriander, kurkum, põld-lambalääts, Cayenne'i pipar, apteegitill, vürtsköömned, must pipar), küüslauk, kalganijuur, ingver, vürtsid (koriandri seemned, karri, apteegitill), punane chilli),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indexed="8"/>
        <rFont val="Dussmann"/>
        <family val="2"/>
        <charset val="186"/>
      </rPr>
      <t>, kookosjook R 21,3%, sidrun, värske petersell, söögisool, toiduõli, vesi</t>
    </r>
  </si>
  <si>
    <r>
      <t xml:space="preserve">Kartul, porgand, šampinjonid, </t>
    </r>
    <r>
      <rPr>
        <b/>
        <sz val="12"/>
        <color rgb="FF000000"/>
        <rFont val="Dussmann"/>
        <family val="2"/>
        <charset val="186"/>
      </rPr>
      <t>varsseller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 R 15%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 R 2,5%</t>
    </r>
    <r>
      <rPr>
        <sz val="12"/>
        <color rgb="FF000000"/>
        <rFont val="Dussmann"/>
        <family val="2"/>
        <charset val="186"/>
      </rPr>
      <t>, mugulsibul, küüslauk, paprika, toiduõli, söögisool, must pipar, vesi, värske petersell, kuivatatud tüümian</t>
    </r>
  </si>
  <si>
    <r>
      <rPr>
        <b/>
        <sz val="12"/>
        <rFont val="Dussmann"/>
        <family val="2"/>
        <charset val="186"/>
      </rPr>
      <t>Täisterapasta / pasta</t>
    </r>
    <r>
      <rPr>
        <sz val="12"/>
        <rFont val="Dussmann"/>
        <family val="2"/>
        <charset val="186"/>
      </rPr>
      <t xml:space="preserve"> (</t>
    </r>
    <r>
      <rPr>
        <b/>
        <sz val="12"/>
        <rFont val="Dussmann"/>
        <family val="2"/>
        <charset val="186"/>
      </rPr>
      <t>durumnisujahu</t>
    </r>
    <r>
      <rPr>
        <sz val="12"/>
        <rFont val="Dussmann"/>
        <family val="2"/>
        <charset val="186"/>
      </rPr>
      <t>, vesi)</t>
    </r>
    <r>
      <rPr>
        <sz val="12"/>
        <rFont val="Dussmann"/>
        <family val="2"/>
        <charset val="186"/>
      </rPr>
      <t>, vesi, söögisool, toiduõli</t>
    </r>
  </si>
  <si>
    <r>
      <t xml:space="preserve">Šampinjon, </t>
    </r>
    <r>
      <rPr>
        <b/>
        <sz val="12"/>
        <color rgb="FF000000"/>
        <rFont val="Dussmann"/>
        <family val="2"/>
        <charset val="186"/>
      </rPr>
      <t>piim R 2,5%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toidukoor R 15%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söögisool, must pipar, värske petersell</t>
    </r>
  </si>
  <si>
    <t>Läätse seljanka</t>
  </si>
  <si>
    <t>šampinjonid</t>
  </si>
  <si>
    <r>
      <t xml:space="preserve">Marjad, mahl, suhkur, vanillisuhkur, </t>
    </r>
    <r>
      <rPr>
        <b/>
        <sz val="12"/>
        <rFont val="Dussmann"/>
        <family val="2"/>
        <charset val="186"/>
      </rPr>
      <t>vahukoor R 35%</t>
    </r>
    <r>
      <rPr>
        <sz val="12"/>
        <rFont val="Dussmann"/>
        <family val="2"/>
        <charset val="186"/>
      </rPr>
      <t>, želatiin, vesi</t>
    </r>
  </si>
  <si>
    <r>
      <rPr>
        <b/>
        <sz val="12"/>
        <rFont val="Dussmann"/>
        <family val="2"/>
        <charset val="186"/>
      </rPr>
      <t>Valge kala</t>
    </r>
    <r>
      <rPr>
        <sz val="12"/>
        <rFont val="Dussmann"/>
        <family val="2"/>
        <charset val="186"/>
      </rPr>
      <t xml:space="preserve">, toiduõli,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piim R 2,5%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toidukoor 15%</t>
    </r>
    <r>
      <rPr>
        <sz val="12"/>
        <rFont val="Dussmann"/>
        <family val="2"/>
        <charset val="186"/>
      </rPr>
      <t>, paprika, porrulauk, must pipar, söögisool</t>
    </r>
  </si>
  <si>
    <t>Ahjukala koorekastmes paprika ja porrulauguga (G, L, PT)</t>
  </si>
  <si>
    <r>
      <rPr>
        <b/>
        <sz val="12"/>
        <color rgb="FF000000"/>
        <rFont val="Dussmann"/>
        <family val="2"/>
        <charset val="186"/>
      </rPr>
      <t xml:space="preserve">Tofu, </t>
    </r>
    <r>
      <rPr>
        <sz val="12"/>
        <color rgb="FF000000"/>
        <rFont val="Dussmann"/>
        <family val="2"/>
        <charset val="186"/>
      </rPr>
      <t xml:space="preserve">porgand, mugulsibul, paprika, tomatipasta, vesi, </t>
    </r>
    <r>
      <rPr>
        <b/>
        <sz val="12"/>
        <color rgb="FF000000"/>
        <rFont val="Dussmann"/>
        <family val="2"/>
        <charset val="186"/>
      </rPr>
      <t xml:space="preserve">kohvikoor R 10%, </t>
    </r>
    <r>
      <rPr>
        <sz val="12"/>
        <color rgb="FF000000"/>
        <rFont val="Dussmann"/>
        <family val="2"/>
        <charset val="186"/>
      </rPr>
      <t>toiduõli, söögisool, must pipar, basiilik, köögiviljapuljong, masitärklis, petersell</t>
    </r>
  </si>
  <si>
    <r>
      <t xml:space="preserve">Sealiha, mugulsibul, vesi,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toiduõli, </t>
    </r>
    <r>
      <rPr>
        <b/>
        <sz val="12"/>
        <color rgb="FF000000"/>
        <rFont val="Dussmann"/>
        <family val="2"/>
        <charset val="186"/>
      </rPr>
      <t>hapukoor R 10%,</t>
    </r>
    <r>
      <rPr>
        <sz val="12"/>
        <color indexed="8"/>
        <rFont val="Dussmann"/>
        <family val="2"/>
        <charset val="186"/>
      </rPr>
      <t xml:space="preserve"> petersell, must pipar, söögisool</t>
    </r>
  </si>
  <si>
    <t>Kanapada suvikõrvitsa ja roheliste ubadega (L)</t>
  </si>
  <si>
    <t>Sealihakaste (G, L)</t>
  </si>
  <si>
    <t>Kõrvits, küüslauk, tüümian, must pipar, muskaatpähkel, toiduõli, söögisool</t>
  </si>
  <si>
    <t>Lillkapsas, aurutatud</t>
  </si>
  <si>
    <t>Lillkapsas</t>
  </si>
  <si>
    <r>
      <rPr>
        <b/>
        <sz val="12"/>
        <color rgb="FF000000"/>
        <rFont val="Dussmann"/>
        <family val="2"/>
        <charset val="186"/>
      </rPr>
      <t xml:space="preserve">Edamame oad, </t>
    </r>
    <r>
      <rPr>
        <sz val="12"/>
        <color indexed="8"/>
        <rFont val="Dussmann"/>
        <family val="2"/>
        <charset val="186"/>
      </rPr>
      <t>porgand, mugulsibul, küüslauk, kuivatatud pune, tomat, tomatipasta, kuivatatud basiilik, söögisool, must pipar, toiduõli, vesi</t>
    </r>
  </si>
  <si>
    <t>Hapukoor R 20% (L)</t>
  </si>
  <si>
    <r>
      <t xml:space="preserve">Hiina kapsas, pirn, </t>
    </r>
    <r>
      <rPr>
        <b/>
        <sz val="12"/>
        <color rgb="FF000000"/>
        <rFont val="Dussmann"/>
        <family val="2"/>
        <charset val="186"/>
      </rPr>
      <t>Kreeka pähkel,</t>
    </r>
    <r>
      <rPr>
        <sz val="12"/>
        <color indexed="8"/>
        <rFont val="Dussmann"/>
        <family val="2"/>
        <charset val="186"/>
      </rPr>
      <t xml:space="preserve"> toiduõli</t>
    </r>
  </si>
  <si>
    <t>Hiina kapsa salat pirni ja Kreeka pähklitega (P)</t>
  </si>
  <si>
    <r>
      <t>Porgand, pastinaak, kartul,</t>
    </r>
    <r>
      <rPr>
        <b/>
        <sz val="12"/>
        <rFont val="Dussmann"/>
        <family val="2"/>
        <charset val="186"/>
      </rPr>
      <t xml:space="preserve"> täistera speltanisujahu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hapukoor R 10%</t>
    </r>
    <r>
      <rPr>
        <sz val="12"/>
        <rFont val="Dussmann"/>
        <family val="2"/>
        <charset val="186"/>
      </rPr>
      <t xml:space="preserve">,  </t>
    </r>
    <r>
      <rPr>
        <b/>
        <sz val="12"/>
        <rFont val="Dussmann"/>
        <family val="2"/>
        <charset val="186"/>
      </rPr>
      <t>kaerahelbed</t>
    </r>
    <r>
      <rPr>
        <sz val="12"/>
        <rFont val="Dussmann"/>
        <family val="2"/>
        <charset val="186"/>
      </rPr>
      <t>,</t>
    </r>
    <r>
      <rPr>
        <b/>
        <sz val="12"/>
        <rFont val="Dussmann"/>
        <family val="2"/>
        <charset val="186"/>
      </rPr>
      <t xml:space="preserve"> või R 82%</t>
    </r>
    <r>
      <rPr>
        <sz val="12"/>
        <rFont val="Dussmann"/>
        <family val="2"/>
        <charset val="186"/>
      </rPr>
      <t xml:space="preserve">, kuivatatud tüümian,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>, söögisool, must pipar</t>
    </r>
  </si>
  <si>
    <r>
      <t xml:space="preserve">Broileri poolkoib, </t>
    </r>
    <r>
      <rPr>
        <b/>
        <sz val="12"/>
        <rFont val="Dussmann"/>
        <family val="2"/>
        <charset val="186"/>
      </rPr>
      <t>maitsestamata jogurt R 2,5%-3%</t>
    </r>
    <r>
      <rPr>
        <sz val="12"/>
        <rFont val="Dussmann"/>
        <family val="2"/>
        <charset val="186"/>
      </rPr>
      <t>, küüslauk, söögisool, must pipar, värske petersell, prantsuse ürdisegu (rosmariin, petersell, majoraan, pune, tüümian, basiilik, aed-piprarohi, estragon), toiduõli</t>
    </r>
  </si>
  <si>
    <r>
      <rPr>
        <b/>
        <sz val="12"/>
        <rFont val="Dussmann"/>
        <family val="2"/>
        <charset val="186"/>
      </rPr>
      <t>Täisterapasta / pasta</t>
    </r>
    <r>
      <rPr>
        <sz val="12"/>
        <rFont val="Dussmann"/>
        <family val="2"/>
        <charset val="186"/>
      </rPr>
      <t xml:space="preserve"> (</t>
    </r>
    <r>
      <rPr>
        <b/>
        <sz val="12"/>
        <rFont val="Dussmann"/>
        <family val="2"/>
        <charset val="186"/>
      </rPr>
      <t>durumnisujahu</t>
    </r>
    <r>
      <rPr>
        <sz val="12"/>
        <rFont val="Dussmann"/>
        <family val="2"/>
        <charset val="186"/>
      </rPr>
      <t>, vesi), vesi, söögisool, toiduõli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</si>
</sst>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;[Red]0.00"/>
  </numFmts>
  <fonts count="29">
    <font>
      <sz val="11"/>
      <color theme="1"/>
      <name val="Dussmann"/>
      <family val="2"/>
      <charset val="186"/>
    </font>
    <font>
      <sz val="11"/>
      <color theme="1"/>
      <name val="Aptos Narrow"/>
      <family val="2"/>
      <scheme val="minor"/>
    </font>
    <font>
      <sz val="11"/>
      <color theme="1"/>
      <name val="Dussmann"/>
      <family val="2"/>
      <charset val="186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4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indexed="8"/>
      <name val="Dussmann"/>
      <family val="2"/>
      <charset val="186"/>
    </font>
    <font>
      <b/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sz val="14"/>
      <color theme="1"/>
      <name val="Dussmann"/>
      <family val="2"/>
      <charset val="186"/>
    </font>
    <font>
      <b/>
      <sz val="24"/>
      <name val="Dussmann"/>
      <family val="2"/>
      <charset val="186"/>
    </font>
    <font>
      <sz val="8"/>
      <name val="Dussmann"/>
      <family val="2"/>
      <charset val="186"/>
    </font>
    <font>
      <sz val="14"/>
      <color rgb="FF000000"/>
      <name val="Dussmann"/>
      <family val="2"/>
      <charset val="186"/>
    </font>
    <font>
      <sz val="11"/>
      <name val="Dussmann"/>
      <family val="2"/>
      <charset val="186"/>
    </font>
    <font>
      <b/>
      <sz val="14"/>
      <color indexed="8"/>
      <name val="Dussmann"/>
      <family val="2"/>
      <charset val="186"/>
    </font>
    <font>
      <b/>
      <sz val="14"/>
      <color rgb="FFFF0000"/>
      <name val="Dussmann"/>
      <family val="2"/>
      <charset val="186"/>
    </font>
    <font>
      <sz val="14"/>
      <color indexed="8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2"/>
      <color rgb="FF000000"/>
      <name val="Dussmann"/>
      <family val="2"/>
      <charset val="186"/>
    </font>
    <font>
      <sz val="12"/>
      <color indexed="8"/>
      <name val="Dussmann"/>
      <family val="2"/>
      <charset val="186"/>
    </font>
    <font>
      <sz val="12"/>
      <name val="Dussmann"/>
      <family val="2"/>
      <charset val="186"/>
    </font>
    <font>
      <sz val="14"/>
      <color rgb="FF000000"/>
      <name val="Dussmann"/>
      <family val="2"/>
      <charset val="186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0DFB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34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2" xfId="0" applyFont="1" applyFill="1" applyBorder="1" applyAlignment="1">
      <alignment vertical="center"/>
    </xf>
    <xf numFmtId="49" fontId="8" fillId="3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165" fontId="9" fillId="3" borderId="2" xfId="0" applyNumberFormat="1" applyFont="1" applyFill="1" applyBorder="1" applyAlignment="1">
      <alignment horizontal="right" vertical="center" wrapText="1"/>
    </xf>
    <xf numFmtId="165" fontId="9" fillId="0" borderId="2" xfId="0" applyNumberFormat="1" applyFont="1" applyBorder="1" applyAlignment="1">
      <alignment horizontal="right" vertical="center" wrapText="1"/>
    </xf>
    <xf numFmtId="0" fontId="3" fillId="3" borderId="2" xfId="0" applyFont="1" applyFill="1" applyBorder="1"/>
    <xf numFmtId="2" fontId="9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wrapText="1"/>
    </xf>
    <xf numFmtId="0" fontId="11" fillId="0" borderId="0" xfId="0" applyFont="1"/>
    <xf numFmtId="0" fontId="11" fillId="3" borderId="0" xfId="0" applyFont="1" applyFill="1"/>
    <xf numFmtId="0" fontId="4" fillId="3" borderId="0" xfId="0" applyFont="1" applyFill="1"/>
    <xf numFmtId="2" fontId="4" fillId="3" borderId="2" xfId="0" applyNumberFormat="1" applyFont="1" applyFill="1" applyBorder="1" applyAlignment="1">
      <alignment horizontal="right" vertical="center" wrapText="1"/>
    </xf>
    <xf numFmtId="0" fontId="3" fillId="3" borderId="0" xfId="0" applyFont="1" applyFill="1"/>
    <xf numFmtId="0" fontId="3" fillId="0" borderId="2" xfId="0" applyFont="1" applyBorder="1" applyAlignment="1">
      <alignment vertical="top"/>
    </xf>
    <xf numFmtId="0" fontId="3" fillId="0" borderId="2" xfId="0" applyFont="1" applyBorder="1"/>
    <xf numFmtId="0" fontId="4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49" fontId="12" fillId="0" borderId="2" xfId="0" applyNumberFormat="1" applyFont="1" applyBorder="1" applyAlignment="1">
      <alignment wrapText="1"/>
    </xf>
    <xf numFmtId="49" fontId="9" fillId="0" borderId="0" xfId="0" applyNumberFormat="1" applyFont="1" applyAlignment="1">
      <alignment wrapText="1"/>
    </xf>
    <xf numFmtId="2" fontId="9" fillId="0" borderId="0" xfId="0" applyNumberFormat="1" applyFont="1" applyAlignment="1">
      <alignment wrapText="1"/>
    </xf>
    <xf numFmtId="2" fontId="4" fillId="3" borderId="2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vertical="center"/>
    </xf>
    <xf numFmtId="2" fontId="9" fillId="3" borderId="0" xfId="0" applyNumberFormat="1" applyFont="1" applyFill="1" applyAlignment="1">
      <alignment wrapText="1"/>
    </xf>
    <xf numFmtId="2" fontId="9" fillId="0" borderId="2" xfId="0" applyNumberFormat="1" applyFont="1" applyBorder="1" applyAlignment="1">
      <alignment wrapText="1"/>
    </xf>
    <xf numFmtId="49" fontId="9" fillId="0" borderId="2" xfId="0" applyNumberFormat="1" applyFont="1" applyBorder="1" applyAlignment="1">
      <alignment vertical="center" wrapText="1"/>
    </xf>
    <xf numFmtId="2" fontId="4" fillId="3" borderId="2" xfId="0" applyNumberFormat="1" applyFont="1" applyFill="1" applyBorder="1" applyAlignment="1">
      <alignment wrapText="1"/>
    </xf>
    <xf numFmtId="49" fontId="4" fillId="0" borderId="2" xfId="0" applyNumberFormat="1" applyFont="1" applyBorder="1" applyAlignment="1">
      <alignment vertical="center" wrapText="1"/>
    </xf>
    <xf numFmtId="49" fontId="12" fillId="0" borderId="2" xfId="0" applyNumberFormat="1" applyFont="1" applyBorder="1" applyAlignment="1">
      <alignment vertical="center" wrapText="1"/>
    </xf>
    <xf numFmtId="2" fontId="13" fillId="3" borderId="3" xfId="0" applyNumberFormat="1" applyFont="1" applyFill="1" applyBorder="1" applyAlignment="1">
      <alignment wrapText="1"/>
    </xf>
    <xf numFmtId="164" fontId="13" fillId="4" borderId="7" xfId="0" applyNumberFormat="1" applyFont="1" applyFill="1" applyBorder="1" applyAlignment="1">
      <alignment horizontal="right"/>
    </xf>
    <xf numFmtId="0" fontId="3" fillId="0" borderId="8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9" xfId="1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3" fillId="0" borderId="0" xfId="1" applyFont="1"/>
    <xf numFmtId="0" fontId="4" fillId="0" borderId="0" xfId="0" applyFont="1" applyAlignment="1">
      <alignment horizontal="left"/>
    </xf>
    <xf numFmtId="0" fontId="4" fillId="0" borderId="12" xfId="0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" xfId="1" applyFont="1" applyBorder="1"/>
    <xf numFmtId="0" fontId="4" fillId="0" borderId="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5" fillId="0" borderId="0" xfId="0" applyFont="1"/>
    <xf numFmtId="0" fontId="15" fillId="3" borderId="0" xfId="0" applyFont="1" applyFill="1" applyAlignment="1">
      <alignment horizontal="center"/>
    </xf>
    <xf numFmtId="0" fontId="15" fillId="3" borderId="0" xfId="0" applyFont="1" applyFill="1"/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2" xfId="0" applyFill="1" applyBorder="1"/>
    <xf numFmtId="0" fontId="0" fillId="6" borderId="2" xfId="0" applyFill="1" applyBorder="1"/>
    <xf numFmtId="0" fontId="0" fillId="0" borderId="2" xfId="0" applyBorder="1"/>
    <xf numFmtId="0" fontId="0" fillId="7" borderId="2" xfId="0" applyFill="1" applyBorder="1"/>
    <xf numFmtId="0" fontId="0" fillId="8" borderId="2" xfId="0" applyFill="1" applyBorder="1"/>
    <xf numFmtId="0" fontId="0" fillId="9" borderId="2" xfId="0" applyFill="1" applyBorder="1"/>
    <xf numFmtId="0" fontId="0" fillId="10" borderId="2" xfId="0" applyFill="1" applyBorder="1"/>
    <xf numFmtId="0" fontId="0" fillId="11" borderId="2" xfId="0" applyFill="1" applyBorder="1"/>
    <xf numFmtId="165" fontId="12" fillId="3" borderId="2" xfId="0" applyNumberFormat="1" applyFont="1" applyFill="1" applyBorder="1" applyAlignment="1">
      <alignment horizontal="right" vertical="center" wrapText="1"/>
    </xf>
    <xf numFmtId="49" fontId="7" fillId="2" borderId="2" xfId="0" applyNumberFormat="1" applyFont="1" applyFill="1" applyBorder="1" applyAlignment="1">
      <alignment vertical="center"/>
    </xf>
    <xf numFmtId="49" fontId="8" fillId="0" borderId="2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3" borderId="3" xfId="0" applyNumberForma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5" fillId="0" borderId="1" xfId="0" applyFont="1" applyBorder="1"/>
    <xf numFmtId="0" fontId="0" fillId="6" borderId="2" xfId="0" applyFill="1" applyBorder="1" applyAlignment="1">
      <alignment horizontal="center"/>
    </xf>
    <xf numFmtId="49" fontId="0" fillId="3" borderId="3" xfId="0" applyNumberFormat="1" applyFill="1" applyBorder="1" applyAlignment="1">
      <alignment horizontal="left" vertical="center" wrapText="1"/>
    </xf>
    <xf numFmtId="0" fontId="0" fillId="12" borderId="2" xfId="0" applyFill="1" applyBorder="1"/>
    <xf numFmtId="0" fontId="0" fillId="7" borderId="2" xfId="0" applyFill="1" applyBorder="1" applyAlignment="1">
      <alignment horizontal="center"/>
    </xf>
    <xf numFmtId="49" fontId="0" fillId="0" borderId="4" xfId="0" applyNumberFormat="1" applyBorder="1" applyAlignment="1">
      <alignment horizontal="right" vertical="center"/>
    </xf>
    <xf numFmtId="49" fontId="0" fillId="0" borderId="4" xfId="0" applyNumberFormat="1" applyBorder="1" applyAlignment="1">
      <alignment horizontal="right" vertical="center" wrapText="1"/>
    </xf>
    <xf numFmtId="0" fontId="15" fillId="5" borderId="17" xfId="0" applyFont="1" applyFill="1" applyBorder="1" applyAlignment="1">
      <alignment horizontal="center" vertical="center"/>
    </xf>
    <xf numFmtId="49" fontId="0" fillId="0" borderId="17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/>
    <xf numFmtId="0" fontId="4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22" fillId="0" borderId="0" xfId="0" applyFont="1"/>
    <xf numFmtId="49" fontId="9" fillId="3" borderId="2" xfId="0" applyNumberFormat="1" applyFont="1" applyFill="1" applyBorder="1" applyAlignment="1">
      <alignment horizontal="left" vertical="center" wrapText="1"/>
    </xf>
    <xf numFmtId="164" fontId="13" fillId="4" borderId="18" xfId="0" applyNumberFormat="1" applyFont="1" applyFill="1" applyBorder="1" applyAlignment="1">
      <alignment horizontal="right"/>
    </xf>
    <xf numFmtId="49" fontId="8" fillId="0" borderId="18" xfId="0" applyNumberFormat="1" applyFont="1" applyBorder="1" applyAlignment="1">
      <alignment horizontal="right" vertical="center" wrapText="1"/>
    </xf>
    <xf numFmtId="165" fontId="9" fillId="3" borderId="18" xfId="0" applyNumberFormat="1" applyFont="1" applyFill="1" applyBorder="1" applyAlignment="1">
      <alignment horizontal="right" vertical="center" wrapText="1"/>
    </xf>
    <xf numFmtId="49" fontId="8" fillId="3" borderId="18" xfId="0" applyNumberFormat="1" applyFont="1" applyFill="1" applyBorder="1" applyAlignment="1">
      <alignment vertical="center" wrapText="1"/>
    </xf>
    <xf numFmtId="2" fontId="9" fillId="0" borderId="18" xfId="0" applyNumberFormat="1" applyFont="1" applyBorder="1" applyAlignment="1">
      <alignment horizontal="right" vertical="center" wrapText="1"/>
    </xf>
    <xf numFmtId="49" fontId="0" fillId="0" borderId="18" xfId="0" applyNumberForma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5" fillId="5" borderId="18" xfId="0" applyFont="1" applyFill="1" applyBorder="1" applyAlignment="1">
      <alignment horizontal="center" vertical="center"/>
    </xf>
    <xf numFmtId="49" fontId="0" fillId="0" borderId="18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49" fontId="9" fillId="3" borderId="2" xfId="0" quotePrefix="1" applyNumberFormat="1" applyFont="1" applyFill="1" applyBorder="1" applyAlignment="1">
      <alignment horizontal="left" vertical="center" wrapText="1"/>
    </xf>
    <xf numFmtId="2" fontId="4" fillId="13" borderId="18" xfId="0" applyNumberFormat="1" applyFont="1" applyFill="1" applyBorder="1" applyAlignment="1">
      <alignment wrapText="1"/>
    </xf>
    <xf numFmtId="2" fontId="25" fillId="0" borderId="18" xfId="0" applyNumberFormat="1" applyFont="1" applyBorder="1" applyAlignment="1">
      <alignment wrapText="1"/>
    </xf>
    <xf numFmtId="2" fontId="25" fillId="13" borderId="18" xfId="0" applyNumberFormat="1" applyFont="1" applyFill="1" applyBorder="1" applyAlignment="1">
      <alignment horizontal="right" wrapText="1"/>
    </xf>
    <xf numFmtId="2" fontId="25" fillId="13" borderId="18" xfId="0" applyNumberFormat="1" applyFont="1" applyFill="1" applyBorder="1" applyAlignment="1">
      <alignment wrapText="1"/>
    </xf>
    <xf numFmtId="165" fontId="25" fillId="13" borderId="18" xfId="0" applyNumberFormat="1" applyFont="1" applyFill="1" applyBorder="1" applyAlignment="1">
      <alignment vertical="center" wrapText="1"/>
    </xf>
    <xf numFmtId="2" fontId="4" fillId="13" borderId="18" xfId="0" applyNumberFormat="1" applyFont="1" applyFill="1" applyBorder="1" applyAlignment="1">
      <alignment vertical="center" wrapText="1"/>
    </xf>
    <xf numFmtId="2" fontId="25" fillId="0" borderId="18" xfId="0" applyNumberFormat="1" applyFont="1" applyBorder="1" applyAlignment="1">
      <alignment vertical="center" wrapText="1"/>
    </xf>
    <xf numFmtId="2" fontId="25" fillId="13" borderId="18" xfId="0" applyNumberFormat="1" applyFont="1" applyFill="1" applyBorder="1" applyAlignment="1">
      <alignment horizontal="right" vertical="center" wrapText="1"/>
    </xf>
    <xf numFmtId="2" fontId="25" fillId="13" borderId="18" xfId="0" applyNumberFormat="1" applyFont="1" applyFill="1" applyBorder="1" applyAlignment="1">
      <alignment vertical="center" wrapText="1"/>
    </xf>
    <xf numFmtId="2" fontId="4" fillId="13" borderId="18" xfId="0" applyNumberFormat="1" applyFont="1" applyFill="1" applyBorder="1" applyAlignment="1">
      <alignment horizontal="right" vertical="center" wrapText="1"/>
    </xf>
    <xf numFmtId="2" fontId="25" fillId="0" borderId="18" xfId="0" applyNumberFormat="1" applyFont="1" applyBorder="1" applyAlignment="1">
      <alignment horizontal="right" vertical="center" wrapText="1"/>
    </xf>
    <xf numFmtId="49" fontId="9" fillId="3" borderId="18" xfId="0" applyNumberFormat="1" applyFont="1" applyFill="1" applyBorder="1" applyAlignment="1">
      <alignment horizontal="left" vertical="center" wrapText="1"/>
    </xf>
    <xf numFmtId="165" fontId="9" fillId="0" borderId="18" xfId="0" applyNumberFormat="1" applyFont="1" applyBorder="1" applyAlignment="1">
      <alignment horizontal="right" vertical="center" wrapText="1"/>
    </xf>
    <xf numFmtId="0" fontId="16" fillId="3" borderId="18" xfId="0" applyFont="1" applyFill="1" applyBorder="1" applyAlignment="1">
      <alignment horizontal="right" vertical="center"/>
    </xf>
    <xf numFmtId="0" fontId="16" fillId="3" borderId="18" xfId="0" applyFont="1" applyFill="1" applyBorder="1" applyAlignment="1">
      <alignment horizontal="right"/>
    </xf>
    <xf numFmtId="49" fontId="8" fillId="0" borderId="18" xfId="0" applyNumberFormat="1" applyFont="1" applyBorder="1" applyAlignment="1">
      <alignment horizontal="right" wrapText="1"/>
    </xf>
    <xf numFmtId="49" fontId="8" fillId="3" borderId="18" xfId="0" applyNumberFormat="1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right" vertical="top"/>
    </xf>
    <xf numFmtId="0" fontId="16" fillId="0" borderId="18" xfId="0" applyFont="1" applyBorder="1" applyAlignment="1">
      <alignment horizontal="right"/>
    </xf>
    <xf numFmtId="0" fontId="3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 wrapText="1"/>
    </xf>
    <xf numFmtId="49" fontId="21" fillId="0" borderId="18" xfId="0" applyNumberFormat="1" applyFont="1" applyBorder="1" applyAlignment="1">
      <alignment horizontal="right" wrapText="1"/>
    </xf>
    <xf numFmtId="49" fontId="10" fillId="0" borderId="18" xfId="0" applyNumberFormat="1" applyFont="1" applyBorder="1" applyAlignment="1">
      <alignment horizontal="right" vertical="center" wrapText="1"/>
    </xf>
    <xf numFmtId="49" fontId="8" fillId="3" borderId="18" xfId="0" applyNumberFormat="1" applyFont="1" applyFill="1" applyBorder="1" applyAlignment="1">
      <alignment wrapText="1"/>
    </xf>
    <xf numFmtId="49" fontId="9" fillId="0" borderId="18" xfId="0" applyNumberFormat="1" applyFont="1" applyBorder="1" applyAlignment="1">
      <alignment vertical="center" wrapText="1"/>
    </xf>
    <xf numFmtId="49" fontId="8" fillId="0" borderId="17" xfId="0" applyNumberFormat="1" applyFont="1" applyBorder="1" applyAlignment="1">
      <alignment horizontal="right" vertical="center" wrapText="1"/>
    </xf>
    <xf numFmtId="0" fontId="7" fillId="2" borderId="16" xfId="0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vertical="center"/>
    </xf>
    <xf numFmtId="49" fontId="12" fillId="3" borderId="15" xfId="0" applyNumberFormat="1" applyFont="1" applyFill="1" applyBorder="1" applyAlignment="1">
      <alignment horizontal="right" wrapText="1"/>
    </xf>
    <xf numFmtId="0" fontId="13" fillId="3" borderId="6" xfId="0" applyFont="1" applyFill="1" applyBorder="1" applyAlignment="1">
      <alignment horizontal="right" wrapText="1"/>
    </xf>
    <xf numFmtId="164" fontId="13" fillId="4" borderId="20" xfId="0" applyNumberFormat="1" applyFont="1" applyFill="1" applyBorder="1" applyAlignment="1">
      <alignment horizontal="right"/>
    </xf>
    <xf numFmtId="164" fontId="13" fillId="4" borderId="19" xfId="0" applyNumberFormat="1" applyFont="1" applyFill="1" applyBorder="1" applyAlignment="1">
      <alignment horizontal="right"/>
    </xf>
    <xf numFmtId="49" fontId="12" fillId="3" borderId="8" xfId="0" applyNumberFormat="1" applyFont="1" applyFill="1" applyBorder="1" applyAlignment="1">
      <alignment horizontal="right" wrapText="1"/>
    </xf>
    <xf numFmtId="0" fontId="13" fillId="3" borderId="9" xfId="0" applyFont="1" applyFill="1" applyBorder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13" fillId="3" borderId="0" xfId="0" applyNumberFormat="1" applyFont="1" applyFill="1" applyAlignment="1">
      <alignment horizontal="right" wrapText="1"/>
    </xf>
    <xf numFmtId="2" fontId="13" fillId="3" borderId="11" xfId="0" applyNumberFormat="1" applyFont="1" applyFill="1" applyBorder="1" applyAlignment="1">
      <alignment horizontal="right" wrapText="1"/>
    </xf>
    <xf numFmtId="2" fontId="13" fillId="3" borderId="13" xfId="0" applyNumberFormat="1" applyFont="1" applyFill="1" applyBorder="1" applyAlignment="1">
      <alignment horizontal="right" wrapText="1"/>
    </xf>
    <xf numFmtId="2" fontId="13" fillId="3" borderId="1" xfId="0" applyNumberFormat="1" applyFont="1" applyFill="1" applyBorder="1" applyAlignment="1">
      <alignment horizontal="right" wrapText="1"/>
    </xf>
    <xf numFmtId="2" fontId="4" fillId="3" borderId="17" xfId="0" applyNumberFormat="1" applyFont="1" applyFill="1" applyBorder="1" applyAlignment="1">
      <alignment wrapText="1"/>
    </xf>
    <xf numFmtId="0" fontId="8" fillId="0" borderId="18" xfId="0" applyFont="1" applyBorder="1" applyAlignment="1">
      <alignment horizontal="right" wrapText="1"/>
    </xf>
    <xf numFmtId="49" fontId="21" fillId="0" borderId="18" xfId="0" applyNumberFormat="1" applyFont="1" applyBorder="1" applyAlignment="1">
      <alignment horizontal="right" vertical="center" wrapText="1"/>
    </xf>
    <xf numFmtId="2" fontId="9" fillId="3" borderId="18" xfId="0" applyNumberFormat="1" applyFont="1" applyFill="1" applyBorder="1" applyAlignment="1">
      <alignment horizontal="right" vertical="center" wrapText="1"/>
    </xf>
    <xf numFmtId="0" fontId="16" fillId="3" borderId="18" xfId="0" applyFont="1" applyFill="1" applyBorder="1" applyAlignment="1">
      <alignment vertical="center"/>
    </xf>
    <xf numFmtId="0" fontId="16" fillId="3" borderId="18" xfId="0" applyFont="1" applyFill="1" applyBorder="1"/>
    <xf numFmtId="49" fontId="8" fillId="0" borderId="18" xfId="0" applyNumberFormat="1" applyFont="1" applyBorder="1" applyAlignment="1">
      <alignment wrapText="1"/>
    </xf>
    <xf numFmtId="0" fontId="16" fillId="0" borderId="18" xfId="0" applyFont="1" applyBorder="1" applyAlignment="1">
      <alignment vertical="top"/>
    </xf>
    <xf numFmtId="0" fontId="16" fillId="0" borderId="18" xfId="0" applyFont="1" applyBorder="1"/>
    <xf numFmtId="49" fontId="21" fillId="0" borderId="18" xfId="0" applyNumberFormat="1" applyFont="1" applyBorder="1" applyAlignment="1">
      <alignment wrapText="1"/>
    </xf>
    <xf numFmtId="0" fontId="16" fillId="0" borderId="18" xfId="0" applyFont="1" applyBorder="1" applyAlignment="1">
      <alignment vertical="center"/>
    </xf>
    <xf numFmtId="49" fontId="8" fillId="0" borderId="18" xfId="0" applyNumberFormat="1" applyFont="1" applyBorder="1" applyAlignment="1">
      <alignment vertical="center" wrapText="1"/>
    </xf>
    <xf numFmtId="49" fontId="10" fillId="0" borderId="18" xfId="0" applyNumberFormat="1" applyFont="1" applyBorder="1" applyAlignment="1">
      <alignment vertical="center" wrapText="1"/>
    </xf>
    <xf numFmtId="49" fontId="21" fillId="0" borderId="18" xfId="0" applyNumberFormat="1" applyFont="1" applyBorder="1" applyAlignment="1">
      <alignment vertical="center" wrapText="1"/>
    </xf>
    <xf numFmtId="0" fontId="7" fillId="2" borderId="18" xfId="0" applyFont="1" applyFill="1" applyBorder="1" applyAlignment="1">
      <alignment vertical="center"/>
    </xf>
    <xf numFmtId="2" fontId="9" fillId="0" borderId="18" xfId="0" applyNumberFormat="1" applyFont="1" applyBorder="1" applyAlignment="1">
      <alignment vertical="center" wrapText="1"/>
    </xf>
    <xf numFmtId="49" fontId="9" fillId="0" borderId="18" xfId="0" applyNumberFormat="1" applyFont="1" applyBorder="1" applyAlignment="1">
      <alignment horizontal="left" vertical="center" wrapText="1"/>
    </xf>
    <xf numFmtId="49" fontId="9" fillId="0" borderId="18" xfId="0" applyNumberFormat="1" applyFont="1" applyBorder="1" applyAlignment="1">
      <alignment horizontal="left" wrapText="1"/>
    </xf>
    <xf numFmtId="2" fontId="9" fillId="0" borderId="18" xfId="0" applyNumberFormat="1" applyFont="1" applyBorder="1" applyAlignment="1">
      <alignment wrapText="1"/>
    </xf>
    <xf numFmtId="49" fontId="8" fillId="0" borderId="18" xfId="0" applyNumberFormat="1" applyFont="1" applyBorder="1" applyAlignment="1">
      <alignment horizontal="left" vertical="center" wrapText="1"/>
    </xf>
    <xf numFmtId="49" fontId="9" fillId="0" borderId="18" xfId="0" applyNumberFormat="1" applyFont="1" applyBorder="1" applyAlignment="1">
      <alignment wrapText="1"/>
    </xf>
    <xf numFmtId="49" fontId="10" fillId="0" borderId="18" xfId="0" applyNumberFormat="1" applyFont="1" applyBorder="1" applyAlignment="1">
      <alignment wrapText="1"/>
    </xf>
    <xf numFmtId="49" fontId="4" fillId="0" borderId="18" xfId="0" applyNumberFormat="1" applyFont="1" applyBorder="1" applyAlignment="1">
      <alignment wrapText="1"/>
    </xf>
    <xf numFmtId="2" fontId="9" fillId="3" borderId="18" xfId="0" applyNumberFormat="1" applyFont="1" applyFill="1" applyBorder="1" applyAlignment="1">
      <alignment wrapText="1"/>
    </xf>
    <xf numFmtId="49" fontId="4" fillId="3" borderId="18" xfId="0" applyNumberFormat="1" applyFont="1" applyFill="1" applyBorder="1" applyAlignment="1">
      <alignment wrapText="1"/>
    </xf>
    <xf numFmtId="2" fontId="9" fillId="0" borderId="18" xfId="0" applyNumberFormat="1" applyFont="1" applyBorder="1" applyAlignment="1">
      <alignment horizontal="right" wrapText="1"/>
    </xf>
    <xf numFmtId="49" fontId="10" fillId="3" borderId="18" xfId="0" applyNumberFormat="1" applyFont="1" applyFill="1" applyBorder="1" applyAlignment="1">
      <alignment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wrapText="1"/>
    </xf>
    <xf numFmtId="49" fontId="10" fillId="0" borderId="18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165" fontId="12" fillId="3" borderId="18" xfId="0" applyNumberFormat="1" applyFont="1" applyFill="1" applyBorder="1" applyAlignment="1">
      <alignment horizontal="right" vertical="center" wrapText="1"/>
    </xf>
    <xf numFmtId="49" fontId="9" fillId="0" borderId="18" xfId="0" applyNumberFormat="1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49" fontId="10" fillId="3" borderId="18" xfId="0" applyNumberFormat="1" applyFont="1" applyFill="1" applyBorder="1" applyAlignment="1">
      <alignment wrapText="1"/>
    </xf>
    <xf numFmtId="2" fontId="4" fillId="3" borderId="18" xfId="0" applyNumberFormat="1" applyFont="1" applyFill="1" applyBorder="1" applyAlignment="1">
      <alignment wrapText="1"/>
    </xf>
    <xf numFmtId="2" fontId="13" fillId="3" borderId="18" xfId="0" applyNumberFormat="1" applyFont="1" applyFill="1" applyBorder="1" applyAlignment="1">
      <alignment wrapText="1"/>
    </xf>
    <xf numFmtId="49" fontId="8" fillId="0" borderId="18" xfId="0" applyNumberFormat="1" applyFont="1" applyBorder="1" applyAlignment="1">
      <alignment horizontal="left" wrapText="1"/>
    </xf>
    <xf numFmtId="2" fontId="13" fillId="3" borderId="18" xfId="0" applyNumberFormat="1" applyFont="1" applyFill="1" applyBorder="1" applyAlignment="1">
      <alignment horizontal="right" vertical="center" wrapText="1"/>
    </xf>
    <xf numFmtId="0" fontId="10" fillId="3" borderId="18" xfId="0" applyFont="1" applyFill="1" applyBorder="1" applyAlignment="1">
      <alignment vertical="center"/>
    </xf>
    <xf numFmtId="2" fontId="4" fillId="3" borderId="18" xfId="0" applyNumberFormat="1" applyFont="1" applyFill="1" applyBorder="1" applyAlignment="1">
      <alignment horizontal="right" wrapText="1"/>
    </xf>
    <xf numFmtId="2" fontId="13" fillId="3" borderId="18" xfId="0" applyNumberFormat="1" applyFont="1" applyFill="1" applyBorder="1" applyAlignment="1">
      <alignment horizontal="right" wrapText="1"/>
    </xf>
    <xf numFmtId="49" fontId="10" fillId="3" borderId="18" xfId="0" applyNumberFormat="1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10" fillId="0" borderId="18" xfId="0" applyFont="1" applyBorder="1"/>
    <xf numFmtId="49" fontId="23" fillId="0" borderId="18" xfId="0" applyNumberFormat="1" applyFont="1" applyBorder="1" applyAlignment="1">
      <alignment horizontal="right" wrapText="1"/>
    </xf>
    <xf numFmtId="2" fontId="12" fillId="0" borderId="18" xfId="0" applyNumberFormat="1" applyFont="1" applyBorder="1" applyAlignment="1">
      <alignment wrapText="1"/>
    </xf>
    <xf numFmtId="49" fontId="23" fillId="0" borderId="18" xfId="0" applyNumberFormat="1" applyFont="1" applyBorder="1" applyAlignment="1">
      <alignment horizontal="right" vertical="center" wrapText="1"/>
    </xf>
    <xf numFmtId="164" fontId="13" fillId="4" borderId="9" xfId="0" applyNumberFormat="1" applyFont="1" applyFill="1" applyBorder="1" applyAlignment="1">
      <alignment horizontal="right"/>
    </xf>
    <xf numFmtId="0" fontId="3" fillId="3" borderId="18" xfId="0" applyFont="1" applyFill="1" applyBorder="1" applyAlignment="1">
      <alignment vertical="center"/>
    </xf>
    <xf numFmtId="0" fontId="3" fillId="3" borderId="18" xfId="0" applyFont="1" applyFill="1" applyBorder="1"/>
    <xf numFmtId="0" fontId="4" fillId="3" borderId="18" xfId="0" applyFont="1" applyFill="1" applyBorder="1" applyAlignment="1">
      <alignment horizontal="left" vertical="center"/>
    </xf>
    <xf numFmtId="49" fontId="12" fillId="0" borderId="18" xfId="0" applyNumberFormat="1" applyFont="1" applyBorder="1" applyAlignment="1">
      <alignment wrapText="1"/>
    </xf>
    <xf numFmtId="0" fontId="3" fillId="0" borderId="18" xfId="0" applyFont="1" applyBorder="1" applyAlignment="1">
      <alignment vertical="top"/>
    </xf>
    <xf numFmtId="0" fontId="3" fillId="0" borderId="18" xfId="0" applyFont="1" applyBorder="1"/>
    <xf numFmtId="49" fontId="16" fillId="3" borderId="18" xfId="0" applyNumberFormat="1" applyFont="1" applyFill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49" fontId="4" fillId="0" borderId="18" xfId="0" applyNumberFormat="1" applyFont="1" applyBorder="1" applyAlignment="1">
      <alignment vertical="center" wrapText="1"/>
    </xf>
    <xf numFmtId="49" fontId="12" fillId="0" borderId="18" xfId="0" applyNumberFormat="1" applyFont="1" applyBorder="1" applyAlignment="1">
      <alignment vertical="center" wrapText="1"/>
    </xf>
    <xf numFmtId="165" fontId="4" fillId="3" borderId="18" xfId="0" applyNumberFormat="1" applyFont="1" applyFill="1" applyBorder="1" applyAlignment="1">
      <alignment horizontal="right" vertical="center" wrapText="1"/>
    </xf>
    <xf numFmtId="165" fontId="4" fillId="0" borderId="18" xfId="0" applyNumberFormat="1" applyFont="1" applyBorder="1" applyAlignment="1">
      <alignment horizontal="right" vertical="center" wrapText="1"/>
    </xf>
    <xf numFmtId="0" fontId="19" fillId="0" borderId="18" xfId="0" applyFont="1" applyBorder="1" applyAlignment="1">
      <alignment wrapText="1"/>
    </xf>
    <xf numFmtId="2" fontId="4" fillId="0" borderId="18" xfId="0" applyNumberFormat="1" applyFont="1" applyBorder="1" applyAlignment="1">
      <alignment horizontal="right" vertical="center" wrapText="1"/>
    </xf>
    <xf numFmtId="49" fontId="4" fillId="3" borderId="18" xfId="0" applyNumberFormat="1" applyFont="1" applyFill="1" applyBorder="1" applyAlignment="1">
      <alignment horizontal="left" vertical="center" wrapText="1"/>
    </xf>
    <xf numFmtId="2" fontId="4" fillId="0" borderId="18" xfId="0" applyNumberFormat="1" applyFont="1" applyBorder="1" applyAlignment="1">
      <alignment wrapText="1"/>
    </xf>
    <xf numFmtId="49" fontId="9" fillId="0" borderId="21" xfId="0" applyNumberFormat="1" applyFont="1" applyBorder="1" applyAlignment="1">
      <alignment vertical="center" wrapText="1"/>
    </xf>
    <xf numFmtId="49" fontId="10" fillId="3" borderId="21" xfId="0" applyNumberFormat="1" applyFont="1" applyFill="1" applyBorder="1" applyAlignment="1">
      <alignment vertical="center" wrapText="1"/>
    </xf>
    <xf numFmtId="49" fontId="10" fillId="0" borderId="22" xfId="0" applyNumberFormat="1" applyFont="1" applyBorder="1" applyAlignment="1">
      <alignment vertical="center" wrapText="1"/>
    </xf>
    <xf numFmtId="49" fontId="8" fillId="0" borderId="21" xfId="0" applyNumberFormat="1" applyFont="1" applyBorder="1" applyAlignment="1">
      <alignment vertical="center" wrapText="1"/>
    </xf>
    <xf numFmtId="49" fontId="8" fillId="3" borderId="18" xfId="0" applyNumberFormat="1" applyFont="1" applyFill="1" applyBorder="1" applyAlignment="1">
      <alignment horizontal="left" wrapText="1"/>
    </xf>
    <xf numFmtId="49" fontId="8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left" vertical="center" wrapText="1"/>
    </xf>
    <xf numFmtId="2" fontId="9" fillId="0" borderId="0" xfId="0" applyNumberFormat="1" applyFont="1" applyAlignment="1">
      <alignment horizontal="right" vertical="center" wrapText="1"/>
    </xf>
    <xf numFmtId="165" fontId="9" fillId="3" borderId="0" xfId="0" applyNumberFormat="1" applyFont="1" applyFill="1" applyAlignment="1">
      <alignment horizontal="right" vertical="center" wrapText="1"/>
    </xf>
    <xf numFmtId="49" fontId="26" fillId="0" borderId="18" xfId="0" applyNumberFormat="1" applyFont="1" applyBorder="1" applyAlignment="1">
      <alignment horizontal="left" wrapText="1"/>
    </xf>
    <xf numFmtId="49" fontId="26" fillId="3" borderId="18" xfId="0" applyNumberFormat="1" applyFont="1" applyFill="1" applyBorder="1" applyAlignment="1">
      <alignment horizontal="left" vertical="center" wrapText="1"/>
    </xf>
    <xf numFmtId="49" fontId="26" fillId="0" borderId="18" xfId="0" applyNumberFormat="1" applyFont="1" applyBorder="1" applyAlignment="1">
      <alignment horizontal="left" vertical="center" wrapText="1"/>
    </xf>
    <xf numFmtId="0" fontId="27" fillId="3" borderId="1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7" fillId="3" borderId="18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49" fontId="28" fillId="0" borderId="18" xfId="0" applyNumberFormat="1" applyFont="1" applyBorder="1" applyAlignment="1">
      <alignment horizontal="right" wrapText="1"/>
    </xf>
    <xf numFmtId="49" fontId="9" fillId="3" borderId="18" xfId="0" applyNumberFormat="1" applyFont="1" applyFill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9" fontId="9" fillId="3" borderId="2" xfId="0" applyNumberFormat="1" applyFont="1" applyFill="1" applyBorder="1" applyAlignment="1">
      <alignment vertical="center" wrapText="1"/>
    </xf>
    <xf numFmtId="49" fontId="12" fillId="0" borderId="8" xfId="0" applyNumberFormat="1" applyFont="1" applyBorder="1" applyAlignment="1">
      <alignment vertical="center" wrapText="1"/>
    </xf>
    <xf numFmtId="2" fontId="9" fillId="0" borderId="17" xfId="0" applyNumberFormat="1" applyFont="1" applyBorder="1" applyAlignment="1">
      <alignment horizontal="right" vertical="center" wrapText="1"/>
    </xf>
    <xf numFmtId="49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49" fontId="25" fillId="3" borderId="18" xfId="0" applyNumberFormat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/>
    </xf>
    <xf numFmtId="0" fontId="3" fillId="0" borderId="2" xfId="1" applyFont="1" applyBorder="1" applyAlignment="1">
      <alignment horizontal="left"/>
    </xf>
    <xf numFmtId="0" fontId="7" fillId="2" borderId="4" xfId="1" applyFont="1" applyFill="1" applyBorder="1" applyAlignment="1">
      <alignment horizontal="left"/>
    </xf>
    <xf numFmtId="0" fontId="7" fillId="2" borderId="3" xfId="1" applyFont="1" applyFill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11" xfId="1" applyFont="1" applyBorder="1" applyAlignment="1">
      <alignment horizontal="left" wrapText="1"/>
    </xf>
    <xf numFmtId="0" fontId="3" fillId="0" borderId="0" xfId="1" applyFont="1" applyAlignment="1">
      <alignment horizontal="left" wrapText="1"/>
    </xf>
    <xf numFmtId="0" fontId="3" fillId="0" borderId="12" xfId="1" applyFont="1" applyBorder="1" applyAlignment="1">
      <alignment horizontal="left" wrapText="1"/>
    </xf>
    <xf numFmtId="2" fontId="13" fillId="3" borderId="1" xfId="0" applyNumberFormat="1" applyFont="1" applyFill="1" applyBorder="1" applyAlignment="1">
      <alignment horizontal="right" wrapText="1"/>
    </xf>
    <xf numFmtId="2" fontId="13" fillId="3" borderId="14" xfId="0" applyNumberFormat="1" applyFont="1" applyFill="1" applyBorder="1" applyAlignment="1">
      <alignment horizontal="right" wrapText="1"/>
    </xf>
    <xf numFmtId="0" fontId="7" fillId="2" borderId="18" xfId="1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7" fillId="3" borderId="0" xfId="0" applyFont="1" applyFill="1" applyAlignment="1">
      <alignment horizontal="left"/>
    </xf>
    <xf numFmtId="2" fontId="13" fillId="3" borderId="8" xfId="0" applyNumberFormat="1" applyFont="1" applyFill="1" applyBorder="1" applyAlignment="1">
      <alignment horizontal="right" wrapText="1"/>
    </xf>
    <xf numFmtId="2" fontId="13" fillId="3" borderId="9" xfId="0" applyNumberFormat="1" applyFont="1" applyFill="1" applyBorder="1" applyAlignment="1">
      <alignment horizontal="right" wrapText="1"/>
    </xf>
    <xf numFmtId="2" fontId="13" fillId="3" borderId="10" xfId="0" applyNumberFormat="1" applyFont="1" applyFill="1" applyBorder="1" applyAlignment="1">
      <alignment horizontal="right" wrapText="1"/>
    </xf>
    <xf numFmtId="2" fontId="13" fillId="3" borderId="0" xfId="0" applyNumberFormat="1" applyFont="1" applyFill="1" applyAlignment="1">
      <alignment horizontal="right" wrapText="1"/>
    </xf>
    <xf numFmtId="2" fontId="13" fillId="3" borderId="12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0" fillId="3" borderId="0" xfId="0" applyNumberFormat="1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6" borderId="17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16" xfId="0" applyFill="1" applyBorder="1" applyAlignment="1">
      <alignment horizontal="center" vertical="center"/>
    </xf>
    <xf numFmtId="0" fontId="0" fillId="12" borderId="17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15" borderId="17" xfId="0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3">
    <cellStyle name="Normaallaad 2" xfId="1" xr:uid="{827BCEA5-FBC6-42D6-BE9E-A7650FEE73FB}"/>
    <cellStyle name="Normaallaad 2 2" xfId="2" xr:uid="{F5479B74-DD17-4E71-9F8B-770F8851530D}"/>
    <cellStyle name="Normal" xfId="0" builtinId="0"/>
  </cellStyles>
  <dxfs count="33"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0DFB4"/>
      <color rgb="FFF2ACC8"/>
      <color rgb="FFC3F9AB"/>
      <color rgb="FFAB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5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microsoft.com/office/2022/10/relationships/richValueRel" Target="richData/richValueRel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3DAF-DFB7-4935-AE3D-3F8AEA79E15C}">
  <sheetPr>
    <pageSetUpPr fitToPage="1"/>
  </sheetPr>
  <dimension ref="A1:W93"/>
  <sheetViews>
    <sheetView topLeftCell="A62" zoomScale="80" zoomScaleNormal="80" workbookViewId="0">
      <selection activeCell="C51" sqref="C51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83" t="e" vm="1">
        <v>#VALUE!</v>
      </c>
      <c r="B1" s="283"/>
      <c r="C1" s="1"/>
      <c r="D1" s="290" t="e" vm="2">
        <v>#VALUE!</v>
      </c>
      <c r="E1" s="290"/>
    </row>
    <row r="2" spans="1:8" ht="18.95" customHeight="1">
      <c r="A2" s="283"/>
      <c r="B2" s="283"/>
      <c r="C2" s="1"/>
      <c r="D2" s="290"/>
      <c r="E2" s="290"/>
    </row>
    <row r="3" spans="1:8" ht="18.95" customHeight="1">
      <c r="A3" s="283"/>
      <c r="B3" s="283"/>
      <c r="C3" s="1"/>
      <c r="D3" s="290"/>
      <c r="E3" s="290"/>
    </row>
    <row r="4" spans="1:8" ht="18.95" customHeight="1">
      <c r="A4" s="283"/>
      <c r="B4" s="283"/>
      <c r="C4" s="1"/>
      <c r="D4" s="290"/>
      <c r="E4" s="290"/>
    </row>
    <row r="5" spans="1:8" ht="18.95" customHeight="1">
      <c r="A5" s="283"/>
      <c r="B5" s="283"/>
      <c r="C5" s="1"/>
      <c r="D5" s="290"/>
      <c r="E5" s="290"/>
    </row>
    <row r="6" spans="1:8" ht="30">
      <c r="A6" s="284" t="s">
        <v>193</v>
      </c>
      <c r="B6" s="284"/>
      <c r="C6" s="3"/>
      <c r="D6" s="290"/>
      <c r="E6" s="290"/>
    </row>
    <row r="7" spans="1:8" ht="30">
      <c r="A7" s="96" t="str">
        <f>'Nädal_40_4.-9.klass'!A7</f>
        <v>40. nädal</v>
      </c>
      <c r="B7" s="96" t="str">
        <f>'Nädal_40_4.-9.klass'!B7</f>
        <v>29.09-03.10.2025</v>
      </c>
      <c r="C7" s="3"/>
      <c r="D7" s="291"/>
      <c r="E7" s="291"/>
    </row>
    <row r="8" spans="1:8" s="7" customFormat="1" ht="50.1" customHeight="1">
      <c r="A8" s="4" t="s">
        <v>0</v>
      </c>
      <c r="B8" s="76" t="s">
        <v>1</v>
      </c>
      <c r="C8" s="4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</row>
    <row r="9" spans="1:8" ht="30">
      <c r="A9" s="145"/>
      <c r="B9" s="119" t="str">
        <f>'Nädal_40_4.-9.klass'!B9</f>
        <v>Kalkuni-karrikaste (L)</v>
      </c>
      <c r="C9" s="259" t="str">
        <f>'Nädal_40_4.-9.klass'!C9</f>
        <v xml:space="preserve">Kalkuniliha, mugulsibul, maisitärklis, värske petersell, toidukoor R 15%, karripulber ( koriander, kurkum, põld-lambalääts, Cayenne`i pipar, apteegitill, vürtsköömned, must pipar), must pipar, söögisool, vesi, toiduõli </v>
      </c>
      <c r="D9" s="136">
        <v>100</v>
      </c>
      <c r="E9" s="118">
        <f>D9*'Nädal_40_4.-9.klass'!E9/'Nädal_40_4.-9.klass'!D9</f>
        <v>119.16666666666667</v>
      </c>
      <c r="F9" s="118">
        <f>E9*'Nädal_40_4.-9.klass'!F9/'Nädal_40_4.-9.klass'!E9</f>
        <v>3.0416666666666665</v>
      </c>
      <c r="G9" s="118">
        <f>F9*'Nädal_40_4.-9.klass'!G9/'Nädal_40_4.-9.klass'!F9</f>
        <v>9.1666666666666661</v>
      </c>
      <c r="H9" s="118">
        <f>G9*'Nädal_40_4.-9.klass'!H9/'Nädal_40_4.-9.klass'!G9</f>
        <v>6.0083333333333337</v>
      </c>
    </row>
    <row r="10" spans="1:8" ht="30">
      <c r="A10" s="117" t="s">
        <v>8</v>
      </c>
      <c r="B10" s="119" t="str">
        <f>'Nädal_40_4.-9.klass'!B10</f>
        <v>Kikerhernekarri (L)</v>
      </c>
      <c r="C10" s="259" t="str">
        <f>'Nädal_40_4.-9.klass'!C10</f>
        <v xml:space="preserve">Kikerherned, mugulsibul, küüslauk, tšillipipar, tomat, jahvatatud paprika, vürtsköömned, koriandriseemned, must pipar, söögisool, kurkum, kookosjook R 18%, vesi, toiduõli </v>
      </c>
      <c r="D10" s="136">
        <v>20</v>
      </c>
      <c r="E10" s="118">
        <f>D10*'Nädal_40_4.-9.klass'!E10/'Nädal_40_4.-9.klass'!D10</f>
        <v>15.9</v>
      </c>
      <c r="F10" s="118">
        <f>E10*'Nädal_40_4.-9.klass'!F10/'Nädal_40_4.-9.klass'!E10</f>
        <v>1.28</v>
      </c>
      <c r="G10" s="118">
        <f>F10*'Nädal_40_4.-9.klass'!G10/'Nädal_40_4.-9.klass'!F10</f>
        <v>0.76</v>
      </c>
      <c r="H10" s="118">
        <f>G10*'Nädal_40_4.-9.klass'!H10/'Nädal_40_4.-9.klass'!G10</f>
        <v>0.53</v>
      </c>
    </row>
    <row r="11" spans="1:8" ht="18.95" customHeight="1">
      <c r="A11" s="146"/>
      <c r="B11" s="119" t="str">
        <f>'Nädal_40_4.-9.klass'!B11</f>
        <v>Täisterapasta/pasta (G) (mahe)</v>
      </c>
      <c r="C11" s="259" t="str">
        <f>'Nädal_40_4.-9.klass'!C11</f>
        <v xml:space="preserve">Täisterapasta/pasta (durumnisu jahu, vesi), vesi, söögisool </v>
      </c>
      <c r="D11" s="137">
        <v>50</v>
      </c>
      <c r="E11" s="118">
        <f>D11*'Nädal_40_4.-9.klass'!E11/'Nädal_40_4.-9.klass'!D11</f>
        <v>85.782499999999999</v>
      </c>
      <c r="F11" s="118">
        <f>E11*'Nädal_40_4.-9.klass'!F11/'Nädal_40_4.-9.klass'!E11</f>
        <v>17.828499999999998</v>
      </c>
      <c r="G11" s="118">
        <f>F11*'Nädal_40_4.-9.klass'!G11/'Nädal_40_4.-9.klass'!F11</f>
        <v>0.67249999999999988</v>
      </c>
      <c r="H11" s="118">
        <f>G11*'Nädal_40_4.-9.klass'!H11/'Nädal_40_4.-9.klass'!G11</f>
        <v>2.8384999999999994</v>
      </c>
    </row>
    <row r="12" spans="1:8" ht="18.95" customHeight="1">
      <c r="A12" s="147"/>
      <c r="B12" s="119" t="str">
        <f>'Nädal_40_4.-9.klass'!B12</f>
        <v>Riis, aurutatud (mahe)</v>
      </c>
      <c r="C12" s="259" t="str">
        <f>'Nädal_40_4.-9.klass'!C12</f>
        <v xml:space="preserve">Riis, vesi, söögisool </v>
      </c>
      <c r="D12" s="137">
        <v>50</v>
      </c>
      <c r="E12" s="118">
        <f>D12*'Nädal_40_4.-9.klass'!E12/'Nädal_40_4.-9.klass'!D12</f>
        <v>78.851000000000013</v>
      </c>
      <c r="F12" s="118">
        <f>E12*'Nädal_40_4.-9.klass'!F12/'Nädal_40_4.-9.klass'!E12</f>
        <v>13.438000000000001</v>
      </c>
      <c r="G12" s="118">
        <f>F12*'Nädal_40_4.-9.klass'!G12/'Nädal_40_4.-9.klass'!F12</f>
        <v>2.371</v>
      </c>
      <c r="H12" s="118">
        <f>G12*'Nädal_40_4.-9.klass'!H12/'Nädal_40_4.-9.klass'!G12</f>
        <v>1.1385000000000003</v>
      </c>
    </row>
    <row r="13" spans="1:8" ht="18.95" customHeight="1">
      <c r="A13" s="147"/>
      <c r="B13" s="119" t="str">
        <f>'Nädal_40_4.-9.klass'!B13</f>
        <v>Porgand, aurutatud</v>
      </c>
      <c r="C13" s="259"/>
      <c r="D13" s="137">
        <v>80</v>
      </c>
      <c r="E13" s="118">
        <f>D13*'Nädal_40_4.-9.klass'!E13/'Nädal_40_4.-9.klass'!D13</f>
        <v>27.578400000000002</v>
      </c>
      <c r="F13" s="118">
        <f>E13*'Nädal_40_4.-9.klass'!F13/'Nädal_40_4.-9.klass'!E13</f>
        <v>7.2352000000000007</v>
      </c>
      <c r="G13" s="118">
        <f>F13*'Nädal_40_4.-9.klass'!G13/'Nädal_40_4.-9.klass'!F13</f>
        <v>0.1704</v>
      </c>
      <c r="H13" s="118">
        <f>G13*'Nädal_40_4.-9.klass'!H13/'Nädal_40_4.-9.klass'!G13</f>
        <v>0.51039999999999996</v>
      </c>
    </row>
    <row r="14" spans="1:8" ht="18.95" customHeight="1">
      <c r="A14" s="147"/>
      <c r="B14" s="119" t="str">
        <f>'Nädal_40_4.-9.klass'!B14</f>
        <v>Külm jogurtikaste (L)</v>
      </c>
      <c r="C14" s="259" t="str">
        <f>'Nädal_40_4.-9.klass'!C14</f>
        <v>Maitsestamata jogurt R 2,5-3%, söögisool, suhkur, till</v>
      </c>
      <c r="D14" s="137">
        <v>5</v>
      </c>
      <c r="E14" s="118">
        <f>D14*'Nädal_40_4.-9.klass'!E14/'Nädal_40_4.-9.klass'!D14</f>
        <v>2.05585</v>
      </c>
      <c r="F14" s="118">
        <f>E14*'Nädal_40_4.-9.klass'!F14/'Nädal_40_4.-9.klass'!E14</f>
        <v>0.27290000000000003</v>
      </c>
      <c r="G14" s="118">
        <f>F14*'Nädal_40_4.-9.klass'!G14/'Nädal_40_4.-9.klass'!F14</f>
        <v>2.4550000000000002E-2</v>
      </c>
      <c r="H14" s="118">
        <f>G14*'Nädal_40_4.-9.klass'!H14/'Nädal_40_4.-9.klass'!G14</f>
        <v>0.19</v>
      </c>
    </row>
    <row r="15" spans="1:8" ht="18.95" customHeight="1">
      <c r="A15" s="147"/>
      <c r="B15" s="119" t="str">
        <f>'Nädal_40_4.-9.klass'!B15</f>
        <v>Peedi-küüslaugusalat</v>
      </c>
      <c r="C15" s="259" t="str">
        <f>'Nädal_40_4.-9.klass'!C15</f>
        <v>Peet, küüslauk</v>
      </c>
      <c r="D15" s="137">
        <v>100</v>
      </c>
      <c r="E15" s="118">
        <f>D15*'Nädal_40_4.-9.klass'!E15/'Nädal_40_4.-9.klass'!D15</f>
        <v>41.8</v>
      </c>
      <c r="F15" s="118">
        <f>E15*'Nädal_40_4.-9.klass'!F15/'Nädal_40_4.-9.klass'!E15</f>
        <v>9.5950000000000006</v>
      </c>
      <c r="G15" s="118">
        <f>F15*'Nädal_40_4.-9.klass'!G15/'Nädal_40_4.-9.klass'!F15</f>
        <v>0.19700000000000001</v>
      </c>
      <c r="H15" s="118">
        <f>G15*'Nädal_40_4.-9.klass'!H15/'Nädal_40_4.-9.klass'!G15</f>
        <v>1.7109999999999999</v>
      </c>
    </row>
    <row r="16" spans="1:8" ht="18.95" customHeight="1">
      <c r="A16" s="147"/>
      <c r="B16" s="119" t="str">
        <f>'Nädal_40_4.-9.klass'!B16</f>
        <v>Hiina kapsas, tomat, redis (mahe)</v>
      </c>
      <c r="C16" s="259"/>
      <c r="D16" s="137">
        <v>90</v>
      </c>
      <c r="E16" s="118">
        <f>D16*'Nädal_40_4.-9.klass'!E16/'Nädal_40_4.-9.klass'!D16</f>
        <v>15.21</v>
      </c>
      <c r="F16" s="118">
        <f>E16*'Nädal_40_4.-9.klass'!F16/'Nädal_40_4.-9.klass'!E16</f>
        <v>3.3000000000000003</v>
      </c>
      <c r="G16" s="118">
        <f>F16*'Nädal_40_4.-9.klass'!G16/'Nädal_40_4.-9.klass'!F16</f>
        <v>0.15000000000000002</v>
      </c>
      <c r="H16" s="118">
        <f>G16*'Nädal_40_4.-9.klass'!H16/'Nädal_40_4.-9.klass'!G16</f>
        <v>0.78000000000000014</v>
      </c>
    </row>
    <row r="17" spans="1:23" ht="18.95" customHeight="1">
      <c r="A17" s="147"/>
      <c r="B17" s="119" t="str">
        <f>'Nädal_40_4.-9.klass'!B17</f>
        <v>Seemnesegu (mahe)</v>
      </c>
      <c r="C17" s="259" t="str">
        <f>'Nädal_40_4.-9.klass'!C17</f>
        <v>Kõrvitsaseemned, päevalilleseemned, seesamiseemned</v>
      </c>
      <c r="D17" s="137">
        <v>10</v>
      </c>
      <c r="E17" s="118">
        <f>D17*'Nädal_40_4.-9.klass'!E17/'Nädal_40_4.-9.klass'!D17</f>
        <v>60.8767</v>
      </c>
      <c r="F17" s="118">
        <f>E17*'Nädal_40_4.-9.klass'!F17/'Nädal_40_4.-9.klass'!E17</f>
        <v>1.28</v>
      </c>
      <c r="G17" s="118">
        <f>F17*'Nädal_40_4.-9.klass'!G17/'Nädal_40_4.-9.klass'!F17</f>
        <v>5.1566999999999998</v>
      </c>
      <c r="H17" s="118">
        <f>G17*'Nädal_40_4.-9.klass'!H17/'Nädal_40_4.-9.klass'!G17</f>
        <v>2.8232999999999997</v>
      </c>
    </row>
    <row r="18" spans="1:23" ht="18.95" customHeight="1">
      <c r="A18" s="147" t="s">
        <v>44</v>
      </c>
      <c r="B18" s="119" t="str">
        <f>'Nädal_40_4.-9.klass'!B18</f>
        <v>Piimatooted (piim, keefir R 2,5% ) (L)</v>
      </c>
      <c r="C18" s="259"/>
      <c r="D18" s="137">
        <v>25</v>
      </c>
      <c r="E18" s="118">
        <f>D18*'Nädal_40_4.-9.klass'!E18/'Nädal_40_4.-9.klass'!D18</f>
        <v>14.0975</v>
      </c>
      <c r="F18" s="118">
        <f>E18*'Nädal_40_4.-9.klass'!F18/'Nädal_40_4.-9.klass'!E18</f>
        <v>1.21875</v>
      </c>
      <c r="G18" s="118">
        <f>F18*'Nädal_40_4.-9.klass'!G18/'Nädal_40_4.-9.klass'!F18</f>
        <v>0.64249999999999996</v>
      </c>
      <c r="H18" s="118">
        <f>G18*'Nädal_40_4.-9.klass'!H18/'Nädal_40_4.-9.klass'!G18</f>
        <v>0.86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">
      <c r="A19" s="147"/>
      <c r="B19" s="119" t="str">
        <f>'Nädal_40_4.-9.klass'!B19</f>
        <v>Joogijogurt, maitsestatud (L)</v>
      </c>
      <c r="C19" s="259" t="str">
        <f>'Nädal_40_4.-9.klass'!C19</f>
        <v>Maitsestamata jogurt R 2,5-3%, naturaalne marjapüree maasikas, vaarikas, mustad sõstrad, punased sõstrad, mustikas)</v>
      </c>
      <c r="D19" s="138">
        <v>25</v>
      </c>
      <c r="E19" s="118">
        <f>D19*'Nädal_40_4.-9.klass'!E19/'Nädal_40_4.-9.klass'!D19</f>
        <v>18.686499999999999</v>
      </c>
      <c r="F19" s="118">
        <f>E19*'Nädal_40_4.-9.klass'!F19/'Nädal_40_4.-9.klass'!E19</f>
        <v>3.0307499999999998</v>
      </c>
      <c r="G19" s="118">
        <f>F19*'Nädal_40_4.-9.klass'!G19/'Nädal_40_4.-9.klass'!F19</f>
        <v>0.375</v>
      </c>
      <c r="H19" s="118">
        <f>G19*'Nädal_40_4.-9.klass'!H19/'Nädal_40_4.-9.klass'!G19</f>
        <v>0.80000000000000016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147"/>
      <c r="B20" s="119" t="str">
        <f>'Nädal_40_4.-9.klass'!B20</f>
        <v>Tee, suhkruta</v>
      </c>
      <c r="C20" s="259" t="str">
        <f>'Nädal_40_4.-9.klass'!C20</f>
        <v>Teepuru, vesi</v>
      </c>
      <c r="D20" s="139">
        <v>50</v>
      </c>
      <c r="E20" s="118">
        <f>D20*'Nädal_40_4.-9.klass'!E20/'Nädal_40_4.-9.klass'!D20</f>
        <v>0.2</v>
      </c>
      <c r="F20" s="118">
        <f>E20*'Nädal_40_4.-9.klass'!F20/'Nädal_40_4.-9.klass'!E20</f>
        <v>0</v>
      </c>
      <c r="G20" s="118">
        <f>D20*'Nädal_40_4.-9.klass'!G20/'Nädal_40_4.-9.klass'!D21</f>
        <v>0</v>
      </c>
      <c r="H20" s="118">
        <f>E20*'Nädal_40_4.-9.klass'!H20/'Nädal_40_4.-9.klass'!E21</f>
        <v>8.123476848090985E-5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147"/>
      <c r="B21" s="119" t="str">
        <f>'Nädal_40_4.-9.klass'!B21</f>
        <v>Rukkileiva (3 sorti) - ja sepikutoodete valik  (G)</v>
      </c>
      <c r="C21" s="259"/>
      <c r="D21" s="140">
        <v>30</v>
      </c>
      <c r="E21" s="118">
        <f>D21*'Nädal_40_4.-9.klass'!E21/'Nädal_40_4.-9.klass'!D21</f>
        <v>73.86</v>
      </c>
      <c r="F21" s="118">
        <f>E21*'Nädal_40_4.-9.klass'!F21/'Nädal_40_4.-9.klass'!E21</f>
        <v>15.69</v>
      </c>
      <c r="G21" s="118">
        <f>D21*'Nädal_40_4.-9.klass'!G21/'Nädal_40_4.-9.klass'!D22</f>
        <v>0.6</v>
      </c>
      <c r="H21" s="118">
        <f>E21*'Nädal_40_4.-9.klass'!H21/'Nädal_40_4.-9.klass'!E22</f>
        <v>13.210401240744448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62"/>
      <c r="B22" s="119" t="str">
        <f>'Nädal_40_4.-9.klass'!B22</f>
        <v xml:space="preserve">Pirn </v>
      </c>
      <c r="C22" s="259"/>
      <c r="D22" s="137">
        <v>50</v>
      </c>
      <c r="E22" s="118">
        <f>D22*'Nädal_40_4.-9.klass'!E22/'Nädal_40_4.-9.klass'!D22</f>
        <v>19.988</v>
      </c>
      <c r="F22" s="118">
        <f>E22*'Nädal_40_4.-9.klass'!F22/'Nädal_40_4.-9.klass'!E22</f>
        <v>5.97</v>
      </c>
      <c r="G22" s="118">
        <f>D22*'Nädal_40_4.-9.klass'!G22/'Nädal_40_4.-9.klass'!D22</f>
        <v>0</v>
      </c>
      <c r="H22" s="118">
        <f>E22*'Nädal_40_4.-9.klass'!H22/'Nädal_40_4.-9.klass'!E22</f>
        <v>0.15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5"/>
      <c r="B23" s="166"/>
      <c r="C23" s="166" t="s">
        <v>9</v>
      </c>
      <c r="D23" s="149"/>
      <c r="E23" s="118">
        <f>SUM(E9:E22)</f>
        <v>574.05311666666671</v>
      </c>
      <c r="F23" s="118">
        <f>SUM(F9:F22)</f>
        <v>83.180766666666656</v>
      </c>
      <c r="G23" s="118">
        <f>SUM(G9:G22)</f>
        <v>20.286316666666664</v>
      </c>
      <c r="H23" s="118">
        <f>SUM(H9:H22)</f>
        <v>31.550515808846264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163" t="s">
        <v>10</v>
      </c>
      <c r="B24" s="164" t="s">
        <v>1</v>
      </c>
      <c r="C24" s="163" t="s">
        <v>2</v>
      </c>
      <c r="D24" s="152" t="s">
        <v>3</v>
      </c>
      <c r="E24" s="152" t="s">
        <v>4</v>
      </c>
      <c r="F24" s="152" t="s">
        <v>5</v>
      </c>
      <c r="G24" s="152" t="s">
        <v>6</v>
      </c>
      <c r="H24" s="152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30">
      <c r="A25" s="153"/>
      <c r="B25" s="119" t="str">
        <f>'Nädal_40_4.-9.klass'!B25</f>
        <v>Värsekapsasupp sealihaga</v>
      </c>
      <c r="C25" s="259" t="str">
        <f>'Nädal_40_4.-9.klass'!C25</f>
        <v xml:space="preserve">Sealiha, kartul, valge peakapsas, porgand, mugulsibul, loorber, värske petersell, must pipar, söögisool, toiduõli, vesi </v>
      </c>
      <c r="D25" s="141">
        <v>150</v>
      </c>
      <c r="E25" s="118">
        <f>D25*'Nädal_40_4.-9.klass'!E25/'Nädal_40_4.-9.klass'!D25</f>
        <v>125.25</v>
      </c>
      <c r="F25" s="118">
        <f>E25*'Nädal_40_4.-9.klass'!F25/'Nädal_40_4.-9.klass'!E25</f>
        <v>5.8199999999999994</v>
      </c>
      <c r="G25" s="118">
        <f>F25*'Nädal_40_4.-9.klass'!G25/'Nädal_40_4.-9.klass'!F25</f>
        <v>7.8749999999999991</v>
      </c>
      <c r="H25" s="118">
        <f>G25*'Nädal_40_4.-9.klass'!H25/'Nädal_40_4.-9.klass'!G25</f>
        <v>6.9674999999999985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8">
      <c r="A26" s="117" t="s">
        <v>8</v>
      </c>
      <c r="B26" s="119" t="str">
        <f>'Nädal_40_4.-9.klass'!B26</f>
        <v>Värskekapsasupp roheliste hernestega</v>
      </c>
      <c r="C26" s="259" t="str">
        <f>'Nädal_40_4.-9.klass'!C26</f>
        <v xml:space="preserve">Herned, kartul, valge peakapsas, porgand, juurseller, mugulsibul, must pipar, söögisool, toiduõli, vesi </v>
      </c>
      <c r="D26" s="141">
        <v>50</v>
      </c>
      <c r="E26" s="118">
        <f>D26*'Nädal_40_4.-9.klass'!E26/'Nädal_40_4.-9.klass'!D26</f>
        <v>35.5</v>
      </c>
      <c r="F26" s="118">
        <f>E26*'Nädal_40_4.-9.klass'!F26/'Nädal_40_4.-9.klass'!E26</f>
        <v>3.55</v>
      </c>
      <c r="G26" s="118">
        <f>F26*'Nädal_40_4.-9.klass'!G26/'Nädal_40_4.-9.klass'!F26</f>
        <v>1.6100000000000003</v>
      </c>
      <c r="H26" s="118">
        <f>G26*'Nädal_40_4.-9.klass'!H26/'Nädal_40_4.-9.klass'!G26</f>
        <v>1.06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30">
      <c r="A27" s="154"/>
      <c r="B27" s="119" t="str">
        <f>'Nädal_40_4.-9.klass'!B27</f>
        <v>Muffin vanillikastmega (G, M, L, VS)</v>
      </c>
      <c r="C27" s="259" t="str">
        <f>'Nädal_40_4.-9.klass'!C27</f>
        <v>Nisujahu, või R 82%, suhkur, kaneel, mustikad, toiduõli, kanamuna, küpsetuspulber, piim R 2,5%, maitsestamata jogurt R 0,5%, vesi, vanillisuhkur</v>
      </c>
      <c r="D27" s="139">
        <v>100</v>
      </c>
      <c r="E27" s="118">
        <f>D27*'Nädal_40_4.-9.klass'!E27/'Nädal_40_4.-9.klass'!D27</f>
        <v>181</v>
      </c>
      <c r="F27" s="118">
        <f>E27*'Nädal_40_4.-9.klass'!F27/'Nädal_40_4.-9.klass'!E27</f>
        <v>21.9</v>
      </c>
      <c r="G27" s="118">
        <f>F27*'Nädal_40_4.-9.klass'!G27/'Nädal_40_4.-9.klass'!F27</f>
        <v>8.68</v>
      </c>
      <c r="H27" s="118">
        <f>G27*'Nädal_40_4.-9.klass'!H27/'Nädal_40_4.-9.klass'!G27</f>
        <v>3.09</v>
      </c>
      <c r="I27" s="16"/>
    </row>
    <row r="28" spans="1:23" s="23" customFormat="1" ht="18">
      <c r="A28" s="153"/>
      <c r="B28" s="119" t="str">
        <f>'Nädal_40_4.-9.klass'!B28</f>
        <v>Maasika-kohupiimakreem (L)</v>
      </c>
      <c r="C28" s="259" t="str">
        <f>'Nädal_40_4.-9.klass'!C28</f>
        <v>Maitsestamata kohupiim R 5%, maitsestamata jogurt  R 2,5-3%, vahukoor, R 35%, suhkur, maasikas</v>
      </c>
      <c r="D28" s="139">
        <v>100</v>
      </c>
      <c r="E28" s="118">
        <f>D28*'Nädal_40_4.-9.klass'!E28/'Nädal_40_4.-9.klass'!D28</f>
        <v>144</v>
      </c>
      <c r="F28" s="118">
        <f>E28*'Nädal_40_4.-9.klass'!F28/'Nädal_40_4.-9.klass'!E28</f>
        <v>12.2</v>
      </c>
      <c r="G28" s="118">
        <f>F28*'Nädal_40_4.-9.klass'!G28/'Nädal_40_4.-9.klass'!F28</f>
        <v>8.34</v>
      </c>
      <c r="H28" s="118">
        <f>G28*'Nädal_40_4.-9.klass'!H28/'Nädal_40_4.-9.klass'!G28</f>
        <v>4.9000000000000004</v>
      </c>
      <c r="J28" s="24"/>
      <c r="K28" s="24"/>
      <c r="L28" s="24"/>
      <c r="M28" s="24"/>
      <c r="N28" s="24"/>
      <c r="O28" s="24"/>
      <c r="P28" s="24"/>
    </row>
    <row r="29" spans="1:23" s="23" customFormat="1" ht="18.95" customHeight="1">
      <c r="A29" s="153" t="s">
        <v>44</v>
      </c>
      <c r="B29" s="119" t="str">
        <f>'Nädal_40_4.-9.klass'!B29</f>
        <v>Piimatooted (piim, keefir R 2,5% ) (L)</v>
      </c>
      <c r="C29" s="259"/>
      <c r="D29" s="139">
        <v>25</v>
      </c>
      <c r="E29" s="118">
        <f>D29*'Nädal_40_4.-9.klass'!E29/'Nädal_40_4.-9.klass'!D29</f>
        <v>14.0975</v>
      </c>
      <c r="F29" s="118">
        <f>E29*'Nädal_40_4.-9.klass'!F29/'Nädal_40_4.-9.klass'!E29</f>
        <v>1.21875</v>
      </c>
      <c r="G29" s="118">
        <f>F29*'Nädal_40_4.-9.klass'!G29/'Nädal_40_4.-9.klass'!F29</f>
        <v>0.64249999999999996</v>
      </c>
      <c r="H29" s="118">
        <f>G29*'Nädal_40_4.-9.klass'!H29/'Nädal_40_4.-9.klass'!G29</f>
        <v>0.86</v>
      </c>
      <c r="I29" s="25"/>
      <c r="J29" s="24"/>
      <c r="K29" s="24"/>
      <c r="L29" s="24"/>
      <c r="M29" s="24"/>
      <c r="N29" s="24"/>
      <c r="O29" s="24"/>
      <c r="P29" s="26"/>
    </row>
    <row r="30" spans="1:23" s="23" customFormat="1" ht="18.95" customHeight="1">
      <c r="A30" s="153"/>
      <c r="B30" s="119" t="str">
        <f>'Nädal_40_4.-9.klass'!B30</f>
        <v>Mahl (erinevad maitsed)</v>
      </c>
      <c r="C30" s="259" t="str">
        <f>'Nädal_40_4.-9.klass'!C30</f>
        <v>Rõngu suhkruvaba mahlakonsentraat 100% naturaalne, vesi</v>
      </c>
      <c r="D30" s="139">
        <v>25</v>
      </c>
      <c r="E30" s="118">
        <f>D30*'Nädal_40_4.-9.klass'!E30/'Nädal_40_4.-9.klass'!D30</f>
        <v>12.132200000000001</v>
      </c>
      <c r="F30" s="118">
        <f>E30*'Nädal_40_4.-9.klass'!F30/'Nädal_40_4.-9.klass'!E30</f>
        <v>2.9455000000000005</v>
      </c>
      <c r="G30" s="118">
        <f>F30*'Nädal_40_4.-9.klass'!G30/'Nädal_40_4.-9.klass'!F30</f>
        <v>1.2500000000000001E-2</v>
      </c>
      <c r="H30" s="118">
        <f>G30*'Nädal_40_4.-9.klass'!H30/'Nädal_40_4.-9.klass'!G30</f>
        <v>9.0749999999999997E-2</v>
      </c>
      <c r="I30" s="25"/>
      <c r="J30" s="24"/>
      <c r="K30" s="24"/>
      <c r="L30" s="24"/>
      <c r="M30" s="24"/>
      <c r="N30" s="24"/>
      <c r="O30" s="24"/>
      <c r="P30" s="24"/>
    </row>
    <row r="31" spans="1:23" s="23" customFormat="1" ht="30">
      <c r="A31" s="153"/>
      <c r="B31" s="119" t="str">
        <f>'Nädal_40_4.-9.klass'!B31</f>
        <v>Joogijogurt, maitsestatud (L)</v>
      </c>
      <c r="C31" s="259" t="str">
        <f>'Nädal_40_4.-9.klass'!C31</f>
        <v>Maitsestamata jogurt R 2,5-3%, naturaalne marjapüree maasikas, vaarikas, mustad sõstrad, punased sõstrad, mustikas)</v>
      </c>
      <c r="D31" s="141">
        <v>25</v>
      </c>
      <c r="E31" s="118">
        <f>D31*'Nädal_40_4.-9.klass'!E31/'Nädal_40_4.-9.klass'!D31</f>
        <v>18.686499999999999</v>
      </c>
      <c r="F31" s="118">
        <f>E31*'Nädal_40_4.-9.klass'!F31/'Nädal_40_4.-9.klass'!E31</f>
        <v>3.0307499999999998</v>
      </c>
      <c r="G31" s="118">
        <f>F31*'Nädal_40_4.-9.klass'!G31/'Nädal_40_4.-9.klass'!F31</f>
        <v>0.375</v>
      </c>
      <c r="H31" s="118">
        <f>G31*'Nädal_40_4.-9.klass'!H31/'Nädal_40_4.-9.klass'!G31</f>
        <v>0.80000000000000016</v>
      </c>
      <c r="I31" s="25"/>
      <c r="J31" s="24"/>
      <c r="K31" s="24"/>
      <c r="L31" s="24"/>
      <c r="M31" s="24"/>
      <c r="N31" s="24"/>
      <c r="O31" s="24"/>
      <c r="P31" s="24"/>
    </row>
    <row r="32" spans="1:23" ht="18.95" customHeight="1">
      <c r="A32" s="154"/>
      <c r="B32" s="119" t="str">
        <f>'Nädal_40_4.-9.klass'!B32</f>
        <v>Tee, suhkruta</v>
      </c>
      <c r="C32" s="259" t="str">
        <f>'Nädal_40_4.-9.klass'!C32</f>
        <v>Teepuru, vesi</v>
      </c>
      <c r="D32" s="141">
        <v>50</v>
      </c>
      <c r="E32" s="118">
        <f>D32*'Nädal_40_4.-9.klass'!E32/'Nädal_40_4.-9.klass'!D32</f>
        <v>0.2</v>
      </c>
      <c r="F32" s="118">
        <f>E32*'Nädal_40_4.-9.klass'!F32/'Nädal_40_4.-9.klass'!E32</f>
        <v>0</v>
      </c>
      <c r="G32" s="118">
        <f>D32*'Nädal_40_4.-9.klass'!G32/'Nädal_40_4.-9.klass'!D32</f>
        <v>0</v>
      </c>
      <c r="H32" s="118">
        <f>E32*'Nädal_40_4.-9.klass'!H32/'Nädal_40_4.-9.klass'!E32</f>
        <v>5.000000000000001E-2</v>
      </c>
      <c r="I32" s="16"/>
      <c r="J32" s="18"/>
      <c r="K32" s="18"/>
      <c r="L32" s="18"/>
      <c r="M32" s="18"/>
      <c r="N32" s="18"/>
      <c r="O32" s="18"/>
      <c r="P32" s="18"/>
    </row>
    <row r="33" spans="1:22" ht="18.95" customHeight="1">
      <c r="A33" s="154"/>
      <c r="B33" s="119" t="str">
        <f>'Nädal_40_4.-9.klass'!B33</f>
        <v>Rukkileiva (3 sorti) - ja sepikutoodete valik  (G)</v>
      </c>
      <c r="C33" s="259"/>
      <c r="D33" s="141">
        <v>30</v>
      </c>
      <c r="E33" s="118">
        <f>D33*'Nädal_40_4.-9.klass'!E33/'Nädal_40_4.-9.klass'!D33</f>
        <v>73.86</v>
      </c>
      <c r="F33" s="118">
        <f>E33*'Nädal_40_4.-9.klass'!F33/'Nädal_40_4.-9.klass'!E33</f>
        <v>15.69</v>
      </c>
      <c r="G33" s="118">
        <f>F33*'Nädal_40_4.-9.klass'!G33/'Nädal_40_4.-9.klass'!F33</f>
        <v>0.6</v>
      </c>
      <c r="H33" s="118">
        <f>G33*'Nädal_40_4.-9.klass'!H33/'Nädal_40_4.-9.klass'!G33</f>
        <v>2.145</v>
      </c>
      <c r="J33" s="18"/>
      <c r="K33" s="18"/>
      <c r="L33" s="18"/>
      <c r="M33" s="18"/>
      <c r="N33" s="18"/>
      <c r="O33" s="18"/>
      <c r="P33" s="18"/>
    </row>
    <row r="34" spans="1:22" ht="18.95" customHeight="1">
      <c r="A34" s="147"/>
      <c r="B34" s="119" t="str">
        <f>'Nädal_40_4.-9.klass'!B34</f>
        <v xml:space="preserve">Ploom </v>
      </c>
      <c r="C34" s="259"/>
      <c r="D34" s="141">
        <v>50</v>
      </c>
      <c r="E34" s="118">
        <f>D34*'Nädal_40_4.-9.klass'!E34/'Nädal_40_4.-9.klass'!D34</f>
        <v>22.841999999999999</v>
      </c>
      <c r="F34" s="118">
        <f>E34*'Nädal_40_4.-9.klass'!F34/'Nädal_40_4.-9.klass'!E34</f>
        <v>5.88</v>
      </c>
      <c r="G34" s="118">
        <f>F34*'Nädal_40_4.-9.klass'!G34/'Nädal_40_4.-9.klass'!F34</f>
        <v>0.15</v>
      </c>
      <c r="H34" s="118">
        <f>G34*'Nädal_40_4.-9.klass'!H34/'Nädal_40_4.-9.klass'!G34</f>
        <v>0.25</v>
      </c>
      <c r="J34" s="18"/>
      <c r="K34" s="18"/>
      <c r="L34" s="18"/>
      <c r="M34" s="18"/>
      <c r="N34" s="17"/>
      <c r="O34" s="18"/>
      <c r="P34" s="18"/>
    </row>
    <row r="35" spans="1:22" s="7" customFormat="1" ht="18.95" customHeight="1">
      <c r="A35" s="165"/>
      <c r="B35" s="166"/>
      <c r="C35" s="166" t="s">
        <v>9</v>
      </c>
      <c r="D35" s="149"/>
      <c r="E35" s="118">
        <f>SUM(E25:E34)</f>
        <v>627.56820000000005</v>
      </c>
      <c r="F35" s="118">
        <f>SUM(F25:F34)</f>
        <v>72.234999999999999</v>
      </c>
      <c r="G35" s="118">
        <f>SUM(G25:G34)</f>
        <v>28.284999999999997</v>
      </c>
      <c r="H35" s="118">
        <f>SUM(H25:H34)</f>
        <v>20.213249999999999</v>
      </c>
      <c r="O35" s="20"/>
      <c r="P35" s="20"/>
      <c r="Q35" s="20"/>
      <c r="R35" s="20"/>
      <c r="S35" s="20"/>
      <c r="T35" s="20"/>
      <c r="U35" s="20"/>
      <c r="V35" s="20"/>
    </row>
    <row r="36" spans="1:22" ht="50.1" customHeight="1">
      <c r="A36" s="150" t="s">
        <v>11</v>
      </c>
      <c r="B36" s="151" t="s">
        <v>1</v>
      </c>
      <c r="C36" s="150" t="s">
        <v>2</v>
      </c>
      <c r="D36" s="152" t="s">
        <v>3</v>
      </c>
      <c r="E36" s="152" t="s">
        <v>4</v>
      </c>
      <c r="F36" s="152" t="s">
        <v>5</v>
      </c>
      <c r="G36" s="152" t="s">
        <v>6</v>
      </c>
      <c r="H36" s="152" t="s">
        <v>7</v>
      </c>
      <c r="O36" s="18"/>
      <c r="P36" s="18"/>
      <c r="Q36" s="18"/>
      <c r="R36" s="18"/>
      <c r="S36" s="18"/>
      <c r="T36" s="18"/>
      <c r="U36" s="18"/>
      <c r="V36" s="18"/>
    </row>
    <row r="37" spans="1:22" s="7" customFormat="1" ht="30">
      <c r="A37" s="155"/>
      <c r="B37" s="119" t="str">
        <f>'Nädal_40_4.-9.klass'!B37</f>
        <v>Kanahakklihavorm (suflee stiilis) (G, L, M, PT)</v>
      </c>
      <c r="C37" s="259" t="str">
        <f>'Nädal_40_4.-9.klass'!C37</f>
        <v xml:space="preserve">Broilerihakkliha, nisumanna, riivsai, sibulaürdisegu (mugulsibul, värskepetersell, värske till), kanamuna, piim R 2,5%, söögisool, must pipar, </v>
      </c>
      <c r="D37" s="137">
        <v>150</v>
      </c>
      <c r="E37" s="118">
        <f>D37*'Nädal_40_4.-9.klass'!E37/'Nädal_40_4.-9.klass'!D37</f>
        <v>243.3</v>
      </c>
      <c r="F37" s="118">
        <f>E37*'Nädal_40_4.-9.klass'!F37/'Nädal_40_4.-9.klass'!E37</f>
        <v>17.760000000000002</v>
      </c>
      <c r="G37" s="118">
        <f>F37*'Nädal_40_4.-9.klass'!G37/'Nädal_40_4.-9.klass'!F37</f>
        <v>4.5</v>
      </c>
      <c r="H37" s="118">
        <f>G37*'Nädal_40_4.-9.klass'!H37/'Nädal_40_4.-9.klass'!G37</f>
        <v>32.1</v>
      </c>
      <c r="J37" s="20"/>
      <c r="K37" s="20"/>
      <c r="L37" s="20"/>
      <c r="M37" s="20"/>
      <c r="N37" s="20"/>
      <c r="O37" s="20"/>
      <c r="P37" s="32"/>
      <c r="Q37" s="32"/>
      <c r="R37" s="32"/>
      <c r="S37" s="32"/>
      <c r="T37" s="20"/>
      <c r="U37" s="20"/>
      <c r="V37" s="20"/>
    </row>
    <row r="38" spans="1:22" s="7" customFormat="1" ht="30">
      <c r="A38" s="117" t="s">
        <v>8</v>
      </c>
      <c r="B38" s="119" t="str">
        <f>'Nädal_40_4.-9.klass'!B38</f>
        <v>Porgandi-kõrvitsapikkpoiss (G, M, PT)</v>
      </c>
      <c r="C38" s="259" t="str">
        <f>'Nädal_40_4.-9.klass'!C38</f>
        <v>Porgand, kõrvits, pastinaak, mugulsibul, kanamuna, söögisool, must pipar, riivsai, kuivatatud tüümian, kuivatatud pune, kuivatatud petersell, kuivatatud basiilik, toiduõli</v>
      </c>
      <c r="D38" s="137">
        <v>50</v>
      </c>
      <c r="E38" s="118">
        <f>D38*'Nädal_40_4.-9.klass'!E38/'Nädal_40_4.-9.klass'!D38</f>
        <v>33.200000000000003</v>
      </c>
      <c r="F38" s="118">
        <f>E38*'Nädal_40_4.-9.klass'!F38/'Nädal_40_4.-9.klass'!E38</f>
        <v>4.3899999999999997</v>
      </c>
      <c r="G38" s="118">
        <f>F38*'Nädal_40_4.-9.klass'!G38/'Nädal_40_4.-9.klass'!F38</f>
        <v>1.07</v>
      </c>
      <c r="H38" s="118">
        <f>G38*'Nädal_40_4.-9.klass'!H38/'Nädal_40_4.-9.klass'!G38</f>
        <v>0.96299999999999997</v>
      </c>
      <c r="J38" s="20"/>
      <c r="K38" s="20"/>
      <c r="L38" s="20"/>
      <c r="M38" s="20"/>
      <c r="N38" s="20"/>
      <c r="O38" s="20"/>
      <c r="P38" s="32"/>
      <c r="Q38" s="32"/>
      <c r="R38" s="32"/>
      <c r="S38" s="32"/>
      <c r="T38" s="20"/>
      <c r="U38" s="20"/>
      <c r="V38" s="20"/>
    </row>
    <row r="39" spans="1:22" s="7" customFormat="1" ht="18.95" customHeight="1">
      <c r="A39" s="156"/>
      <c r="B39" s="119" t="str">
        <f>'Nädal_40_4.-9.klass'!B39</f>
        <v>Kartulipuder (L)</v>
      </c>
      <c r="C39" s="259" t="str">
        <f>'Nädal_40_4.-9.klass'!C39</f>
        <v>Kartul, või R 80%, piim, R 2, 5%, söögisool, vesi</v>
      </c>
      <c r="D39" s="137">
        <v>50</v>
      </c>
      <c r="E39" s="118">
        <f>D39*'Nädal_40_4.-9.klass'!E39/'Nädal_40_4.-9.klass'!D39</f>
        <v>38.267000000000003</v>
      </c>
      <c r="F39" s="118">
        <f>E39*'Nädal_40_4.-9.klass'!F39/'Nädal_40_4.-9.klass'!E39</f>
        <v>7.923</v>
      </c>
      <c r="G39" s="118">
        <f>F39*'Nädal_40_4.-9.klass'!G39/'Nädal_40_4.-9.klass'!F39</f>
        <v>0.30499999999999999</v>
      </c>
      <c r="H39" s="118">
        <f>G39*'Nädal_40_4.-9.klass'!H39/'Nädal_40_4.-9.klass'!G39</f>
        <v>1.1815</v>
      </c>
      <c r="J39" s="20"/>
      <c r="K39" s="20"/>
      <c r="L39" s="20"/>
      <c r="M39" s="20"/>
      <c r="N39" s="20"/>
      <c r="O39" s="20"/>
      <c r="P39" s="32"/>
      <c r="Q39" s="32"/>
      <c r="R39" s="32"/>
      <c r="S39" s="32"/>
      <c r="T39" s="20"/>
      <c r="U39" s="20"/>
      <c r="V39" s="20"/>
    </row>
    <row r="40" spans="1:22" s="7" customFormat="1" ht="18">
      <c r="A40" s="156"/>
      <c r="B40" s="119" t="str">
        <f>'Nädal_40_4.-9.klass'!B40</f>
        <v>Kinoa, keedetud (mahe)</v>
      </c>
      <c r="C40" s="259" t="str">
        <f>'Nädal_40_4.-9.klass'!C40</f>
        <v xml:space="preserve">Kinoa, vesi, söögisool </v>
      </c>
      <c r="D40" s="137">
        <v>50</v>
      </c>
      <c r="E40" s="118">
        <f>D40*'Nädal_40_4.-9.klass'!E40/'Nädal_40_4.-9.klass'!D40</f>
        <v>52.720999999999997</v>
      </c>
      <c r="F40" s="118">
        <f>E40*'Nädal_40_4.-9.klass'!F40/'Nädal_40_4.-9.klass'!E40</f>
        <v>9.7089999999999996</v>
      </c>
      <c r="G40" s="118">
        <f>F40*'Nädal_40_4.-9.klass'!G40/'Nädal_40_4.-9.klass'!F40</f>
        <v>0.94899999999999984</v>
      </c>
      <c r="H40" s="118">
        <f>G40*'Nädal_40_4.-9.klass'!H40/'Nädal_40_4.-9.klass'!G40</f>
        <v>1.9419999999999999</v>
      </c>
      <c r="J40" s="20"/>
      <c r="K40" s="20"/>
      <c r="L40" s="20"/>
      <c r="M40" s="20"/>
      <c r="N40" s="20"/>
      <c r="O40" s="20"/>
      <c r="P40" s="32"/>
      <c r="Q40" s="32"/>
      <c r="R40" s="32"/>
      <c r="S40" s="32"/>
      <c r="T40" s="20"/>
      <c r="U40" s="20"/>
      <c r="V40" s="20"/>
    </row>
    <row r="41" spans="1:22" s="7" customFormat="1" ht="18.95" customHeight="1">
      <c r="A41" s="117"/>
      <c r="B41" s="119" t="str">
        <f>'Nädal_40_4.-9.klass'!B41</f>
        <v>Kapsas, röstitud</v>
      </c>
      <c r="C41" s="259" t="str">
        <f>'Nädal_40_4.-9.klass'!C41</f>
        <v>Kapsas, toiduõli, söögisool</v>
      </c>
      <c r="D41" s="138">
        <v>50</v>
      </c>
      <c r="E41" s="118">
        <f>D41*'Nädal_40_4.-9.klass'!E41/'Nädal_40_4.-9.klass'!D41</f>
        <v>12.092000000000001</v>
      </c>
      <c r="F41" s="118">
        <f>E41*'Nädal_40_4.-9.klass'!F41/'Nädal_40_4.-9.klass'!E41</f>
        <v>2.78</v>
      </c>
      <c r="G41" s="118">
        <f>F41*'Nädal_40_4.-9.klass'!G41/'Nädal_40_4.-9.klass'!F41</f>
        <v>9.9999999999999992E-2</v>
      </c>
      <c r="H41" s="118">
        <f>G41*'Nädal_40_4.-9.klass'!H41/'Nädal_40_4.-9.klass'!G41</f>
        <v>0.54999999999999993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ht="18.95" customHeight="1">
      <c r="A42" s="117"/>
      <c r="B42" s="119" t="str">
        <f>'Nädal_40_4.-9.klass'!B42</f>
        <v xml:space="preserve">Soe tomatikaste </v>
      </c>
      <c r="C42" s="259" t="str">
        <f>'Nädal_40_4.-9.klass'!C42</f>
        <v>Tomat, mugulsibul, porgand, küüslauk, toiduõli, söögisool, basiilik</v>
      </c>
      <c r="D42" s="137">
        <v>50</v>
      </c>
      <c r="E42" s="118">
        <f>D42*'Nädal_40_4.-9.klass'!E42/'Nädal_40_4.-9.klass'!D42</f>
        <v>17.598500000000001</v>
      </c>
      <c r="F42" s="118">
        <f>E42*'Nädal_40_4.-9.klass'!F42/'Nädal_40_4.-9.klass'!E42</f>
        <v>3.2825000000000002</v>
      </c>
      <c r="G42" s="118">
        <f>F42*'Nädal_40_4.-9.klass'!G42/'Nädal_40_4.-9.klass'!F42</f>
        <v>0.54400000000000004</v>
      </c>
      <c r="H42" s="118">
        <f>G42*'Nädal_40_4.-9.klass'!H42/'Nädal_40_4.-9.klass'!G42</f>
        <v>0.38950000000000001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2" ht="18.95" customHeight="1">
      <c r="A43" s="117"/>
      <c r="B43" s="119" t="str">
        <f>'Nädal_40_4.-9.klass'!B43</f>
        <v>Mahla-õlikaste</v>
      </c>
      <c r="C43" s="259" t="str">
        <f>'Nädal_40_4.-9.klass'!C43</f>
        <v>Õunamahl 100% naturaalne, õunaäädikas, sinepipulber, söögisool, petersell, värske, toiduõli</v>
      </c>
      <c r="D43" s="137">
        <v>5</v>
      </c>
      <c r="E43" s="118">
        <f>D43*'Nädal_40_4.-9.klass'!E43/'Nädal_40_4.-9.klass'!D43</f>
        <v>32.189399999999999</v>
      </c>
      <c r="F43" s="118">
        <f>E43*'Nädal_40_4.-9.klass'!F43/'Nädal_40_4.-9.klass'!E43</f>
        <v>9.7050000000000011E-2</v>
      </c>
      <c r="G43" s="118">
        <f>F43*'Nädal_40_4.-9.klass'!G43/'Nädal_40_4.-9.klass'!F43</f>
        <v>3.5305500000000003</v>
      </c>
      <c r="H43" s="118">
        <f>G43*'Nädal_40_4.-9.klass'!H43/'Nädal_40_4.-9.klass'!G43</f>
        <v>1.3550000000000001E-2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2" ht="18.95" customHeight="1">
      <c r="A44" s="117"/>
      <c r="B44" s="119" t="str">
        <f>'Nädal_40_4.-9.klass'!B44</f>
        <v>Hiina kapsa salat spinatiga</v>
      </c>
      <c r="C44" s="259" t="str">
        <f>'Nädal_40_4.-9.klass'!C44</f>
        <v>Hiina kapsas, spinat</v>
      </c>
      <c r="D44" s="137">
        <v>100</v>
      </c>
      <c r="E44" s="118">
        <f>D44*'Nädal_40_4.-9.klass'!E44/'Nädal_40_4.-9.klass'!D44</f>
        <v>14.2</v>
      </c>
      <c r="F44" s="118">
        <f>E44*'Nädal_40_4.-9.klass'!F44/'Nädal_40_4.-9.klass'!E44</f>
        <v>2.42</v>
      </c>
      <c r="G44" s="118">
        <f>F44*'Nädal_40_4.-9.klass'!G44/'Nädal_40_4.-9.klass'!F44</f>
        <v>0.16</v>
      </c>
      <c r="H44" s="118">
        <f>G44*'Nädal_40_4.-9.klass'!H44/'Nädal_40_4.-9.klass'!G44</f>
        <v>1.34</v>
      </c>
    </row>
    <row r="45" spans="1:22" ht="18.95" customHeight="1">
      <c r="A45" s="117"/>
      <c r="B45" s="119" t="str">
        <f>'Nädal_40_4.-9.klass'!B45</f>
        <v>Porgand (mahe), mais, kurk</v>
      </c>
      <c r="C45" s="259"/>
      <c r="D45" s="137">
        <v>90</v>
      </c>
      <c r="E45" s="118">
        <f>D45*'Nädal_40_4.-9.klass'!E45/'Nädal_40_4.-9.klass'!D45</f>
        <v>38.094000000000001</v>
      </c>
      <c r="F45" s="118">
        <f>E45*'Nädal_40_4.-9.klass'!F45/'Nädal_40_4.-9.klass'!E45</f>
        <v>8.3850000000000016</v>
      </c>
      <c r="G45" s="118">
        <f>F45*'Nädal_40_4.-9.klass'!G45/'Nädal_40_4.-9.klass'!F45</f>
        <v>0.51000000000000012</v>
      </c>
      <c r="H45" s="118">
        <f>G45*'Nädal_40_4.-9.klass'!H45/'Nädal_40_4.-9.klass'!G45</f>
        <v>1.3800000000000001</v>
      </c>
    </row>
    <row r="46" spans="1:22" ht="18.95" customHeight="1">
      <c r="A46" s="117"/>
      <c r="B46" s="119" t="str">
        <f>'Nädal_40_4.-9.klass'!B46</f>
        <v>Seemnesegu (mahe)</v>
      </c>
      <c r="C46" s="259" t="str">
        <f>'Nädal_40_4.-9.klass'!C46</f>
        <v>Kõrvitsaseemned, päevalilleseemned, seesamiseemned</v>
      </c>
      <c r="D46" s="137">
        <v>10</v>
      </c>
      <c r="E46" s="118">
        <f>D46*'Nädal_40_4.-9.klass'!E46/'Nädal_40_4.-9.klass'!D46</f>
        <v>60.8767</v>
      </c>
      <c r="F46" s="118">
        <f>E46*'Nädal_40_4.-9.klass'!F46/'Nädal_40_4.-9.klass'!E46</f>
        <v>1.28</v>
      </c>
      <c r="G46" s="118">
        <f>F46*'Nädal_40_4.-9.klass'!G46/'Nädal_40_4.-9.klass'!F46</f>
        <v>5.1566999999999998</v>
      </c>
      <c r="H46" s="118">
        <f>G46*'Nädal_40_4.-9.klass'!H46/'Nädal_40_4.-9.klass'!G46</f>
        <v>2.8232999999999997</v>
      </c>
    </row>
    <row r="47" spans="1:22" ht="18.95" customHeight="1">
      <c r="A47" s="117" t="s">
        <v>44</v>
      </c>
      <c r="B47" s="119" t="str">
        <f>'Nädal_40_4.-9.klass'!B47</f>
        <v>Piimatooted (piim, keefir R 2,5% ) (L)</v>
      </c>
      <c r="C47" s="259"/>
      <c r="D47" s="138">
        <v>25</v>
      </c>
      <c r="E47" s="118">
        <f>D47*'Nädal_40_4.-9.klass'!E47/'Nädal_40_4.-9.klass'!D47</f>
        <v>14.0975</v>
      </c>
      <c r="F47" s="118">
        <f>E47*'Nädal_40_4.-9.klass'!F47/'Nädal_40_4.-9.klass'!E47</f>
        <v>1.21875</v>
      </c>
      <c r="G47" s="118">
        <f>F47*'Nädal_40_4.-9.klass'!G47/'Nädal_40_4.-9.klass'!F47</f>
        <v>0.64249999999999996</v>
      </c>
      <c r="H47" s="118">
        <f>G47*'Nädal_40_4.-9.klass'!H47/'Nädal_40_4.-9.klass'!G47</f>
        <v>0.86</v>
      </c>
    </row>
    <row r="48" spans="1:22" ht="30">
      <c r="A48" s="117"/>
      <c r="B48" s="119" t="str">
        <f>'Nädal_40_4.-9.klass'!B48</f>
        <v>Joogijogurt, maitsestatud (L)</v>
      </c>
      <c r="C48" s="259" t="str">
        <f>'Nädal_40_4.-9.klass'!C48</f>
        <v>Maitsestamata jogurt R 2,5-3%, naturaalne marjapüree maasikas, vaarikas, mustad sõstrad, punased sõstrad, mustikas)</v>
      </c>
      <c r="D48" s="142">
        <v>50</v>
      </c>
      <c r="E48" s="118">
        <f>D48*'Nädal_40_4.-9.klass'!E48/'Nädal_40_4.-9.klass'!D48</f>
        <v>37.372999999999998</v>
      </c>
      <c r="F48" s="118">
        <f>E48*'Nädal_40_4.-9.klass'!F48/'Nädal_40_4.-9.klass'!E48</f>
        <v>6.0614999999999997</v>
      </c>
      <c r="G48" s="118">
        <f>F48*'Nädal_40_4.-9.klass'!G48/'Nädal_40_4.-9.klass'!F48</f>
        <v>0.75</v>
      </c>
      <c r="H48" s="118">
        <f>G48*'Nädal_40_4.-9.klass'!H48/'Nädal_40_4.-9.klass'!G48</f>
        <v>1.6000000000000003</v>
      </c>
    </row>
    <row r="49" spans="1:15" ht="18.95" customHeight="1">
      <c r="A49" s="117"/>
      <c r="B49" s="119" t="str">
        <f>'Nädal_40_4.-9.klass'!B49</f>
        <v>Tee, suhkruta</v>
      </c>
      <c r="C49" s="259" t="str">
        <f>'Nädal_40_4.-9.klass'!C49</f>
        <v>Teepuru, vesi</v>
      </c>
      <c r="D49" s="140">
        <v>50</v>
      </c>
      <c r="E49" s="118">
        <f>D49*'Nädal_40_4.-9.klass'!E49/'Nädal_40_4.-9.klass'!D49</f>
        <v>0.2</v>
      </c>
      <c r="F49" s="118">
        <f>E49*'Nädal_40_4.-9.klass'!F49/'Nädal_40_4.-9.klass'!E49</f>
        <v>0</v>
      </c>
      <c r="G49" s="118">
        <f>D49*'Nädal_40_4.-9.klass'!G49/'Nädal_40_4.-9.klass'!D49</f>
        <v>0</v>
      </c>
      <c r="H49" s="118">
        <f>E49*'Nädal_40_4.-9.klass'!H49/'Nädal_40_4.-9.klass'!E49</f>
        <v>5.000000000000001E-2</v>
      </c>
    </row>
    <row r="50" spans="1:15" ht="18.95" customHeight="1">
      <c r="A50" s="157"/>
      <c r="B50" s="119" t="str">
        <f>'Nädal_40_4.-9.klass'!B50</f>
        <v>Rukkileiva (3 sorti) - ja sepikutoodete valik  (G)</v>
      </c>
      <c r="C50" s="259"/>
      <c r="D50" s="140">
        <v>30</v>
      </c>
      <c r="E50" s="118">
        <f>D50*'Nädal_40_4.-9.klass'!E50/'Nädal_40_4.-9.klass'!D50</f>
        <v>73.86</v>
      </c>
      <c r="F50" s="118">
        <f>E50*'Nädal_40_4.-9.klass'!F50/'Nädal_40_4.-9.klass'!E50</f>
        <v>15.69</v>
      </c>
      <c r="G50" s="118">
        <f>F50*'Nädal_40_4.-9.klass'!G50/'Nädal_40_4.-9.klass'!F50</f>
        <v>0.6</v>
      </c>
      <c r="H50" s="118">
        <f>G50*'Nädal_40_4.-9.klass'!H50/'Nädal_40_4.-9.klass'!G50</f>
        <v>2.145</v>
      </c>
    </row>
    <row r="51" spans="1:15" ht="18.95" customHeight="1">
      <c r="A51" s="157"/>
      <c r="B51" s="119" t="str">
        <f>'Nädal_40_4.-9.klass'!B51</f>
        <v>Õun (mahe)</v>
      </c>
      <c r="C51" s="259"/>
      <c r="D51" s="137">
        <v>50</v>
      </c>
      <c r="E51" s="118">
        <f>D51*'Nädal_40_4.-9.klass'!E51/'Nädal_40_4.-9.klass'!D51</f>
        <v>24.038</v>
      </c>
      <c r="F51" s="118">
        <f>E51*'Nädal_40_4.-9.klass'!F51/'Nädal_40_4.-9.klass'!E51</f>
        <v>6.74</v>
      </c>
      <c r="G51" s="118">
        <f>F51*'Nädal_40_4.-9.klass'!G51/'Nädal_40_4.-9.klass'!F51</f>
        <v>0</v>
      </c>
      <c r="H51" s="118">
        <f>D51*'Nädal_40_4.-9.klass'!H51/'Nädal_40_4.-9.klass'!D51</f>
        <v>0</v>
      </c>
    </row>
    <row r="52" spans="1:15" s="7" customFormat="1" ht="18.95" customHeight="1">
      <c r="A52" s="165"/>
      <c r="B52" s="166"/>
      <c r="C52" s="166" t="s">
        <v>9</v>
      </c>
      <c r="D52" s="149"/>
      <c r="E52" s="118">
        <f>SUM(E37:E51)</f>
        <v>692.10710000000006</v>
      </c>
      <c r="F52" s="118">
        <f>SUM(F38:F51)</f>
        <v>69.976799999999997</v>
      </c>
      <c r="G52" s="118">
        <f>SUM(G38:G51)</f>
        <v>14.31775</v>
      </c>
      <c r="H52" s="118">
        <f>SUM(H38:H51)</f>
        <v>15.23785</v>
      </c>
      <c r="J52" s="28"/>
      <c r="K52" s="29"/>
      <c r="L52" s="29"/>
      <c r="M52" s="29"/>
      <c r="N52" s="29"/>
      <c r="O52" s="29"/>
    </row>
    <row r="53" spans="1:15" ht="50.1" customHeight="1">
      <c r="A53" s="150" t="s">
        <v>12</v>
      </c>
      <c r="B53" s="151" t="s">
        <v>1</v>
      </c>
      <c r="C53" s="150" t="s">
        <v>2</v>
      </c>
      <c r="D53" s="152" t="s">
        <v>3</v>
      </c>
      <c r="E53" s="152" t="s">
        <v>4</v>
      </c>
      <c r="F53" s="152" t="s">
        <v>5</v>
      </c>
      <c r="G53" s="152" t="s">
        <v>6</v>
      </c>
      <c r="H53" s="152" t="s">
        <v>7</v>
      </c>
    </row>
    <row r="54" spans="1:15" ht="30">
      <c r="A54" s="153"/>
      <c r="B54" s="119" t="str">
        <f>'Nädal_40_4.-9.klass'!B54</f>
        <v>Kodune seljanka (G)</v>
      </c>
      <c r="C54" s="259" t="str">
        <f>'Nädal_40_4.-9.klass'!C54</f>
        <v>Veiseliha, sealiha, keedusink, hapukurk (söögisool, vesi, till), kartul, porgand, mugulsibul, tomatipüree, toiduõli, söögisool, vesi, värske petersell</v>
      </c>
      <c r="D54" s="118">
        <v>150</v>
      </c>
      <c r="E54" s="118">
        <f>D54*'Nädal_40_4.-9.klass'!E54/'Nädal_40_4.-9.klass'!D54</f>
        <v>116.25</v>
      </c>
      <c r="F54" s="118">
        <f>E54*'Nädal_40_4.-9.klass'!F54/'Nädal_40_4.-9.klass'!E54</f>
        <v>6.9974999999999996</v>
      </c>
      <c r="G54" s="118">
        <f>F54*'Nädal_40_4.-9.klass'!G54/'Nädal_40_4.-9.klass'!F54</f>
        <v>6.4574999999999987</v>
      </c>
      <c r="H54" s="118">
        <f>G54*'Nädal_40_4.-9.klass'!H54/'Nädal_40_4.-9.klass'!G54</f>
        <v>6.982499999999999</v>
      </c>
    </row>
    <row r="55" spans="1:15" ht="18">
      <c r="A55" s="117" t="s">
        <v>8</v>
      </c>
      <c r="B55" s="119" t="str">
        <f>'Nädal_40_4.-9.klass'!B55</f>
        <v>Läätse seljanka</v>
      </c>
      <c r="C55" s="259" t="str">
        <f>'Nädal_40_4.-9.klass'!C55</f>
        <v>Läätsed, kartul, mugulsibul, hapukurk, tomatipüree, toiduõli, söögisool, must pipar, vesi</v>
      </c>
      <c r="D55" s="144">
        <v>50</v>
      </c>
      <c r="E55" s="118">
        <f>D55*'Nädal_40_4.-9.klass'!E55/'Nädal_40_4.-9.klass'!D55</f>
        <v>44.9</v>
      </c>
      <c r="F55" s="118">
        <f>E55*'Nädal_40_4.-9.klass'!F55/'Nädal_40_4.-9.klass'!E55</f>
        <v>5.92</v>
      </c>
      <c r="G55" s="118">
        <f>F55*'Nädal_40_4.-9.klass'!G55/'Nädal_40_4.-9.klass'!F55</f>
        <v>1.2</v>
      </c>
      <c r="H55" s="118">
        <f>G55*'Nädal_40_4.-9.klass'!H55/'Nädal_40_4.-9.klass'!G55</f>
        <v>2.17</v>
      </c>
    </row>
    <row r="56" spans="1:15" ht="18.95" customHeight="1">
      <c r="A56" s="154"/>
      <c r="B56" s="119" t="str">
        <f>'Nädal_40_4.-9.klass'!B56</f>
        <v>Hapukoor R 20% (L)</v>
      </c>
      <c r="C56" s="259"/>
      <c r="D56" s="120">
        <v>100</v>
      </c>
      <c r="E56" s="118">
        <f>D56*'Nädal_40_4.-9.klass'!E56/'Nädal_40_4.-9.klass'!D56</f>
        <v>221.66666666666666</v>
      </c>
      <c r="F56" s="118">
        <f>E56*'Nädal_40_4.-9.klass'!F56/'Nädal_40_4.-9.klass'!E56</f>
        <v>3.7999999999999994</v>
      </c>
      <c r="G56" s="118">
        <f>F56*'Nädal_40_4.-9.klass'!G56/'Nädal_40_4.-9.klass'!F56</f>
        <v>21.466666666666665</v>
      </c>
      <c r="H56" s="118">
        <f>G56*'Nädal_40_4.-9.klass'!H56/'Nädal_40_4.-9.klass'!G56</f>
        <v>3.3</v>
      </c>
    </row>
    <row r="57" spans="1:15" ht="18">
      <c r="A57" s="154"/>
      <c r="B57" s="119" t="str">
        <f>'Nädal_40_4.-9.klass'!B57</f>
        <v>Maisimannakreem mustsõstrakisselliga (L, VS)</v>
      </c>
      <c r="C57" s="259" t="str">
        <f>'Nädal_40_4.-9.klass'!C57</f>
        <v>Maisimanna, piim R 2,5%, vahukoor R 35%, suhkur, vesi, kartulitärklis, mustad sõstrad</v>
      </c>
      <c r="D57" s="120">
        <v>100</v>
      </c>
      <c r="E57" s="118">
        <f>D57*'Nädal_40_4.-9.klass'!E57/'Nädal_40_4.-9.klass'!D57</f>
        <v>169</v>
      </c>
      <c r="F57" s="118">
        <f>E57*'Nädal_40_4.-9.klass'!F57/'Nädal_40_4.-9.klass'!E57</f>
        <v>35.5</v>
      </c>
      <c r="G57" s="118">
        <f>F57*'Nädal_40_4.-9.klass'!G57/'Nädal_40_4.-9.klass'!F57</f>
        <v>1.9099999999999997</v>
      </c>
      <c r="H57" s="118">
        <f>G57*'Nädal_40_4.-9.klass'!H57/'Nädal_40_4.-9.klass'!G57</f>
        <v>1.6699999999999997</v>
      </c>
    </row>
    <row r="58" spans="1:15" ht="18">
      <c r="A58" s="154"/>
      <c r="B58" s="119" t="str">
        <f>'Nädal_40_4.-9.klass'!B58</f>
        <v>Mustika panna cotta (L, VS)</v>
      </c>
      <c r="C58" s="259" t="str">
        <f>'Nädal_40_4.-9.klass'!C58</f>
        <v>Maitsestamata jogurt R 2,5%-3%, piim R 4,2%, vahukoor R 35%, želatiin, vesi, vanillisuhkur, suhkur, mustikad</v>
      </c>
      <c r="D58" s="139">
        <v>25</v>
      </c>
      <c r="E58" s="118">
        <f>D58*'Nädal_40_4.-9.klass'!E58/'Nädal_40_4.-9.klass'!D58</f>
        <v>33.5</v>
      </c>
      <c r="F58" s="118">
        <f>E58*'Nädal_40_4.-9.klass'!F58/'Nädal_40_4.-9.klass'!E58</f>
        <v>4.05</v>
      </c>
      <c r="G58" s="118">
        <f>F58*'Nädal_40_4.-9.klass'!G58/'Nädal_40_4.-9.klass'!F58</f>
        <v>1.4450000000000001</v>
      </c>
      <c r="H58" s="118">
        <f>G58*'Nädal_40_4.-9.klass'!H58/'Nädal_40_4.-9.klass'!G58</f>
        <v>1.0249999999999999</v>
      </c>
      <c r="J58" s="28"/>
      <c r="K58" s="29"/>
      <c r="L58" s="29"/>
      <c r="M58" s="29"/>
      <c r="N58" s="29"/>
      <c r="O58" s="29"/>
    </row>
    <row r="59" spans="1:15" ht="18.95" customHeight="1">
      <c r="A59" s="258" t="s">
        <v>44</v>
      </c>
      <c r="B59" s="119" t="str">
        <f>'Nädal_40_4.-9.klass'!B59</f>
        <v>Piimatooted (piim, keefir R 2,5% ) (L)</v>
      </c>
      <c r="C59" s="259"/>
      <c r="D59" s="139">
        <v>25</v>
      </c>
      <c r="E59" s="118">
        <f>D59*'Nädal_40_4.-9.klass'!E59/'Nädal_40_4.-9.klass'!D59</f>
        <v>14.0975</v>
      </c>
      <c r="F59" s="118">
        <f>E59*'Nädal_40_4.-9.klass'!F59/'Nädal_40_4.-9.klass'!E59</f>
        <v>1.21875</v>
      </c>
      <c r="G59" s="118">
        <f>F59*'Nädal_40_4.-9.klass'!G59/'Nädal_40_4.-9.klass'!F59</f>
        <v>0.64249999999999996</v>
      </c>
      <c r="H59" s="118">
        <f>G59*'Nädal_40_4.-9.klass'!H59/'Nädal_40_4.-9.klass'!G59</f>
        <v>0.86</v>
      </c>
    </row>
    <row r="60" spans="1:15" ht="30">
      <c r="A60" s="158"/>
      <c r="B60" s="119" t="str">
        <f>'Nädal_40_4.-9.klass'!B60</f>
        <v>Joogijogurt, maitsestatud (L)</v>
      </c>
      <c r="C60" s="259" t="str">
        <f>'Nädal_40_4.-9.klass'!C60</f>
        <v>Maitsestamata jogurt R 2,5-3%, naturaalne marjapüree maasikas, vaarikas, mustad sõstrad, punased sõstrad, mustikas)</v>
      </c>
      <c r="D60" s="139">
        <v>25</v>
      </c>
      <c r="E60" s="118">
        <f>D60*'Nädal_40_4.-9.klass'!E60/'Nädal_40_4.-9.klass'!D60</f>
        <v>18.686499999999999</v>
      </c>
      <c r="F60" s="118">
        <f>E60*'Nädal_40_4.-9.klass'!F60/'Nädal_40_4.-9.klass'!E60</f>
        <v>3.0307499999999998</v>
      </c>
      <c r="G60" s="118">
        <f>F60*'Nädal_40_4.-9.klass'!G60/'Nädal_40_4.-9.klass'!F60</f>
        <v>0.375</v>
      </c>
      <c r="H60" s="118">
        <f>G60*'Nädal_40_4.-9.klass'!H60/'Nädal_40_4.-9.klass'!G60</f>
        <v>0.80000000000000016</v>
      </c>
    </row>
    <row r="61" spans="1:15" ht="18.95" customHeight="1">
      <c r="A61" s="158"/>
      <c r="B61" s="119" t="str">
        <f>'Nädal_40_4.-9.klass'!B61</f>
        <v>Tee, suhkruta</v>
      </c>
      <c r="C61" s="259" t="str">
        <f>'Nädal_40_4.-9.klass'!C61</f>
        <v>Teepuru, vesi</v>
      </c>
      <c r="D61" s="140">
        <v>30</v>
      </c>
      <c r="E61" s="118">
        <f>D61*'Nädal_40_4.-9.klass'!E61/'Nädal_40_4.-9.klass'!D61</f>
        <v>0.12</v>
      </c>
      <c r="F61" s="118">
        <f>E61*'Nädal_40_4.-9.klass'!F61/'Nädal_40_4.-9.klass'!E61</f>
        <v>0</v>
      </c>
      <c r="G61" s="118">
        <f>D61*'Nädal_40_4.-9.klass'!G61/'Nädal_40_4.-9.klass'!D61</f>
        <v>0</v>
      </c>
      <c r="H61" s="118">
        <f>E61*'Nädal_40_4.-9.klass'!H61/'Nädal_40_4.-9.klass'!E61</f>
        <v>0.03</v>
      </c>
    </row>
    <row r="62" spans="1:15" ht="18.95" customHeight="1">
      <c r="A62" s="158"/>
      <c r="B62" s="119" t="str">
        <f>'Nädal_40_4.-9.klass'!B62</f>
        <v>Rukkileiva (3 sorti) - ja sepikutoodete valik  (G)</v>
      </c>
      <c r="C62" s="259"/>
      <c r="D62" s="137">
        <v>50</v>
      </c>
      <c r="E62" s="118">
        <f>D62*'Nädal_40_4.-9.klass'!E62/'Nädal_40_4.-9.klass'!D62</f>
        <v>123.1</v>
      </c>
      <c r="F62" s="118">
        <f>E62*'Nädal_40_4.-9.klass'!F62/'Nädal_40_4.-9.klass'!E62</f>
        <v>26.15</v>
      </c>
      <c r="G62" s="118">
        <f>F62*'Nädal_40_4.-9.klass'!G62/'Nädal_40_4.-9.klass'!F62</f>
        <v>1</v>
      </c>
      <c r="H62" s="118">
        <f>G62*'Nädal_40_4.-9.klass'!H62/'Nädal_40_4.-9.klass'!G62</f>
        <v>3.5750000000000002</v>
      </c>
    </row>
    <row r="63" spans="1:15" ht="18.95" customHeight="1">
      <c r="A63" s="165"/>
      <c r="B63" s="166"/>
      <c r="C63" s="166" t="s">
        <v>9</v>
      </c>
      <c r="D63" s="149"/>
      <c r="E63" s="118">
        <f>SUM(E54:E62)</f>
        <v>741.32066666666663</v>
      </c>
      <c r="F63" s="118">
        <f t="shared" ref="F63:H63" si="0">SUM(F54:F62)</f>
        <v>86.667000000000002</v>
      </c>
      <c r="G63" s="118">
        <f t="shared" si="0"/>
        <v>34.496666666666663</v>
      </c>
      <c r="H63" s="118">
        <f t="shared" si="0"/>
        <v>20.412500000000001</v>
      </c>
    </row>
    <row r="64" spans="1:15" ht="50.1" customHeight="1">
      <c r="A64" s="150" t="s">
        <v>13</v>
      </c>
      <c r="B64" s="151" t="s">
        <v>1</v>
      </c>
      <c r="C64" s="150" t="s">
        <v>2</v>
      </c>
      <c r="D64" s="152" t="s">
        <v>3</v>
      </c>
      <c r="E64" s="152" t="s">
        <v>4</v>
      </c>
      <c r="F64" s="152" t="s">
        <v>5</v>
      </c>
      <c r="G64" s="152" t="s">
        <v>6</v>
      </c>
      <c r="H64" s="152" t="s">
        <v>7</v>
      </c>
    </row>
    <row r="65" spans="1:12" ht="18">
      <c r="A65" s="156"/>
      <c r="B65" s="119" t="str">
        <f>'Nädal_40_4.-9.klass'!B66</f>
        <v>Lõhetükid koorekastmes (G, L)</v>
      </c>
      <c r="C65" s="143" t="str">
        <f>'Nädal_40_4.-9.klass'!C66</f>
        <v>Lõhe, must pipar, söögisool, värske till, toiduõli, nisujahu, piim R 2,5%, toidukoor R 15%</v>
      </c>
      <c r="D65" s="118">
        <v>100</v>
      </c>
      <c r="E65" s="118">
        <f>D65*'Nädal_40_4.-9.klass'!E66/'Nädal_40_4.-9.klass'!D66</f>
        <v>192.5</v>
      </c>
      <c r="F65" s="118">
        <f>D65*'Nädal_40_4.-9.klass'!F66/'Nädal_40_4.-9.klass'!D66</f>
        <v>5.3583333333333334</v>
      </c>
      <c r="G65" s="118">
        <f>D65*'Nädal_40_4.-9.klass'!G66/'Nädal_40_4.-9.klass'!D66</f>
        <v>13.25</v>
      </c>
      <c r="H65" s="118">
        <f>D65*'Nädal_40_4.-9.klass'!H66/'Nädal_40_4.-9.klass'!D66</f>
        <v>13</v>
      </c>
    </row>
    <row r="66" spans="1:12" ht="18">
      <c r="A66" s="117" t="s">
        <v>8</v>
      </c>
      <c r="B66" s="119" t="str">
        <f>'Nädal_40_4.-9.klass'!B67</f>
        <v>Suvikõrvitsa-spinatikotletid juustuga (G, L, M, PT)</v>
      </c>
      <c r="C66" s="143" t="str">
        <f>'Nädal_40_4.-9.klass'!C67</f>
        <v>Suvikõrvits, spinat, kanamuna, kaerajahu, juust R 15%, mugulsibul, küüslauk, söögisool, must pipar, toiduõli</v>
      </c>
      <c r="D66" s="144">
        <v>20</v>
      </c>
      <c r="E66" s="118">
        <f>D66*'Nädal_40_4.-9.klass'!E67/'Nädal_40_4.-9.klass'!D67</f>
        <v>62.7</v>
      </c>
      <c r="F66" s="118">
        <f>D66*'Nädal_40_4.-9.klass'!F67/'Nädal_40_4.-9.klass'!D67</f>
        <v>5.43</v>
      </c>
      <c r="G66" s="118">
        <f>D66*'Nädal_40_4.-9.klass'!G67/'Nädal_40_4.-9.klass'!D67</f>
        <v>2.97</v>
      </c>
      <c r="H66" s="118">
        <f>D66*'Nädal_40_4.-9.klass'!H67/'Nädal_40_4.-9.klass'!D67</f>
        <v>2.97</v>
      </c>
    </row>
    <row r="67" spans="1:12" ht="18">
      <c r="A67" s="159"/>
      <c r="B67" s="119" t="str">
        <f>'Nädal_40_4.-9.klass'!B70</f>
        <v>Ahjuköögiviljad</v>
      </c>
      <c r="C67" s="143" t="str">
        <f>'Nädal_40_4.-9.klass'!C70</f>
        <v>Kaalikas, bataat, pastinaak, porgand, paprika, mugulsibul, kuivatatud roosmariin, toiduõli</v>
      </c>
      <c r="D67" s="120">
        <v>50</v>
      </c>
      <c r="E67" s="118">
        <f>D67*'Nädal_40_4.-9.klass'!E70/'Nädal_40_4.-9.klass'!D70</f>
        <v>35.299999999999997</v>
      </c>
      <c r="F67" s="118">
        <f>D67*'Nädal_40_4.-9.klass'!F70/'Nädal_40_4.-9.klass'!D70</f>
        <v>5.53</v>
      </c>
      <c r="G67" s="118">
        <f>D67*'Nädal_40_4.-9.klass'!G70/'Nädal_40_4.-9.klass'!D70</f>
        <v>0.73</v>
      </c>
      <c r="H67" s="118">
        <f>D67*'Nädal_40_4.-9.klass'!H70/'Nädal_40_4.-9.klass'!D70</f>
        <v>0.72</v>
      </c>
    </row>
    <row r="68" spans="1:12" ht="18.95" customHeight="1">
      <c r="A68" s="156"/>
      <c r="B68" s="119" t="str">
        <f>'Nädal_40_4.-9.klass'!B71</f>
        <v>Külm küüslaugu-jogurtikaste (L)</v>
      </c>
      <c r="C68" s="143" t="str">
        <f>'Nädal_40_4.-9.klass'!C71</f>
        <v>Maitsestamata jogurt R 5%, sidrunimahl, suhkur, küüslauk, söögisool</v>
      </c>
      <c r="D68" s="120">
        <v>50</v>
      </c>
      <c r="E68" s="118">
        <f>D68*'Nädal_40_4.-9.klass'!E71/'Nädal_40_4.-9.klass'!D71</f>
        <v>41.65</v>
      </c>
      <c r="F68" s="118">
        <f>D68*'Nädal_40_4.-9.klass'!F71/'Nädal_40_4.-9.klass'!D71</f>
        <v>2.8999999999999995</v>
      </c>
      <c r="G68" s="118">
        <f>D68*'Nädal_40_4.-9.klass'!G71/'Nädal_40_4.-9.klass'!D71</f>
        <v>2.4</v>
      </c>
      <c r="H68" s="118">
        <f>D68*'Nädal_40_4.-9.klass'!H71/'Nädal_40_4.-9.klass'!D71</f>
        <v>2.0499999999999998</v>
      </c>
    </row>
    <row r="69" spans="1:12" ht="18.95" customHeight="1">
      <c r="A69" s="117"/>
      <c r="B69" s="119" t="str">
        <f>'Nädal_40_4.-9.klass'!B72</f>
        <v>Mahla-õlikaste</v>
      </c>
      <c r="C69" s="143" t="str">
        <f>'Nädal_40_4.-9.klass'!C72</f>
        <v>Õunamahl 100% naturaalne, õunaäädikas, sinepipulber, söögisool, petersell, värske, toiduõli</v>
      </c>
      <c r="D69" s="120">
        <v>5</v>
      </c>
      <c r="E69" s="118">
        <f>D69*'Nädal_40_4.-9.klass'!E72/'Nädal_40_4.-9.klass'!D72</f>
        <v>32.189399999999999</v>
      </c>
      <c r="F69" s="118">
        <f>D69*'Nädal_40_4.-9.klass'!F72/'Nädal_40_4.-9.klass'!D72</f>
        <v>9.7050000000000011E-2</v>
      </c>
      <c r="G69" s="118">
        <f>D69*'Nädal_40_4.-9.klass'!G72/'Nädal_40_4.-9.klass'!D72</f>
        <v>3.5305500000000003</v>
      </c>
      <c r="H69" s="118">
        <f>D69*'Nädal_40_4.-9.klass'!H72/'Nädal_40_4.-9.klass'!D72</f>
        <v>1.3550000000000001E-2</v>
      </c>
      <c r="I69" s="16"/>
      <c r="J69" s="16"/>
      <c r="K69" s="16"/>
      <c r="L69" s="16"/>
    </row>
    <row r="70" spans="1:12" ht="18.95" customHeight="1">
      <c r="A70" s="117"/>
      <c r="B70" s="119" t="str">
        <f>'Nädal_40_4.-9.klass'!B73</f>
        <v>Porgandi-melonisalat</v>
      </c>
      <c r="C70" s="143" t="str">
        <f>'Nädal_40_4.-9.klass'!C73</f>
        <v>Porgand, melon, toiduõli</v>
      </c>
      <c r="D70" s="120">
        <v>100</v>
      </c>
      <c r="E70" s="118">
        <f>D70*'Nädal_40_4.-9.klass'!E73/'Nädal_40_4.-9.klass'!D73</f>
        <v>48.155999999999992</v>
      </c>
      <c r="F70" s="118">
        <f>D70*'Nädal_40_4.-9.klass'!F73/'Nädal_40_4.-9.klass'!D73</f>
        <v>7.6859999999999999</v>
      </c>
      <c r="G70" s="118">
        <f>D70*'Nädal_40_4.-9.klass'!G73/'Nädal_40_4.-9.klass'!D73</f>
        <v>2.1680000000000001</v>
      </c>
      <c r="H70" s="118">
        <f>D70*'Nädal_40_4.-9.klass'!H73/'Nädal_40_4.-9.klass'!D73</f>
        <v>0.58799999999999997</v>
      </c>
      <c r="I70" s="16"/>
      <c r="J70" s="16"/>
      <c r="K70" s="16"/>
      <c r="L70" s="16"/>
    </row>
    <row r="71" spans="1:12" ht="18.95" customHeight="1">
      <c r="A71" s="117"/>
      <c r="B71" s="119" t="str">
        <f>'Nädal_40_4.-9.klass'!B74</f>
        <v>Kapsas (mahe), peet, roheline hernes</v>
      </c>
      <c r="C71" s="143"/>
      <c r="D71" s="120">
        <v>90</v>
      </c>
      <c r="E71" s="118">
        <f>D71*'Nädal_40_4.-9.klass'!E74/'Nädal_40_4.-9.klass'!D74</f>
        <v>47.986800000000002</v>
      </c>
      <c r="F71" s="118">
        <f>D71*'Nädal_40_4.-9.klass'!F74/'Nädal_40_4.-9.klass'!D74</f>
        <v>10.512</v>
      </c>
      <c r="G71" s="118">
        <f>D71*'Nädal_40_4.-9.klass'!G74/'Nädal_40_4.-9.klass'!D74</f>
        <v>0.26999999999999996</v>
      </c>
      <c r="H71" s="118">
        <f>D71*'Nädal_40_4.-9.klass'!H74/'Nädal_40_4.-9.klass'!D74</f>
        <v>2.754</v>
      </c>
      <c r="I71" s="16"/>
      <c r="J71" s="16"/>
      <c r="K71" s="16"/>
      <c r="L71" s="16"/>
    </row>
    <row r="72" spans="1:12" ht="18.95" customHeight="1">
      <c r="A72" s="117"/>
      <c r="B72" s="119" t="str">
        <f>'Nädal_40_4.-9.klass'!B75</f>
        <v>Seemnesegu (mahe)</v>
      </c>
      <c r="C72" s="143" t="str">
        <f>'Nädal_40_4.-9.klass'!C75</f>
        <v>Kõrvitsaseemned, päevalilleseemned, seesamiseemned</v>
      </c>
      <c r="D72" s="120">
        <v>10</v>
      </c>
      <c r="E72" s="118">
        <f>D72*'Nädal_40_4.-9.klass'!E75/'Nädal_40_4.-9.klass'!D75</f>
        <v>60.8767</v>
      </c>
      <c r="F72" s="118">
        <f>D72*'Nädal_40_4.-9.klass'!F75/'Nädal_40_4.-9.klass'!D75</f>
        <v>1.28</v>
      </c>
      <c r="G72" s="118">
        <f>D72*'Nädal_40_4.-9.klass'!G75/'Nädal_40_4.-9.klass'!D75</f>
        <v>5.1566999999999998</v>
      </c>
      <c r="H72" s="118">
        <f>D72*'Nädal_40_4.-9.klass'!H75/'Nädal_40_4.-9.klass'!D75</f>
        <v>2.8232999999999993</v>
      </c>
    </row>
    <row r="73" spans="1:12" ht="18.95" customHeight="1">
      <c r="A73" s="117" t="s">
        <v>44</v>
      </c>
      <c r="B73" s="119" t="str">
        <f>'Nädal_40_4.-9.klass'!B76</f>
        <v>Piimatooted (piim, keefir R 2,5% ) (L)</v>
      </c>
      <c r="C73" s="143"/>
      <c r="D73" s="133">
        <v>25</v>
      </c>
      <c r="E73" s="118">
        <f>D73*'Nädal_40_4.-9.klass'!E76/'Nädal_40_4.-9.klass'!D76</f>
        <v>14.0975</v>
      </c>
      <c r="F73" s="118">
        <f>D73*'Nädal_40_4.-9.klass'!F76/'Nädal_40_4.-9.klass'!D76</f>
        <v>1.21875</v>
      </c>
      <c r="G73" s="118">
        <f>D73*'Nädal_40_4.-9.klass'!G76/'Nädal_40_4.-9.klass'!D76</f>
        <v>0.64249999999999996</v>
      </c>
      <c r="H73" s="118">
        <f>D73*'Nädal_40_4.-9.klass'!H76/'Nädal_40_4.-9.klass'!D76</f>
        <v>0.86</v>
      </c>
    </row>
    <row r="74" spans="1:12" ht="30">
      <c r="A74" s="117"/>
      <c r="B74" s="119" t="str">
        <f>'Nädal_40_4.-9.klass'!B77</f>
        <v>Joogijogurt, maitsestatud (L)</v>
      </c>
      <c r="C74" s="143" t="str">
        <f>'Nädal_40_4.-9.klass'!C77</f>
        <v>Maitsestamata jogurt R 2,5-3%, naturaalne marjapüree maasikas, vaarikas, mustad sõstrad, punased sõstrad, mustikas)</v>
      </c>
      <c r="D74" s="133">
        <v>25</v>
      </c>
      <c r="E74" s="118">
        <f>D74*'Nädal_40_4.-9.klass'!E77/'Nädal_40_4.-9.klass'!D77</f>
        <v>18.686499999999999</v>
      </c>
      <c r="F74" s="118">
        <f>D74*'Nädal_40_4.-9.klass'!F77/'Nädal_40_4.-9.klass'!D77</f>
        <v>3.0307499999999998</v>
      </c>
      <c r="G74" s="118">
        <f>D74*'Nädal_40_4.-9.klass'!G77/'Nädal_40_4.-9.klass'!D77</f>
        <v>0.375</v>
      </c>
      <c r="H74" s="118">
        <f>D74*'Nädal_40_4.-9.klass'!H77/'Nädal_40_4.-9.klass'!D77</f>
        <v>0.8</v>
      </c>
    </row>
    <row r="75" spans="1:12" ht="18.95" customHeight="1">
      <c r="A75" s="117"/>
      <c r="B75" s="119" t="str">
        <f>'Nädal_40_4.-9.klass'!B78</f>
        <v>Tee, suhkruta</v>
      </c>
      <c r="C75" s="143" t="str">
        <f>'Nädal_40_4.-9.klass'!C78</f>
        <v>Teepuru, vesi</v>
      </c>
      <c r="D75" s="133">
        <v>50</v>
      </c>
      <c r="E75" s="118">
        <f>D75*'Nädal_40_4.-9.klass'!E78/'Nädal_40_4.-9.klass'!D78</f>
        <v>0.2</v>
      </c>
      <c r="F75" s="118">
        <f>D75*'Nädal_40_4.-9.klass'!F78/'Nädal_40_4.-9.klass'!D78</f>
        <v>0</v>
      </c>
      <c r="G75" s="118">
        <f>D75*'Nädal_40_4.-9.klass'!G78/'Nädal_40_4.-9.klass'!D78</f>
        <v>0</v>
      </c>
      <c r="H75" s="118">
        <f>D75*'Nädal_40_4.-9.klass'!H78/'Nädal_40_4.-9.klass'!D78</f>
        <v>0.05</v>
      </c>
    </row>
    <row r="76" spans="1:12" ht="18.95" customHeight="1">
      <c r="A76" s="117"/>
      <c r="B76" s="119" t="str">
        <f>'Nädal_40_4.-9.klass'!B79</f>
        <v>Rukkileiva (3 sorti) - ja sepikutoodete valik  (G)</v>
      </c>
      <c r="C76" s="143"/>
      <c r="D76" s="133">
        <v>30</v>
      </c>
      <c r="E76" s="118">
        <f>D76*'Nädal_40_4.-9.klass'!E79/'Nädal_40_4.-9.klass'!D79</f>
        <v>73.86</v>
      </c>
      <c r="F76" s="118">
        <f>D76*'Nädal_40_4.-9.klass'!F79/'Nädal_40_4.-9.klass'!D79</f>
        <v>15.69</v>
      </c>
      <c r="G76" s="118">
        <f>D76*'Nädal_40_4.-9.klass'!G79/'Nädal_40_4.-9.klass'!D79</f>
        <v>0.6</v>
      </c>
      <c r="H76" s="118">
        <f>D76*'Nädal_40_4.-9.klass'!H79/'Nädal_40_4.-9.klass'!D79</f>
        <v>2.145</v>
      </c>
    </row>
    <row r="77" spans="1:12" ht="18.95" customHeight="1">
      <c r="A77" s="117"/>
      <c r="B77" s="119" t="str">
        <f>'Nädal_40_4.-9.klass'!B80</f>
        <v>Õun (mahe)</v>
      </c>
      <c r="C77" s="143"/>
      <c r="D77" s="133">
        <v>50</v>
      </c>
      <c r="E77" s="118">
        <f>D77*'Nädal_40_4.-9.klass'!E80/'Nädal_40_4.-9.klass'!D80</f>
        <v>24.038</v>
      </c>
      <c r="F77" s="118">
        <f>D77*'Nädal_40_4.-9.klass'!F80/'Nädal_40_4.-9.klass'!D80</f>
        <v>6.74</v>
      </c>
      <c r="G77" s="118">
        <f>D77*'Nädal_40_4.-9.klass'!G80/'Nädal_40_4.-9.klass'!D80</f>
        <v>0</v>
      </c>
      <c r="H77" s="118">
        <f>D77*'Nädal_40_4.-9.klass'!H80/'Nädal_40_4.-9.klass'!D80</f>
        <v>0</v>
      </c>
    </row>
    <row r="78" spans="1:12" ht="18.95" customHeight="1">
      <c r="A78" s="169"/>
      <c r="B78" s="170"/>
      <c r="C78" s="170" t="s">
        <v>9</v>
      </c>
      <c r="D78" s="171"/>
      <c r="E78" s="118">
        <f>SUM(E65:E77)</f>
        <v>652.24090000000001</v>
      </c>
      <c r="F78" s="118">
        <f>SUM(F65:F77)</f>
        <v>65.472883333333328</v>
      </c>
      <c r="G78" s="118">
        <f>SUM(G65:G77)</f>
        <v>32.092749999999995</v>
      </c>
      <c r="H78" s="118">
        <f>SUM(H65:H77)</f>
        <v>28.773850000000003</v>
      </c>
    </row>
    <row r="79" spans="1:12" ht="18.95" customHeight="1">
      <c r="A79" s="285" t="s">
        <v>14</v>
      </c>
      <c r="B79" s="286"/>
      <c r="C79" s="286"/>
      <c r="D79" s="287"/>
      <c r="E79" s="167">
        <f>AVERAGE(E23,E35,E52,E63,E78)</f>
        <v>657.45799666666665</v>
      </c>
      <c r="F79" s="39">
        <f>AVERAGE(F23,F35,F52,F63,F78)</f>
        <v>75.506490000000014</v>
      </c>
      <c r="G79" s="39">
        <f>AVERAGE(G23,G35,G52,G63,G78)</f>
        <v>25.895696666666662</v>
      </c>
      <c r="H79" s="39">
        <f>AVERAGE(H23,H35,H52,H63,H78)</f>
        <v>23.237593161769251</v>
      </c>
    </row>
    <row r="80" spans="1:12" ht="18.95" customHeight="1">
      <c r="A80" s="173"/>
      <c r="B80" s="172"/>
      <c r="C80" s="288" t="s">
        <v>171</v>
      </c>
      <c r="D80" s="289"/>
      <c r="E80" s="168"/>
      <c r="F80" s="116">
        <f>(F79*4)/E79*100</f>
        <v>45.938441928044291</v>
      </c>
      <c r="G80" s="116">
        <f>(G79*9)/E79*100</f>
        <v>35.448845581258141</v>
      </c>
      <c r="H80" s="116">
        <f>(H79*4)/E79*100</f>
        <v>14.137841979006783</v>
      </c>
    </row>
    <row r="81" spans="1:8" ht="18.95" customHeight="1">
      <c r="A81" s="174"/>
      <c r="B81" s="175"/>
      <c r="C81" s="280" t="s">
        <v>166</v>
      </c>
      <c r="D81" s="281"/>
      <c r="E81" s="168" t="s">
        <v>190</v>
      </c>
      <c r="F81" s="116" t="s">
        <v>168</v>
      </c>
      <c r="G81" s="116" t="s">
        <v>169</v>
      </c>
      <c r="H81" s="116" t="s">
        <v>170</v>
      </c>
    </row>
    <row r="82" spans="1:8" ht="18.95" customHeight="1">
      <c r="A82" s="269" t="s">
        <v>15</v>
      </c>
      <c r="B82" s="269"/>
      <c r="C82" s="269"/>
      <c r="D82" s="269"/>
      <c r="E82" s="270"/>
      <c r="F82" s="270"/>
      <c r="G82" s="270"/>
      <c r="H82" s="270"/>
    </row>
    <row r="83" spans="1:8" ht="18.95" customHeight="1">
      <c r="A83" s="271" t="s">
        <v>141</v>
      </c>
      <c r="B83" s="272"/>
      <c r="C83" s="272"/>
      <c r="D83" s="272"/>
      <c r="E83" s="272"/>
      <c r="F83" s="272"/>
      <c r="G83" s="272"/>
      <c r="H83" s="273"/>
    </row>
    <row r="84" spans="1:8" ht="18.95" customHeight="1">
      <c r="A84" s="274" t="s">
        <v>142</v>
      </c>
      <c r="B84" s="275"/>
      <c r="C84" s="275"/>
      <c r="D84" s="275"/>
      <c r="E84" s="275"/>
      <c r="F84" s="275"/>
      <c r="G84" s="275"/>
      <c r="H84" s="276"/>
    </row>
    <row r="85" spans="1:8" ht="18.95" customHeight="1">
      <c r="A85" s="277" t="s">
        <v>189</v>
      </c>
      <c r="B85" s="278"/>
      <c r="C85" s="278"/>
      <c r="D85" s="278"/>
      <c r="E85" s="278"/>
      <c r="F85" s="278"/>
      <c r="G85" s="278"/>
      <c r="H85" s="279"/>
    </row>
    <row r="86" spans="1:8" ht="18.95" customHeight="1">
      <c r="A86" s="277" t="s">
        <v>143</v>
      </c>
      <c r="B86" s="278"/>
      <c r="C86" s="278"/>
      <c r="D86" s="278"/>
      <c r="E86" s="278"/>
      <c r="F86" s="278"/>
      <c r="G86" s="278"/>
      <c r="H86" s="279"/>
    </row>
    <row r="87" spans="1:8" ht="18.95" customHeight="1">
      <c r="A87" s="277" t="s">
        <v>151</v>
      </c>
      <c r="B87" s="278"/>
      <c r="C87" s="278"/>
      <c r="D87" s="278"/>
      <c r="E87" s="278"/>
      <c r="F87" s="278"/>
      <c r="G87" s="278"/>
      <c r="H87" s="279"/>
    </row>
    <row r="88" spans="1:8" ht="18.95" customHeight="1">
      <c r="A88" s="282" t="s">
        <v>16</v>
      </c>
      <c r="B88" s="282"/>
      <c r="C88" s="282"/>
      <c r="D88" s="282"/>
      <c r="E88" s="282"/>
      <c r="F88" s="282"/>
      <c r="G88" s="282"/>
      <c r="H88" s="282"/>
    </row>
    <row r="89" spans="1:8" ht="18.95" customHeight="1">
      <c r="A89" s="40" t="s">
        <v>144</v>
      </c>
      <c r="B89" s="42" t="s">
        <v>145</v>
      </c>
      <c r="C89" s="42"/>
      <c r="D89" s="42"/>
      <c r="E89" s="43"/>
      <c r="F89" s="43"/>
      <c r="G89" s="43"/>
      <c r="H89" s="44"/>
    </row>
    <row r="90" spans="1:8" ht="18.95" customHeight="1">
      <c r="A90" s="41" t="s">
        <v>146</v>
      </c>
      <c r="B90" s="45" t="s">
        <v>147</v>
      </c>
      <c r="C90" s="45"/>
      <c r="D90" s="45"/>
      <c r="E90" s="46"/>
      <c r="F90" s="46"/>
      <c r="G90" s="46"/>
      <c r="H90" s="47"/>
    </row>
    <row r="91" spans="1:8" ht="18.95" customHeight="1">
      <c r="A91" s="48" t="s">
        <v>148</v>
      </c>
      <c r="B91" s="49" t="s">
        <v>149</v>
      </c>
      <c r="C91" s="49"/>
      <c r="D91" s="49"/>
      <c r="E91" s="50"/>
      <c r="F91" s="50"/>
      <c r="G91" s="50"/>
      <c r="H91" s="51"/>
    </row>
    <row r="92" spans="1:8" ht="15.75">
      <c r="A92" s="267" t="s">
        <v>17</v>
      </c>
      <c r="B92" s="267"/>
      <c r="C92" s="267"/>
      <c r="D92" s="267"/>
      <c r="E92" s="267"/>
      <c r="F92" s="267"/>
      <c r="G92" s="267"/>
      <c r="H92" s="267"/>
    </row>
    <row r="93" spans="1:8">
      <c r="A93" s="268" t="s">
        <v>150</v>
      </c>
      <c r="B93" s="268"/>
      <c r="C93" s="268"/>
      <c r="D93" s="268"/>
      <c r="E93" s="268"/>
      <c r="F93" s="268"/>
      <c r="G93" s="268"/>
      <c r="H93" s="268"/>
    </row>
  </sheetData>
  <mergeCells count="15">
    <mergeCell ref="C81:D81"/>
    <mergeCell ref="A87:H87"/>
    <mergeCell ref="A88:H88"/>
    <mergeCell ref="A1:B5"/>
    <mergeCell ref="A6:B6"/>
    <mergeCell ref="A79:D79"/>
    <mergeCell ref="C80:D80"/>
    <mergeCell ref="D1:E7"/>
    <mergeCell ref="A92:H92"/>
    <mergeCell ref="A93:H93"/>
    <mergeCell ref="A82:H82"/>
    <mergeCell ref="A83:H83"/>
    <mergeCell ref="A84:H84"/>
    <mergeCell ref="A85:H85"/>
    <mergeCell ref="A86:H86"/>
  </mergeCells>
  <pageMargins left="0.25" right="0.25" top="0.75" bottom="0.75" header="0.3" footer="0.3"/>
  <pageSetup paperSize="9" scale="53" fitToHeight="0" orientation="landscape" r:id="rId1"/>
  <rowBreaks count="2" manualBreakCount="2">
    <brk id="35" max="7" man="1"/>
    <brk id="6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B0A6-E244-4DDE-B9BF-10C511772FF3}">
  <sheetPr>
    <pageSetUpPr fitToPage="1"/>
  </sheetPr>
  <dimension ref="A1:W97"/>
  <sheetViews>
    <sheetView zoomScale="80" zoomScaleNormal="80" workbookViewId="0">
      <selection activeCell="F21" sqref="F21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83" t="e" vm="1">
        <v>#VALUE!</v>
      </c>
      <c r="B1" s="283"/>
      <c r="C1" s="1"/>
      <c r="D1" s="290" t="e" vm="2">
        <v>#VALUE!</v>
      </c>
      <c r="E1" s="290"/>
    </row>
    <row r="2" spans="1:8" ht="18.95" customHeight="1">
      <c r="A2" s="283"/>
      <c r="B2" s="283"/>
      <c r="C2" s="1"/>
      <c r="D2" s="290"/>
      <c r="E2" s="290"/>
    </row>
    <row r="3" spans="1:8" ht="18.95" customHeight="1">
      <c r="A3" s="283"/>
      <c r="B3" s="283"/>
      <c r="C3" s="1"/>
      <c r="D3" s="290"/>
      <c r="E3" s="290"/>
    </row>
    <row r="4" spans="1:8" ht="18.95" customHeight="1">
      <c r="A4" s="283"/>
      <c r="B4" s="283"/>
      <c r="C4" s="1"/>
      <c r="D4" s="290"/>
      <c r="E4" s="290"/>
    </row>
    <row r="5" spans="1:8" ht="18.95" customHeight="1">
      <c r="A5" s="283"/>
      <c r="B5" s="283"/>
      <c r="C5" s="1"/>
      <c r="D5" s="290"/>
      <c r="E5" s="290"/>
    </row>
    <row r="6" spans="1:8" ht="30">
      <c r="A6" s="284" t="s">
        <v>193</v>
      </c>
      <c r="B6" s="284"/>
      <c r="C6" s="3"/>
      <c r="D6" s="290"/>
      <c r="E6" s="290"/>
    </row>
    <row r="7" spans="1:8" ht="30">
      <c r="A7" s="96" t="str">
        <f>'Nädal_41_4.-9.klass'!A7</f>
        <v>41. nädal</v>
      </c>
      <c r="B7" s="96" t="str">
        <f>'Nädal_41_4.-9.klass'!B7</f>
        <v>06.10-10.10.2025</v>
      </c>
      <c r="C7" s="3"/>
      <c r="D7" s="291"/>
      <c r="E7" s="291"/>
    </row>
    <row r="8" spans="1:8" s="7" customFormat="1" ht="50.1" customHeight="1">
      <c r="A8" s="4" t="s">
        <v>0</v>
      </c>
      <c r="B8" s="5" t="s">
        <v>1</v>
      </c>
      <c r="C8" s="4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</row>
    <row r="9" spans="1:8" ht="30">
      <c r="A9" s="8"/>
      <c r="B9" s="9" t="str">
        <f>'Nädal_41_4.-9.klass'!B9</f>
        <v>Bolognese kaste</v>
      </c>
      <c r="C9" s="115" t="str">
        <f>'Nädal_41_4.-9.klass'!C9</f>
        <v>Veisehakkliha, mugulsibul, küüslauk, porgand, tomat, tomatipasta, kuivatatud pune, kuivataud basiilik, söögisool, must pipar, vesi</v>
      </c>
      <c r="D9" s="11">
        <v>140</v>
      </c>
      <c r="E9" s="11">
        <f>D9*'Nädal_41_4.-9.klass'!E9/'Nädal_41_4.-9.klass'!D9</f>
        <v>93.916666666666671</v>
      </c>
      <c r="F9" s="11">
        <f>D9*'Nädal_41_4.-9.klass'!F9/'Nädal_41_4.-9.klass'!D9</f>
        <v>5.751666666666666</v>
      </c>
      <c r="G9" s="11">
        <f>D9*'Nädal_41_4.-9.klass'!G9/'Nädal_41_4.-9.klass'!D9</f>
        <v>5.3550000000000004</v>
      </c>
      <c r="H9" s="11">
        <f>D9*'Nädal_41_4.-9.klass'!H9/'Nädal_41_4.-9.klass'!D9</f>
        <v>4.7016666666666671</v>
      </c>
    </row>
    <row r="10" spans="1:8" ht="30">
      <c r="A10" s="77" t="s">
        <v>8</v>
      </c>
      <c r="B10" s="9" t="str">
        <f>'Nädal_41_4.-9.klass'!B10</f>
        <v>Bolognese kaste sojaubadega</v>
      </c>
      <c r="C10" s="115" t="str">
        <f>'Nädal_41_4.-9.klass'!C10</f>
        <v>Edamame oad, porgand, mugulsibul, küüslauk, kuivatatud pune, tomat, tomatipasta, kuivatatud basiilik, söögisool, must pipar, toiduõli, vesi</v>
      </c>
      <c r="D10" s="12">
        <v>20</v>
      </c>
      <c r="E10" s="11">
        <f>D10*'Nädal_41_4.-9.klass'!E10/'Nädal_41_4.-9.klass'!D10</f>
        <v>13.5</v>
      </c>
      <c r="F10" s="11">
        <f>D10*'Nädal_41_4.-9.klass'!F10/'Nädal_41_4.-9.klass'!D10</f>
        <v>1.01</v>
      </c>
      <c r="G10" s="11">
        <f>D10*'Nädal_41_4.-9.klass'!G10/'Nädal_41_4.-9.klass'!D10</f>
        <v>0.78</v>
      </c>
      <c r="H10" s="11">
        <f>D10*'Nädal_41_4.-9.klass'!H10/'Nädal_41_4.-9.klass'!D10</f>
        <v>0.59</v>
      </c>
    </row>
    <row r="11" spans="1:8" ht="18.95" customHeight="1">
      <c r="A11" s="13"/>
      <c r="B11" s="9" t="str">
        <f>'Nädal_41_4.-9.klass'!B11</f>
        <v>Täisterapasta/pasta (G) (mahe)</v>
      </c>
      <c r="C11" s="115" t="str">
        <f>'Nädal_41_4.-9.klass'!C11</f>
        <v>Täisterapasta/pasta ( durumnisujahu, vesi), vesi, söögisool</v>
      </c>
      <c r="D11" s="14">
        <v>100</v>
      </c>
      <c r="E11" s="11">
        <f>D11*'Nädal_41_4.-9.klass'!E11/'Nädal_41_4.-9.klass'!D11</f>
        <v>171.565</v>
      </c>
      <c r="F11" s="11">
        <f>D11*'Nädal_41_4.-9.klass'!F11/'Nädal_41_4.-9.klass'!D11</f>
        <v>35.656999999999996</v>
      </c>
      <c r="G11" s="11">
        <f>D11*'Nädal_41_4.-9.klass'!G11/'Nädal_41_4.-9.klass'!D11</f>
        <v>1.3449999999999998</v>
      </c>
      <c r="H11" s="11">
        <f>D11*'Nädal_41_4.-9.klass'!H11/'Nädal_41_4.-9.klass'!D11</f>
        <v>5.6769999999999987</v>
      </c>
    </row>
    <row r="12" spans="1:8" ht="18.95" customHeight="1">
      <c r="A12" s="15"/>
      <c r="B12" s="9" t="str">
        <f>'Nädal_41_4.-9.klass'!B12</f>
        <v xml:space="preserve">Riis, aurutatud </v>
      </c>
      <c r="C12" s="115" t="str">
        <f>'Nädal_41_4.-9.klass'!C12</f>
        <v>Riis, vesi, söögisool</v>
      </c>
      <c r="D12" s="14">
        <v>100</v>
      </c>
      <c r="E12" s="11">
        <f>D12*'Nädal_41_4.-9.klass'!E12/'Nädal_41_4.-9.klass'!D12</f>
        <v>157.70200000000003</v>
      </c>
      <c r="F12" s="11">
        <f>D12*'Nädal_41_4.-9.klass'!F12/'Nädal_41_4.-9.klass'!D12</f>
        <v>26.875999999999998</v>
      </c>
      <c r="G12" s="11">
        <f>D12*'Nädal_41_4.-9.klass'!G12/'Nädal_41_4.-9.klass'!D12</f>
        <v>4.742</v>
      </c>
      <c r="H12" s="11">
        <f>D12*'Nädal_41_4.-9.klass'!H12/'Nädal_41_4.-9.klass'!D12</f>
        <v>2.2770000000000001</v>
      </c>
    </row>
    <row r="13" spans="1:8" ht="18.95" customHeight="1">
      <c r="A13" s="15"/>
      <c r="B13" s="9" t="str">
        <f>'Nädal_41_4.-9.klass'!B13</f>
        <v>Peet, röstitud</v>
      </c>
      <c r="C13" s="115" t="str">
        <f>'Nädal_41_4.-9.klass'!C13</f>
        <v>Peet, toiduõli, tüümian, värske</v>
      </c>
      <c r="D13" s="14">
        <v>100</v>
      </c>
      <c r="E13" s="11">
        <f>D13*'Nädal_41_4.-9.klass'!E13/'Nädal_41_4.-9.klass'!D13</f>
        <v>60.84</v>
      </c>
      <c r="F13" s="11">
        <f>D13*'Nädal_41_4.-9.klass'!F13/'Nädal_41_4.-9.klass'!D13</f>
        <v>12.507</v>
      </c>
      <c r="G13" s="11">
        <f>D13*'Nädal_41_4.-9.klass'!G13/'Nädal_41_4.-9.klass'!D13</f>
        <v>1.123</v>
      </c>
      <c r="H13" s="11">
        <f>D13*'Nädal_41_4.-9.klass'!H13/'Nädal_41_4.-9.klass'!D13</f>
        <v>1.6830000000000001</v>
      </c>
    </row>
    <row r="14" spans="1:8" ht="18.95" customHeight="1">
      <c r="A14" s="15"/>
      <c r="B14" s="9" t="str">
        <f>'Nädal_41_4.-9.klass'!B14</f>
        <v>Mahla-õlikaste</v>
      </c>
      <c r="C14" s="115" t="str">
        <f>'Nädal_41_4.-9.klass'!C14</f>
        <v>Õunamahl 100% naturaalne, õunaäädikas, sinepipulber, söögisool, petersell, värske, toiduõli</v>
      </c>
      <c r="D14" s="14">
        <v>10</v>
      </c>
      <c r="E14" s="11">
        <f>D14*'Nädal_41_4.-9.klass'!E14/'Nädal_41_4.-9.klass'!D14</f>
        <v>64.378799999999998</v>
      </c>
      <c r="F14" s="11">
        <f>D14*'Nädal_41_4.-9.klass'!F14/'Nädal_41_4.-9.klass'!D14</f>
        <v>0.19410000000000002</v>
      </c>
      <c r="G14" s="11">
        <f>D14*'Nädal_41_4.-9.klass'!G14/'Nädal_41_4.-9.klass'!D14</f>
        <v>7.0611000000000006</v>
      </c>
      <c r="H14" s="11">
        <f>D14*'Nädal_41_4.-9.klass'!H14/'Nädal_41_4.-9.klass'!D14</f>
        <v>2.7100000000000003E-2</v>
      </c>
    </row>
    <row r="15" spans="1:8" ht="18.95" customHeight="1">
      <c r="A15" s="15"/>
      <c r="B15" s="9" t="str">
        <f>'Nädal_41_4.-9.klass'!B15</f>
        <v>Porgandi-apelsinisalat</v>
      </c>
      <c r="C15" s="115" t="str">
        <f>'Nädal_41_4.-9.klass'!C15</f>
        <v>Porgand, apelsin, toiduõli</v>
      </c>
      <c r="D15" s="14">
        <v>100</v>
      </c>
      <c r="E15" s="11">
        <f>D15*'Nädal_41_4.-9.klass'!E15/'Nädal_41_4.-9.klass'!D15</f>
        <v>53.872</v>
      </c>
      <c r="F15" s="11">
        <f>D15*'Nädal_41_4.-9.klass'!F15/'Nädal_41_4.-9.klass'!D15</f>
        <v>9.01</v>
      </c>
      <c r="G15" s="11">
        <f>D15*'Nädal_41_4.-9.klass'!G15/'Nädal_41_4.-9.klass'!D15</f>
        <v>2.1560000000000001</v>
      </c>
      <c r="H15" s="11">
        <f>D15*'Nädal_41_4.-9.klass'!H15/'Nädal_41_4.-9.klass'!D15</f>
        <v>0.78799999999999992</v>
      </c>
    </row>
    <row r="16" spans="1:8" ht="18.95" customHeight="1">
      <c r="A16" s="15"/>
      <c r="B16" s="9" t="str">
        <f>'Nädal_41_4.-9.klass'!B16</f>
        <v>Kapsas, paprika, porrulauk (mahe kapsas)</v>
      </c>
      <c r="C16" s="131" t="s">
        <v>188</v>
      </c>
      <c r="D16" s="14">
        <v>100</v>
      </c>
      <c r="E16" s="11">
        <f>D16*'Nädal_41_4.-9.klass'!E16/'Nädal_41_4.-9.klass'!D16</f>
        <v>27.418666666666663</v>
      </c>
      <c r="F16" s="11">
        <f>D16*'Nädal_41_4.-9.klass'!F16/'Nädal_41_4.-9.klass'!D16</f>
        <v>6.3166666666666682</v>
      </c>
      <c r="G16" s="11">
        <f>D16*'Nädal_41_4.-9.klass'!G16/'Nädal_41_4.-9.klass'!D16</f>
        <v>0.16666666666666669</v>
      </c>
      <c r="H16" s="11">
        <f>D16*'Nädal_41_4.-9.klass'!H16/'Nädal_41_4.-9.klass'!D16</f>
        <v>1.3666666666666667</v>
      </c>
    </row>
    <row r="17" spans="1:23" ht="18.95" customHeight="1">
      <c r="A17" s="15"/>
      <c r="B17" s="9" t="str">
        <f>'Nädal_41_4.-9.klass'!B17</f>
        <v>Seemnesegu (mahe)</v>
      </c>
      <c r="C17" s="115" t="str">
        <f>'Nädal_41_4.-9.klass'!C17</f>
        <v>Kõrvitsaseemned, päevalilleseemned, seesamiseemned</v>
      </c>
      <c r="D17" s="14">
        <v>10</v>
      </c>
      <c r="E17" s="11">
        <f>D17*'Nädal_41_4.-9.klass'!E17/'Nädal_41_4.-9.klass'!D17</f>
        <v>60.8767</v>
      </c>
      <c r="F17" s="11">
        <f>D17*'Nädal_41_4.-9.klass'!F17/'Nädal_41_4.-9.klass'!D17</f>
        <v>1.28</v>
      </c>
      <c r="G17" s="11">
        <f>D17*'Nädal_41_4.-9.klass'!G17/'Nädal_41_4.-9.klass'!D17</f>
        <v>5.1566999999999998</v>
      </c>
      <c r="H17" s="11">
        <f>D17*'Nädal_41_4.-9.klass'!H17/'Nädal_41_4.-9.klass'!D17</f>
        <v>2.8232999999999993</v>
      </c>
    </row>
    <row r="18" spans="1:23" ht="18.95" customHeight="1">
      <c r="A18" s="15"/>
      <c r="B18" s="9" t="str">
        <f>'Nädal_41_4.-9.klass'!B18</f>
        <v>Piimatooted (piim, keefir R 2,5% ) (L)</v>
      </c>
      <c r="C18" s="115"/>
      <c r="D18" s="14">
        <v>50</v>
      </c>
      <c r="E18" s="11">
        <f>D18*'Nädal_41_4.-9.klass'!E18/'Nädal_41_4.-9.klass'!D18</f>
        <v>28.195</v>
      </c>
      <c r="F18" s="11">
        <f>D18*'Nädal_41_4.-9.klass'!F18/'Nädal_41_4.-9.klass'!D18</f>
        <v>2.4375</v>
      </c>
      <c r="G18" s="11">
        <f>D18*'Nädal_41_4.-9.klass'!G18/'Nädal_41_4.-9.klass'!D18</f>
        <v>1.2849999999999999</v>
      </c>
      <c r="H18" s="11">
        <f>D18*'Nädal_41_4.-9.klass'!H18/'Nädal_41_4.-9.klass'!D18</f>
        <v>1.72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">
      <c r="A19" s="15"/>
      <c r="B19" s="9" t="str">
        <f>'Nädal_41_4.-9.klass'!B19</f>
        <v>Joogijogurt, maitsestatud (L)</v>
      </c>
      <c r="C19" s="115" t="str">
        <f>'Nädal_41_4.-9.klass'!C19</f>
        <v>Maitsestamata jogurt R 2,5-3%, naturaalne marjapüree maasikas, vaarikas, mustad sõstrad, punased sõstrad, mustikas)</v>
      </c>
      <c r="D19" s="14">
        <v>25</v>
      </c>
      <c r="E19" s="11">
        <f>D19*'Nädal_41_4.-9.klass'!E19/'Nädal_41_4.-9.klass'!D19</f>
        <v>18.686499999999999</v>
      </c>
      <c r="F19" s="11">
        <f>D19*'Nädal_41_4.-9.klass'!F19/'Nädal_41_4.-9.klass'!D19</f>
        <v>3.0307499999999998</v>
      </c>
      <c r="G19" s="11">
        <f>D19*'Nädal_41_4.-9.klass'!G19/'Nädal_41_4.-9.klass'!D19</f>
        <v>0.375</v>
      </c>
      <c r="H19" s="11">
        <f>D19*'Nädal_41_4.-9.klass'!H19/'Nädal_41_4.-9.klass'!D19</f>
        <v>0.8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15"/>
      <c r="B20" s="9" t="str">
        <f>'Nädal_41_4.-9.klass'!B20</f>
        <v>Tee, suhkruta</v>
      </c>
      <c r="C20" s="115" t="str">
        <f>'Nädal_41_4.-9.klass'!C20</f>
        <v>Teepuru, vesi</v>
      </c>
      <c r="D20" s="14">
        <v>50</v>
      </c>
      <c r="E20" s="11">
        <f>D20*'Nädal_41_4.-9.klass'!E20/'Nädal_41_4.-9.klass'!D20</f>
        <v>0.2</v>
      </c>
      <c r="F20" s="11">
        <f>D20*'Nädal_41_4.-9.klass'!F20/'Nädal_41_4.-9.klass'!D20</f>
        <v>0</v>
      </c>
      <c r="G20" s="11">
        <f>D20*'Nädal_41_4.-9.klass'!G20/'Nädal_41_4.-9.klass'!D20</f>
        <v>0</v>
      </c>
      <c r="H20" s="11">
        <f>D20*'Nädal_41_4.-9.klass'!H20/'Nädal_41_4.-9.klass'!D20</f>
        <v>0.05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15"/>
      <c r="B21" s="9" t="str">
        <f>'Nädal_41_4.-9.klass'!B21</f>
        <v>Rukkileiva (3 sorti) - ja sepikutoodete valik  (G)</v>
      </c>
      <c r="C21" s="115"/>
      <c r="D21" s="14">
        <v>50</v>
      </c>
      <c r="E21" s="11">
        <f>D21*'Nädal_41_4.-9.klass'!E21/'Nädal_41_4.-9.klass'!D21</f>
        <v>123.1</v>
      </c>
      <c r="F21" s="11">
        <f>D21*'Nädal_41_4.-9.klass'!F21/'Nädal_41_4.-9.klass'!D21</f>
        <v>26.15</v>
      </c>
      <c r="G21" s="11">
        <f>D21*'Nädal_41_4.-9.klass'!G21/'Nädal_41_4.-9.klass'!D21</f>
        <v>1</v>
      </c>
      <c r="H21" s="11">
        <f>D21*'Nädal_41_4.-9.klass'!H21/'Nädal_41_4.-9.klass'!D21</f>
        <v>3.5750000000000002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5"/>
      <c r="B22" s="9" t="str">
        <f>'Nädal_41_4.-9.klass'!B22</f>
        <v>Õun (mahe)</v>
      </c>
      <c r="C22" s="115"/>
      <c r="D22" s="14">
        <v>50</v>
      </c>
      <c r="E22" s="11">
        <f>D22*'Nädal_41_4.-9.klass'!E22/'Nädal_41_4.-9.klass'!D22</f>
        <v>24.038</v>
      </c>
      <c r="F22" s="11">
        <f>D22*'Nädal_41_4.-9.klass'!F22/'Nädal_41_4.-9.klass'!D22</f>
        <v>6.74</v>
      </c>
      <c r="G22" s="11">
        <f>D22*'Nädal_41_4.-9.klass'!G22/'Nädal_41_4.-9.klass'!D22</f>
        <v>0</v>
      </c>
      <c r="H22" s="11">
        <f>D22*'Nädal_41_4.-9.klass'!H22/'Nädal_41_4.-9.klass'!D22</f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9"/>
      <c r="B23" s="170"/>
      <c r="C23" s="170" t="s">
        <v>9</v>
      </c>
      <c r="D23" s="19"/>
      <c r="E23" s="75">
        <f>SUM(E9:E22)</f>
        <v>898.2893333333335</v>
      </c>
      <c r="F23" s="75">
        <f>SUM(F9:F22)</f>
        <v>136.96068333333335</v>
      </c>
      <c r="G23" s="75">
        <f>SUM(G9:G22)</f>
        <v>30.54546666666667</v>
      </c>
      <c r="H23" s="75">
        <f>SUM(H9:H22)</f>
        <v>26.078733333333332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4" t="s">
        <v>10</v>
      </c>
      <c r="B24" s="5" t="s">
        <v>1</v>
      </c>
      <c r="C24" s="4" t="s">
        <v>2</v>
      </c>
      <c r="D24" s="6" t="s">
        <v>3</v>
      </c>
      <c r="E24" s="6" t="s">
        <v>4</v>
      </c>
      <c r="F24" s="6" t="s">
        <v>5</v>
      </c>
      <c r="G24" s="6" t="s">
        <v>6</v>
      </c>
      <c r="H24" s="6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36">
      <c r="A25" s="21"/>
      <c r="B25" s="9" t="str">
        <f>'Nädal_41_4.-9.klass'!B25</f>
        <v>Ahjukala koorekastmes paprika ja porrulauguga (G, L, PT)</v>
      </c>
      <c r="C25" s="261" t="str">
        <f>'Nädal_41_4.-9.klass'!C25</f>
        <v>Valge kala, toiduõli, nisujahu, piim R 2,5%, toidukoor 15%, paprika, porrulauk, must pipar, söögisool</v>
      </c>
      <c r="D25" s="11">
        <v>70</v>
      </c>
      <c r="E25" s="11">
        <f>D25*'Nädal_41_4.-9.klass'!E25/'Nädal_41_4.-9.klass'!D25</f>
        <v>95.2</v>
      </c>
      <c r="F25" s="11">
        <f>D25*'Nädal_41_4.-9.klass'!F25/'Nädal_41_4.-9.klass'!D25</f>
        <v>2.17</v>
      </c>
      <c r="G25" s="11">
        <f>D25*'Nädal_41_4.-9.klass'!G25/'Nädal_41_4.-9.klass'!D25</f>
        <v>4.6479999999999997</v>
      </c>
      <c r="H25" s="11">
        <f>D25*'Nädal_41_4.-9.klass'!H25/'Nädal_41_4.-9.klass'!D25</f>
        <v>11.06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8">
      <c r="A26" s="77" t="s">
        <v>8</v>
      </c>
      <c r="B26" s="9" t="str">
        <f>'Nädal_41_4.-9.klass'!B26</f>
        <v>Tofukaste tomati ja paprikaga (L)</v>
      </c>
      <c r="C26" s="261"/>
      <c r="D26" s="12">
        <v>100</v>
      </c>
      <c r="E26" s="11">
        <f>D26*'Nädal_41_4.-9.klass'!E26/'Nädal_41_4.-9.klass'!D26</f>
        <v>60.5</v>
      </c>
      <c r="F26" s="11">
        <f>D26*'Nädal_41_4.-9.klass'!F26/'Nädal_41_4.-9.klass'!D26</f>
        <v>5.0999999999999996</v>
      </c>
      <c r="G26" s="11">
        <f>D26*'Nädal_41_4.-9.klass'!G26/'Nädal_41_4.-9.klass'!D26</f>
        <v>3.0249999999999999</v>
      </c>
      <c r="H26" s="11">
        <f>D26*'Nädal_41_4.-9.klass'!H26/'Nädal_41_4.-9.klass'!D26</f>
        <v>2.6550000000000002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8.95" customHeight="1">
      <c r="A27" s="22"/>
      <c r="B27" s="9" t="str">
        <f>'Nädal_41_4.-9.klass'!B27</f>
        <v>Kuskuss, aurutatud (G)</v>
      </c>
      <c r="C27" s="261" t="str">
        <f>'Nädal_41_4.-9.klass'!C27</f>
        <v xml:space="preserve">Kuskuss, vesi, söögisöögisool </v>
      </c>
      <c r="D27" s="14">
        <v>100</v>
      </c>
      <c r="E27" s="11">
        <f>D27*'Nädal_41_4.-9.klass'!E27/'Nädal_41_4.-9.klass'!D27</f>
        <v>92.833333333333329</v>
      </c>
      <c r="F27" s="11">
        <f>D27*'Nädal_41_4.-9.klass'!F27/'Nädal_41_4.-9.klass'!D27</f>
        <v>13.1</v>
      </c>
      <c r="G27" s="11">
        <f>D27*'Nädal_41_4.-9.klass'!G27/'Nädal_41_4.-9.klass'!D27</f>
        <v>2.7833333333333332</v>
      </c>
      <c r="H27" s="11">
        <f>D27*'Nädal_41_4.-9.klass'!H27/'Nädal_41_4.-9.klass'!D27</f>
        <v>3.0833333333333335</v>
      </c>
      <c r="I27" s="1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8.95" customHeight="1">
      <c r="A28" s="22"/>
      <c r="B28" s="9" t="str">
        <f>'Nädal_41_4.-9.klass'!B28</f>
        <v>Tatar, aurutatud (mahe)</v>
      </c>
      <c r="C28" s="261" t="str">
        <f>'Nädal_41_4.-9.klass'!C28</f>
        <v xml:space="preserve">Tatar, vesi, söögisool </v>
      </c>
      <c r="D28" s="14">
        <v>100</v>
      </c>
      <c r="E28" s="11">
        <f>D28*'Nädal_41_4.-9.klass'!E28/'Nädal_41_4.-9.klass'!D28</f>
        <v>80.59999999999998</v>
      </c>
      <c r="F28" s="11">
        <f>D28*'Nädal_41_4.-9.klass'!F28/'Nädal_41_4.-9.klass'!D28</f>
        <v>16.975000000000001</v>
      </c>
      <c r="G28" s="11">
        <f>D28*'Nädal_41_4.-9.klass'!G28/'Nädal_41_4.-9.klass'!D28</f>
        <v>0.5</v>
      </c>
      <c r="H28" s="11">
        <f>D28*'Nädal_41_4.-9.klass'!H28/'Nädal_41_4.-9.klass'!D28</f>
        <v>2.9750000000000001</v>
      </c>
      <c r="I28" s="16"/>
    </row>
    <row r="29" spans="1:23" s="23" customFormat="1" ht="18.95" customHeight="1">
      <c r="A29" s="21"/>
      <c r="B29" s="9" t="str">
        <f>'Nädal_41_4.-9.klass'!B29</f>
        <v>Rooskapsas, röstitud</v>
      </c>
      <c r="C29" s="261" t="str">
        <f>'Nädal_41_4.-9.klass'!C29</f>
        <v>Rooskapsas, söögisool, toiduõli</v>
      </c>
      <c r="D29" s="14">
        <v>100</v>
      </c>
      <c r="E29" s="11">
        <f>D29*'Nädal_41_4.-9.klass'!E29/'Nädal_41_4.-9.klass'!D29</f>
        <v>59</v>
      </c>
      <c r="F29" s="11">
        <f>D29*'Nädal_41_4.-9.klass'!F29/'Nädal_41_4.-9.klass'!D29</f>
        <v>3.36</v>
      </c>
      <c r="G29" s="11">
        <f>D29*'Nädal_41_4.-9.klass'!G29/'Nädal_41_4.-9.klass'!D29</f>
        <v>1.6</v>
      </c>
      <c r="H29" s="11">
        <f>D29*'Nädal_41_4.-9.klass'!H29/'Nädal_41_4.-9.klass'!D29</f>
        <v>5.4</v>
      </c>
      <c r="J29" s="24"/>
      <c r="K29" s="24"/>
      <c r="L29" s="24"/>
      <c r="M29" s="24"/>
      <c r="N29" s="24"/>
      <c r="O29" s="24"/>
      <c r="P29" s="24"/>
    </row>
    <row r="30" spans="1:23" s="23" customFormat="1" ht="18.95" customHeight="1">
      <c r="A30" s="21"/>
      <c r="B30" s="9" t="str">
        <f>'Nädal_41_4.-9.klass'!B30</f>
        <v>Külm jogurtikaste maitserohelisega (L)</v>
      </c>
      <c r="C30" s="261" t="str">
        <f>'Nädal_41_4.-9.klass'!C30</f>
        <v>Till, roheline sibul, maitsestamata jogurt R 2,5%-3%</v>
      </c>
      <c r="D30" s="14">
        <v>100</v>
      </c>
      <c r="E30" s="11">
        <f>D30*'Nädal_41_4.-9.klass'!E30/'Nädal_41_4.-9.klass'!D30</f>
        <v>56.8</v>
      </c>
      <c r="F30" s="11">
        <f>D30*'Nädal_41_4.-9.klass'!F30/'Nädal_41_4.-9.klass'!D30</f>
        <v>4.78</v>
      </c>
      <c r="G30" s="11">
        <f>D30*'Nädal_41_4.-9.klass'!G30/'Nädal_41_4.-9.klass'!D30</f>
        <v>2.66</v>
      </c>
      <c r="H30" s="11">
        <f>D30*'Nädal_41_4.-9.klass'!H30/'Nädal_41_4.-9.klass'!D30</f>
        <v>3.4</v>
      </c>
      <c r="I30" s="25"/>
      <c r="J30" s="24"/>
      <c r="K30" s="24"/>
      <c r="L30" s="24"/>
      <c r="M30" s="24"/>
      <c r="N30" s="24"/>
      <c r="O30" s="24"/>
      <c r="P30" s="26"/>
    </row>
    <row r="31" spans="1:23" s="23" customFormat="1" ht="18.95" customHeight="1">
      <c r="A31" s="21"/>
      <c r="B31" s="9" t="str">
        <f>'Nädal_41_4.-9.klass'!B31</f>
        <v>Mahla-õlikaste</v>
      </c>
      <c r="C31" s="261" t="str">
        <f>'Nädal_41_4.-9.klass'!C31</f>
        <v>Õunamahl 100% naturaalne, õunaäädikas, sinepipulber, söögisool, petersell, värske, toiduõli</v>
      </c>
      <c r="D31" s="14">
        <v>5</v>
      </c>
      <c r="E31" s="11">
        <f>D31*'Nädal_41_4.-9.klass'!E31/'Nädal_41_4.-9.klass'!D31</f>
        <v>32.189399999999999</v>
      </c>
      <c r="F31" s="11">
        <f>D31*'Nädal_41_4.-9.klass'!F31/'Nädal_41_4.-9.klass'!D31</f>
        <v>9.7050000000000011E-2</v>
      </c>
      <c r="G31" s="11">
        <f>D31*'Nädal_41_4.-9.klass'!G31/'Nädal_41_4.-9.klass'!D31</f>
        <v>3.5305500000000003</v>
      </c>
      <c r="H31" s="11">
        <f>D31*'Nädal_41_4.-9.klass'!H31/'Nädal_41_4.-9.klass'!D31</f>
        <v>1.3550000000000001E-2</v>
      </c>
      <c r="I31" s="25"/>
      <c r="J31" s="24"/>
      <c r="K31" s="24"/>
      <c r="L31" s="24"/>
      <c r="M31" s="24"/>
      <c r="N31" s="24"/>
      <c r="O31" s="24"/>
      <c r="P31" s="24"/>
    </row>
    <row r="32" spans="1:23" s="23" customFormat="1" ht="18.95" customHeight="1">
      <c r="A32" s="21"/>
      <c r="B32" s="9" t="str">
        <f>'Nädal_41_4.-9.klass'!B32</f>
        <v>Kapsa-selleri-õunasalat (mahe kapsas)</v>
      </c>
      <c r="C32" s="261" t="str">
        <f>'Nädal_41_4.-9.klass'!C32</f>
        <v>Peakapsas, juurseller, õun, sidrunimahl, toiduõli</v>
      </c>
      <c r="D32" s="14">
        <v>150</v>
      </c>
      <c r="E32" s="11">
        <f>D32*'Nädal_41_4.-9.klass'!E32/'Nädal_41_4.-9.klass'!D32</f>
        <v>66.356999999999999</v>
      </c>
      <c r="F32" s="11">
        <f>D32*'Nädal_41_4.-9.klass'!F32/'Nädal_41_4.-9.klass'!D32</f>
        <v>14.16</v>
      </c>
      <c r="G32" s="11">
        <f>D32*'Nädal_41_4.-9.klass'!G32/'Nädal_41_4.-9.klass'!D32</f>
        <v>1.59</v>
      </c>
      <c r="H32" s="11">
        <f>D32*'Nädal_41_4.-9.klass'!H32/'Nädal_41_4.-9.klass'!D32</f>
        <v>1.125</v>
      </c>
      <c r="I32" s="25"/>
      <c r="J32" s="24"/>
      <c r="K32" s="24"/>
      <c r="L32" s="24"/>
      <c r="M32" s="24"/>
      <c r="N32" s="24"/>
      <c r="O32" s="24"/>
      <c r="P32" s="24"/>
    </row>
    <row r="33" spans="1:22" ht="18.95" customHeight="1">
      <c r="A33" s="22"/>
      <c r="B33" s="9" t="str">
        <f>'Nädal_41_4.-9.klass'!B33</f>
        <v>Salatisegu, roheline hernes, hapukurk</v>
      </c>
      <c r="C33" s="261" t="str">
        <f>'Nädal_41_4.-9.klass'!C33</f>
        <v>Rooma salat, jääsalat, rukola, spinat, roheline hernes, hapukurk (kurk, söögisool, vesi)</v>
      </c>
      <c r="D33" s="14">
        <v>100</v>
      </c>
      <c r="E33" s="11">
        <f>D33*'Nädal_41_4.-9.klass'!E33/'Nädal_41_4.-9.klass'!D33</f>
        <v>41</v>
      </c>
      <c r="F33" s="11">
        <f>D33*'Nädal_41_4.-9.klass'!F33/'Nädal_41_4.-9.klass'!D33</f>
        <v>8.0416666666666661</v>
      </c>
      <c r="G33" s="11">
        <f>D33*'Nädal_41_4.-9.klass'!G33/'Nädal_41_4.-9.klass'!D33</f>
        <v>0.38999999999999996</v>
      </c>
      <c r="H33" s="11">
        <f>D33*'Nädal_41_4.-9.klass'!H33/'Nädal_41_4.-9.klass'!D33</f>
        <v>3.0349999999999997</v>
      </c>
      <c r="I33" s="16"/>
      <c r="J33" s="18"/>
      <c r="K33" s="18"/>
      <c r="L33" s="18"/>
      <c r="M33" s="18"/>
      <c r="N33" s="18"/>
      <c r="O33" s="18"/>
      <c r="P33" s="18"/>
    </row>
    <row r="34" spans="1:22" ht="18.95" customHeight="1">
      <c r="A34" s="22"/>
      <c r="B34" s="9" t="str">
        <f>'Nädal_41_4.-9.klass'!B34</f>
        <v>Seemnesegu (mahe)</v>
      </c>
      <c r="C34" s="261" t="str">
        <f>'Nädal_41_4.-9.klass'!C34</f>
        <v>Kõrvitsaseemned, päevalilleseemned, seesamiseemned</v>
      </c>
      <c r="D34" s="14">
        <v>15</v>
      </c>
      <c r="E34" s="11">
        <f>D34*'Nädal_41_4.-9.klass'!E34/'Nädal_41_4.-9.klass'!D34</f>
        <v>91.315049999999999</v>
      </c>
      <c r="F34" s="11">
        <f>D34*'Nädal_41_4.-9.klass'!F34/'Nädal_41_4.-9.klass'!D34</f>
        <v>1.9199999999999997</v>
      </c>
      <c r="G34" s="11">
        <f>D34*'Nädal_41_4.-9.klass'!G34/'Nädal_41_4.-9.klass'!D34</f>
        <v>7.7350499999999993</v>
      </c>
      <c r="H34" s="11">
        <f>D34*'Nädal_41_4.-9.klass'!H34/'Nädal_41_4.-9.klass'!D34</f>
        <v>4.2349499999999995</v>
      </c>
      <c r="J34" s="18"/>
      <c r="K34" s="18"/>
      <c r="L34" s="18"/>
      <c r="M34" s="18"/>
      <c r="N34" s="18"/>
      <c r="O34" s="18"/>
      <c r="P34" s="18"/>
    </row>
    <row r="35" spans="1:22" ht="18.95" customHeight="1">
      <c r="A35" s="15"/>
      <c r="B35" s="9" t="str">
        <f>'Nädal_41_4.-9.klass'!B35</f>
        <v>Piimatooted (piim, keefir R 2,5% ) (L)</v>
      </c>
      <c r="C35" s="261"/>
      <c r="D35" s="14">
        <v>50</v>
      </c>
      <c r="E35" s="11">
        <f>D35*'Nädal_41_4.-9.klass'!E35/'Nädal_41_4.-9.klass'!D35</f>
        <v>28.195</v>
      </c>
      <c r="F35" s="11">
        <f>D35*'Nädal_41_4.-9.klass'!F35/'Nädal_41_4.-9.klass'!D35</f>
        <v>2.4375</v>
      </c>
      <c r="G35" s="11">
        <f>D35*'Nädal_41_4.-9.klass'!G35/'Nädal_41_4.-9.klass'!D35</f>
        <v>1.2849999999999999</v>
      </c>
      <c r="H35" s="11">
        <f>D35*'Nädal_41_4.-9.klass'!H35/'Nädal_41_4.-9.klass'!D35</f>
        <v>1.72</v>
      </c>
      <c r="J35" s="18"/>
      <c r="K35" s="18"/>
      <c r="L35" s="18"/>
      <c r="M35" s="18"/>
      <c r="N35" s="17"/>
      <c r="O35" s="18"/>
      <c r="P35" s="18"/>
    </row>
    <row r="36" spans="1:22" ht="30">
      <c r="A36" s="27"/>
      <c r="B36" s="9" t="str">
        <f>'Nädal_41_4.-9.klass'!B36</f>
        <v>Joogijogurt, maitsestatud (L)</v>
      </c>
      <c r="C36" s="261" t="str">
        <f>'Nädal_41_4.-9.klass'!C36</f>
        <v>Maitsestamata jogurt R 2,5-3%, naturaalne marjapüree maasikas, vaarikas, mustad sõstrad, punased sõstrad, mustikas)</v>
      </c>
      <c r="D36" s="14">
        <v>25</v>
      </c>
      <c r="E36" s="11">
        <f>D36*'Nädal_41_4.-9.klass'!E36/'Nädal_41_4.-9.klass'!D36</f>
        <v>18.686499999999999</v>
      </c>
      <c r="F36" s="11">
        <f>D36*'Nädal_41_4.-9.klass'!F36/'Nädal_41_4.-9.klass'!D36</f>
        <v>3.0307499999999998</v>
      </c>
      <c r="G36" s="11">
        <f>D36*'Nädal_41_4.-9.klass'!G36/'Nädal_41_4.-9.klass'!D36</f>
        <v>0.375</v>
      </c>
      <c r="H36" s="11">
        <f>D36*'Nädal_41_4.-9.klass'!H36/'Nädal_41_4.-9.klass'!D36</f>
        <v>0.8</v>
      </c>
      <c r="L36" s="28"/>
      <c r="M36" s="29"/>
      <c r="N36" s="29"/>
      <c r="O36" s="29"/>
      <c r="P36" s="29"/>
      <c r="Q36" s="29"/>
    </row>
    <row r="37" spans="1:22" ht="18.95" customHeight="1">
      <c r="A37" s="27"/>
      <c r="B37" s="9" t="str">
        <f>'Nädal_41_4.-9.klass'!B37</f>
        <v>Tee, suhkruta</v>
      </c>
      <c r="C37" s="261" t="str">
        <f>'Nädal_41_4.-9.klass'!C37</f>
        <v>Teepuru, vesi</v>
      </c>
      <c r="D37" s="14">
        <v>50</v>
      </c>
      <c r="E37" s="11">
        <f>D37*'Nädal_41_4.-9.klass'!E37/'Nädal_41_4.-9.klass'!D37</f>
        <v>0.2</v>
      </c>
      <c r="F37" s="11">
        <f>D37*'Nädal_41_4.-9.klass'!F37/'Nädal_41_4.-9.klass'!D37</f>
        <v>0</v>
      </c>
      <c r="G37" s="11">
        <f>D37*'Nädal_41_4.-9.klass'!G37/'Nädal_41_4.-9.klass'!D37</f>
        <v>0</v>
      </c>
      <c r="H37" s="11">
        <f>D37*'Nädal_41_4.-9.klass'!H37/'Nädal_41_4.-9.klass'!D37</f>
        <v>0.05</v>
      </c>
      <c r="L37" s="28"/>
      <c r="M37" s="29"/>
      <c r="N37" s="29"/>
      <c r="O37" s="29"/>
      <c r="P37" s="29"/>
      <c r="Q37" s="29"/>
    </row>
    <row r="38" spans="1:22" ht="18.95" customHeight="1">
      <c r="A38" s="22"/>
      <c r="B38" s="9" t="str">
        <f>'Nädal_41_4.-9.klass'!B38</f>
        <v>Rukkileiva (3 sorti) - ja sepikutoodete valik  (G)</v>
      </c>
      <c r="C38" s="261"/>
      <c r="D38" s="14">
        <v>50</v>
      </c>
      <c r="E38" s="11">
        <f>D38*'Nädal_41_4.-9.klass'!E38/'Nädal_41_4.-9.klass'!D38</f>
        <v>123.1</v>
      </c>
      <c r="F38" s="11">
        <f>D38*'Nädal_41_4.-9.klass'!F38/'Nädal_41_4.-9.klass'!D38</f>
        <v>26.15</v>
      </c>
      <c r="G38" s="11">
        <f>D38*'Nädal_41_4.-9.klass'!G38/'Nädal_41_4.-9.klass'!D38</f>
        <v>1</v>
      </c>
      <c r="H38" s="11">
        <f>D38*'Nädal_41_4.-9.klass'!H38/'Nädal_41_4.-9.klass'!D38</f>
        <v>3.5750000000000002</v>
      </c>
      <c r="O38" s="18"/>
      <c r="P38" s="18"/>
      <c r="Q38" s="18"/>
      <c r="R38" s="18"/>
      <c r="S38" s="18"/>
      <c r="T38" s="18"/>
      <c r="U38" s="18"/>
      <c r="V38" s="18"/>
    </row>
    <row r="39" spans="1:22" ht="18.95" customHeight="1">
      <c r="A39" s="22"/>
      <c r="B39" s="9" t="str">
        <f>'Nädal_41_4.-9.klass'!B39</f>
        <v xml:space="preserve">Pirn </v>
      </c>
      <c r="C39" s="115"/>
      <c r="D39" s="14">
        <v>50</v>
      </c>
      <c r="E39" s="11">
        <f>D39*'Nädal_41_4.-9.klass'!E39/'Nädal_41_4.-9.klass'!D39</f>
        <v>19.988</v>
      </c>
      <c r="F39" s="11">
        <f>D39*'Nädal_41_4.-9.klass'!F39/'Nädal_41_4.-9.klass'!D39</f>
        <v>5.97</v>
      </c>
      <c r="G39" s="11">
        <f>D39*'Nädal_41_4.-9.klass'!G39/'Nädal_41_4.-9.klass'!D39</f>
        <v>0</v>
      </c>
      <c r="H39" s="11">
        <f>D39*'Nädal_41_4.-9.klass'!H39/'Nädal_41_4.-9.klass'!D39</f>
        <v>0.15</v>
      </c>
      <c r="O39" s="18"/>
      <c r="P39" s="18"/>
      <c r="Q39" s="18"/>
      <c r="R39" s="18"/>
      <c r="S39" s="18"/>
      <c r="T39" s="18"/>
      <c r="U39" s="18"/>
      <c r="V39" s="18"/>
    </row>
    <row r="40" spans="1:22" s="7" customFormat="1" ht="18.95" customHeight="1">
      <c r="A40" s="169"/>
      <c r="B40" s="170"/>
      <c r="C40" s="170" t="s">
        <v>9</v>
      </c>
      <c r="D40" s="30"/>
      <c r="E40" s="75">
        <f>SUM(E25:E39)</f>
        <v>865.96428333333347</v>
      </c>
      <c r="F40" s="75">
        <f>SUM(F25:F39)</f>
        <v>107.29196666666667</v>
      </c>
      <c r="G40" s="75">
        <f>SUM(G25:G39)</f>
        <v>31.121933333333335</v>
      </c>
      <c r="H40" s="75">
        <f>SUM(H25:H39)</f>
        <v>43.276833333333322</v>
      </c>
      <c r="O40" s="20"/>
      <c r="P40" s="20"/>
      <c r="Q40" s="20"/>
      <c r="R40" s="20"/>
      <c r="S40" s="20"/>
      <c r="T40" s="20"/>
      <c r="U40" s="20"/>
      <c r="V40" s="20"/>
    </row>
    <row r="41" spans="1:22" ht="50.1" customHeight="1">
      <c r="A41" s="4" t="s">
        <v>11</v>
      </c>
      <c r="B41" s="5" t="s">
        <v>1</v>
      </c>
      <c r="C41" s="4" t="s">
        <v>2</v>
      </c>
      <c r="D41" s="6" t="s">
        <v>3</v>
      </c>
      <c r="E41" s="6" t="s">
        <v>4</v>
      </c>
      <c r="F41" s="6" t="s">
        <v>5</v>
      </c>
      <c r="G41" s="6" t="s">
        <v>6</v>
      </c>
      <c r="H41" s="6" t="s">
        <v>7</v>
      </c>
      <c r="O41" s="18"/>
      <c r="P41" s="18"/>
      <c r="Q41" s="18"/>
      <c r="R41" s="18"/>
      <c r="S41" s="18"/>
      <c r="T41" s="18"/>
      <c r="U41" s="18"/>
      <c r="V41" s="18"/>
    </row>
    <row r="42" spans="1:22" s="7" customFormat="1" ht="60">
      <c r="A42" s="31"/>
      <c r="B42" s="9" t="str">
        <f>'Nädal_41_4.-9.klass'!B42</f>
        <v>Aasiapärane kanasupp riisinuudlitega</v>
      </c>
      <c r="C42" s="115" t="str">
        <f>'Nädal_41_4.-9.klass'!C42</f>
        <v>Kanaliha, porgand, šampinjonid, porrulauk, küüslauk, värske ingverijuur, riisinuudlid, taipärane karripasta ( sibul, harilik sidrunhein, söögisool, petersell, karripulber (koriander, kurkum, põld-lambalääts, Cayenne'i pipar, apteegitill, vürtsköömned, must pipar), küüslauk, kalganijuur, ingver, vürtsid (koriandri seemned, karri, apteegitill), punane chilli), sojakaste, kookosjook R 21,3%, sidrun, värske petersell, söögisool, toiduõli, vesi</v>
      </c>
      <c r="D42" s="11">
        <v>300</v>
      </c>
      <c r="E42" s="11">
        <f>D42*'Nädal_41_4.-9.klass'!E42/'Nädal_41_4.-9.klass'!D42</f>
        <v>283.5</v>
      </c>
      <c r="F42" s="11">
        <f>D42*'Nädal_41_4.-9.klass'!F42/'Nädal_41_4.-9.klass'!D42</f>
        <v>16.5</v>
      </c>
      <c r="G42" s="11">
        <f>D42*'Nädal_41_4.-9.klass'!G42/'Nädal_41_4.-9.klass'!D42</f>
        <v>15.75</v>
      </c>
      <c r="H42" s="11">
        <f>E42*'Nädal_41_4.-9.klass'!H42/'Nädal_41_4.-9.klass'!E42</f>
        <v>17.7</v>
      </c>
      <c r="J42" s="20"/>
      <c r="K42" s="20"/>
      <c r="L42" s="20"/>
      <c r="M42" s="20"/>
      <c r="N42" s="20"/>
      <c r="O42" s="20"/>
      <c r="P42" s="32"/>
      <c r="Q42" s="32"/>
      <c r="R42" s="32"/>
      <c r="S42" s="32"/>
      <c r="T42" s="20"/>
      <c r="U42" s="20"/>
      <c r="V42" s="20"/>
    </row>
    <row r="43" spans="1:22" s="7" customFormat="1" ht="60">
      <c r="A43" s="77" t="s">
        <v>8</v>
      </c>
      <c r="B43" s="9" t="str">
        <f>'Nädal_41_4.-9.klass'!B43</f>
        <v>Aasiapärane supp riisinuudlitega</v>
      </c>
      <c r="C43" s="115" t="str">
        <f>'Nädal_41_4.-9.klass'!C43</f>
        <v>Porgand, šampinjonid, porrulauk, küüslauk, värske ingverijuur, riisinuudlid, taipärane karripasta ( sibul, harilik sidrunhein, söögisool, petersell, karripulber (koriander, kurkum, põld-lambalääts, Cayenne'i pipar, apteegitill, vürtsköömned, must pipar), küüslauk, kalganijuur, ingver, vürtsid (koriandri seemned, karri, apteegitill), punane chilli), sojakaste, kookosjook R 21,3%, sidrun, värske petersell, söögisool, toiduõli, vesi</v>
      </c>
      <c r="D43" s="12">
        <v>50</v>
      </c>
      <c r="E43" s="11">
        <f>D43*'Nädal_41_4.-9.klass'!E43/'Nädal_41_4.-9.klass'!D43</f>
        <v>39.299999999999997</v>
      </c>
      <c r="F43" s="11">
        <f>D43*'Nädal_41_4.-9.klass'!F43/'Nädal_41_4.-9.klass'!D43</f>
        <v>3.19</v>
      </c>
      <c r="G43" s="11">
        <f>D43*'Nädal_41_4.-9.klass'!G43/'Nädal_41_4.-9.klass'!D43</f>
        <v>2.44</v>
      </c>
      <c r="H43" s="11">
        <f>E43*'Nädal_41_4.-9.klass'!H43/'Nädal_41_4.-9.klass'!E43</f>
        <v>0.84999999999999987</v>
      </c>
      <c r="J43" s="20"/>
      <c r="K43" s="20"/>
      <c r="L43" s="20"/>
      <c r="M43" s="20"/>
      <c r="N43" s="20"/>
      <c r="O43" s="20"/>
      <c r="P43" s="32"/>
      <c r="Q43" s="32"/>
      <c r="R43" s="32"/>
      <c r="S43" s="32"/>
      <c r="T43" s="20"/>
      <c r="U43" s="20"/>
      <c r="V43" s="20"/>
    </row>
    <row r="44" spans="1:22" s="7" customFormat="1" ht="18">
      <c r="A44" s="117"/>
      <c r="B44" s="9" t="str">
        <f>'Nädal_41_4.-9.klass'!B44</f>
        <v>Jõhvika-odravaht piimaga (G, L)</v>
      </c>
      <c r="C44" s="115" t="str">
        <f>'Nädal_41_4.-9.klass'!C44</f>
        <v>Suhkur, vesi, mahlajook keskmiselt, odrajahu, piim R 2,5%, jõhvikas</v>
      </c>
      <c r="D44" s="144">
        <v>30</v>
      </c>
      <c r="E44" s="11">
        <f>D44*'Nädal_41_4.-9.klass'!E44/'Nädal_41_4.-9.klass'!D44</f>
        <v>28.71</v>
      </c>
      <c r="F44" s="11">
        <f>D44*'Nädal_41_4.-9.klass'!F44/'Nädal_41_4.-9.klass'!D44</f>
        <v>5.73</v>
      </c>
      <c r="G44" s="11">
        <f>D44*'Nädal_41_4.-9.klass'!G44/'Nädal_41_4.-9.klass'!D44</f>
        <v>0.309</v>
      </c>
      <c r="H44" s="11">
        <f>E44*'Nädal_41_4.-9.klass'!H44/'Nädal_41_4.-9.klass'!E44</f>
        <v>0.57299999999999995</v>
      </c>
      <c r="J44" s="20"/>
      <c r="K44" s="20"/>
      <c r="L44" s="20"/>
      <c r="M44" s="20"/>
      <c r="N44" s="20"/>
      <c r="O44" s="20"/>
      <c r="P44" s="32"/>
      <c r="Q44" s="32"/>
      <c r="R44" s="32"/>
      <c r="S44" s="32"/>
      <c r="T44" s="20"/>
      <c r="U44" s="20"/>
      <c r="V44" s="20"/>
    </row>
    <row r="45" spans="1:22" s="7" customFormat="1" ht="36">
      <c r="A45" s="31"/>
      <c r="B45" s="9" t="str">
        <f>'Nädal_41_4.-9.klass'!B45</f>
        <v>Jogurti-kookospuding apelsini-mangokastmega (L, VS)</v>
      </c>
      <c r="C45" s="115" t="str">
        <f>'Nädal_41_4.-9.klass'!C45</f>
        <v>Maitsestamata jogurt R 2,5%-3%, piim R 4,2%, vahukoor R 35%, kookoshelbed, mango, maisitärklis, želatiin, vanillisuhkur, suhkur, vesi</v>
      </c>
      <c r="D45" s="14">
        <v>100</v>
      </c>
      <c r="E45" s="11">
        <f>D45*'Nädal_41_4.-9.klass'!E45/'Nädal_41_4.-9.klass'!D45</f>
        <v>133</v>
      </c>
      <c r="F45" s="11">
        <f>D45*'Nädal_41_4.-9.klass'!F45/'Nädal_41_4.-9.klass'!D45</f>
        <v>13.2</v>
      </c>
      <c r="G45" s="11">
        <f>D45*'Nädal_41_4.-9.klass'!G45/'Nädal_41_4.-9.klass'!D45</f>
        <v>7.16</v>
      </c>
      <c r="H45" s="11">
        <f>E45*'Nädal_41_4.-9.klass'!H45/'Nädal_41_4.-9.klass'!E45</f>
        <v>3.55</v>
      </c>
      <c r="J45" s="20"/>
      <c r="K45" s="20"/>
      <c r="L45" s="20"/>
      <c r="M45" s="20"/>
      <c r="N45" s="20"/>
      <c r="O45" s="20"/>
      <c r="P45" s="32"/>
      <c r="Q45" s="32"/>
      <c r="R45" s="32"/>
      <c r="S45" s="32"/>
      <c r="T45" s="20"/>
      <c r="U45" s="20"/>
      <c r="V45" s="20"/>
    </row>
    <row r="46" spans="1:22" s="7" customFormat="1" ht="18">
      <c r="A46" s="31"/>
      <c r="B46" s="9" t="str">
        <f>'Nädal_41_4.-9.klass'!B46</f>
        <v>Piimatooted (piim, keefir R 2,5% ) (L)</v>
      </c>
      <c r="C46" s="115"/>
      <c r="D46" s="14">
        <v>100</v>
      </c>
      <c r="E46" s="11">
        <f>D46*'Nädal_41_4.-9.klass'!E46/'Nädal_41_4.-9.klass'!D46</f>
        <v>56.39</v>
      </c>
      <c r="F46" s="11">
        <f>D46*'Nädal_41_4.-9.klass'!F46/'Nädal_41_4.-9.klass'!D46</f>
        <v>4.875</v>
      </c>
      <c r="G46" s="11">
        <f>D46*'Nädal_41_4.-9.klass'!G46/'Nädal_41_4.-9.klass'!D46</f>
        <v>2.57</v>
      </c>
      <c r="H46" s="11">
        <f>E46*'Nädal_41_4.-9.klass'!H46/'Nädal_41_4.-9.klass'!E46</f>
        <v>3.4399999999999995</v>
      </c>
      <c r="J46" s="20"/>
      <c r="K46" s="20"/>
      <c r="L46" s="20"/>
      <c r="M46" s="20"/>
      <c r="N46" s="20"/>
      <c r="O46" s="20"/>
      <c r="P46" s="32"/>
      <c r="Q46" s="32"/>
      <c r="R46" s="32"/>
      <c r="S46" s="32"/>
      <c r="T46" s="20"/>
      <c r="U46" s="20"/>
      <c r="V46" s="20"/>
    </row>
    <row r="47" spans="1:22" s="7" customFormat="1" ht="30">
      <c r="A47" s="34"/>
      <c r="B47" s="9" t="str">
        <f>'Nädal_41_4.-9.klass'!B47</f>
        <v>Joogijogurt, maitsestatud (L)</v>
      </c>
      <c r="C47" s="115" t="str">
        <f>'Nädal_41_4.-9.klass'!C47</f>
        <v>Maitsestamata jogurt R 2,5-3%, naturaalne marjapüree maasikas, vaarikas, mustad sõstrad, punased sõstrad, mustikas)</v>
      </c>
      <c r="D47" s="14">
        <v>50</v>
      </c>
      <c r="E47" s="11">
        <f>D47*'Nädal_41_4.-9.klass'!E47/'Nädal_41_4.-9.klass'!D47</f>
        <v>37.372999999999998</v>
      </c>
      <c r="F47" s="11">
        <f>D47*'Nädal_41_4.-9.klass'!F47/'Nädal_41_4.-9.klass'!D47</f>
        <v>6.0614999999999997</v>
      </c>
      <c r="G47" s="11">
        <f>D47*'Nädal_41_4.-9.klass'!G47/'Nädal_41_4.-9.klass'!D47</f>
        <v>0.75</v>
      </c>
      <c r="H47" s="11">
        <f>E47*'Nädal_41_4.-9.klass'!H47/'Nädal_41_4.-9.klass'!E47</f>
        <v>1.6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1:22" ht="18.95" customHeight="1">
      <c r="A48" s="34"/>
      <c r="B48" s="9" t="str">
        <f>'Nädal_41_4.-9.klass'!B48</f>
        <v>Mahl (erinevad maitsed)</v>
      </c>
      <c r="C48" s="115" t="str">
        <f>'Nädal_41_4.-9.klass'!C48</f>
        <v>Rõngu suhkruvaba mahlakonsentraat 100% naturaalne, vesi</v>
      </c>
      <c r="D48" s="14">
        <v>25</v>
      </c>
      <c r="E48" s="11">
        <f>D48*'Nädal_41_4.-9.klass'!E48/'Nädal_41_4.-9.klass'!D48</f>
        <v>12.132200000000001</v>
      </c>
      <c r="F48" s="11">
        <f>E48*'Nädal_41_4.-9.klass'!F48/'Nädal_41_4.-9.klass'!E48</f>
        <v>2.9455000000000005</v>
      </c>
      <c r="G48" s="11">
        <f>F48*'Nädal_41_4.-9.klass'!G48/'Nädal_41_4.-9.klass'!F48</f>
        <v>1.2500000000000001E-2</v>
      </c>
      <c r="H48" s="11">
        <f>G48*'Nädal_41_4.-9.klass'!H48/'Nädal_41_4.-9.klass'!G48</f>
        <v>9.0749999999999997E-2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ht="18.95" customHeight="1">
      <c r="A49" s="34"/>
      <c r="B49" s="9" t="str">
        <f>'Nädal_41_4.-9.klass'!B49</f>
        <v>Tee, suhkruta</v>
      </c>
      <c r="C49" s="115" t="str">
        <f>'Nädal_41_4.-9.klass'!C49</f>
        <v>Teepuru, vesi</v>
      </c>
      <c r="D49" s="14">
        <v>50</v>
      </c>
      <c r="E49" s="11">
        <f>D49*'Nädal_41_4.-9.klass'!E49/'Nädal_41_4.-9.klass'!D49</f>
        <v>0.2</v>
      </c>
      <c r="F49" s="11">
        <f>D49*'Nädal_41_4.-9.klass'!F49/'Nädal_41_4.-9.klass'!D49</f>
        <v>0</v>
      </c>
      <c r="G49" s="11">
        <f>D49*'Nädal_41_4.-9.klass'!G49/'Nädal_41_4.-9.klass'!D49</f>
        <v>0</v>
      </c>
      <c r="H49" s="11">
        <f>D49*'Nädal_41_4.-9.klass'!H49/'Nädal_41_4.-9.klass'!D49</f>
        <v>0.05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ht="18.95" customHeight="1">
      <c r="A50" s="34"/>
      <c r="B50" s="9" t="str">
        <f>'Nädal_41_4.-9.klass'!B50</f>
        <v>Rukkileiva (3 sorti) - ja sepikutoodete valik  (G)</v>
      </c>
      <c r="C50" s="115"/>
      <c r="D50" s="14">
        <v>50</v>
      </c>
      <c r="E50" s="11">
        <f>D50*'Nädal_41_4.-9.klass'!E50/'Nädal_41_4.-9.klass'!D50</f>
        <v>123.1</v>
      </c>
      <c r="F50" s="11">
        <f>E50*'Nädal_41_4.-9.klass'!F50/'Nädal_41_4.-9.klass'!E50</f>
        <v>26.15</v>
      </c>
      <c r="G50" s="11">
        <f>F50*'Nädal_41_4.-9.klass'!G50/'Nädal_41_4.-9.klass'!F50</f>
        <v>1</v>
      </c>
      <c r="H50" s="11">
        <f>G50*'Nädal_41_4.-9.klass'!H50/'Nädal_41_4.-9.klass'!G50</f>
        <v>3.5750000000000002</v>
      </c>
    </row>
    <row r="51" spans="1:20" ht="18.95" customHeight="1">
      <c r="A51" s="34"/>
      <c r="B51" s="9" t="str">
        <f>'Nädal_41_4.-9.klass'!B51</f>
        <v>Apelsin</v>
      </c>
      <c r="C51" s="115"/>
      <c r="D51" s="14">
        <v>50</v>
      </c>
      <c r="E51" s="11">
        <f>D51*'Nädal_41_4.-9.klass'!E51/'Nädal_41_4.-9.klass'!D51</f>
        <v>21.5</v>
      </c>
      <c r="F51" s="11">
        <f>E51*'Nädal_41_4.-9.klass'!F51/'Nädal_41_4.-9.klass'!E51</f>
        <v>4.21</v>
      </c>
      <c r="G51" s="11">
        <f>F51*'Nädal_41_4.-9.klass'!G51/'Nädal_41_4.-9.klass'!F51</f>
        <v>7.0000000000000007E-2</v>
      </c>
      <c r="H51" s="11">
        <f>G51*'Nädal_41_4.-9.klass'!H51/'Nädal_41_4.-9.klass'!G51</f>
        <v>0.56999999999999995</v>
      </c>
    </row>
    <row r="52" spans="1:20" s="7" customFormat="1" ht="18.95" customHeight="1">
      <c r="A52" s="169"/>
      <c r="B52" s="170"/>
      <c r="C52" s="170" t="s">
        <v>9</v>
      </c>
      <c r="D52" s="35"/>
      <c r="E52" s="75">
        <f>SUM(E42:E51)</f>
        <v>735.2052000000001</v>
      </c>
      <c r="F52" s="75">
        <f>SUM(F42:F51)</f>
        <v>82.862000000000009</v>
      </c>
      <c r="G52" s="75">
        <f>SUM(G42:G51)</f>
        <v>30.061500000000002</v>
      </c>
      <c r="H52" s="75">
        <f>SUM(H42:H51)</f>
        <v>31.998750000000001</v>
      </c>
      <c r="J52" s="28"/>
      <c r="K52" s="29"/>
      <c r="L52" s="29"/>
      <c r="M52" s="29"/>
      <c r="N52" s="29"/>
      <c r="O52" s="29"/>
    </row>
    <row r="53" spans="1:20" ht="50.1" customHeight="1">
      <c r="A53" s="4" t="s">
        <v>12</v>
      </c>
      <c r="B53" s="5" t="s">
        <v>1</v>
      </c>
      <c r="C53" s="4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6" t="s">
        <v>7</v>
      </c>
    </row>
    <row r="54" spans="1:20" ht="18">
      <c r="A54" s="21"/>
      <c r="B54" s="9" t="str">
        <f>'Nädal_41_4.-9.klass'!B54</f>
        <v>Sealihakaste (G, L)</v>
      </c>
      <c r="C54" s="261"/>
      <c r="D54" s="11">
        <v>140</v>
      </c>
      <c r="E54" s="11">
        <f>D54*'Nädal_41_4.-9.klass'!E54/'Nädal_41_4.-9.klass'!D54</f>
        <v>131.83333333333334</v>
      </c>
      <c r="F54" s="11">
        <f>D54*'Nädal_41_4.-9.klass'!F54/'Nädal_41_4.-9.klass'!D54</f>
        <v>5.53</v>
      </c>
      <c r="G54" s="11">
        <f>D54*'Nädal_41_4.-9.klass'!G54/'Nädal_41_4.-9.klass'!D54</f>
        <v>8.9716666666666676</v>
      </c>
      <c r="H54" s="11">
        <f>D54*'Nädal_41_4.-9.klass'!H54/'Nädal_41_4.-9.klass'!D54</f>
        <v>7.0583333333333336</v>
      </c>
    </row>
    <row r="55" spans="1:20" ht="18">
      <c r="A55" s="77" t="s">
        <v>8</v>
      </c>
      <c r="B55" s="9" t="str">
        <f>'Nädal_41_4.-9.klass'!B55</f>
        <v>Stoovitud porgandid (G, L)</v>
      </c>
      <c r="C55" s="261" t="str">
        <f>'Nädal_41_4.-9.klass'!C55</f>
        <v>Porgand, toidukoor R 15%, nisujahu, või R 80%, sidrunimahl, söögisool, suhkur, vesi</v>
      </c>
      <c r="D55" s="12">
        <v>20</v>
      </c>
      <c r="E55" s="11">
        <f>D55*'Nädal_41_4.-9.klass'!E55/'Nädal_41_4.-9.klass'!D55</f>
        <v>13.8</v>
      </c>
      <c r="F55" s="11">
        <f>E55*'Nädal_41_4.-9.klass'!F55/'Nädal_41_4.-9.klass'!E55</f>
        <v>1.02</v>
      </c>
      <c r="G55" s="11">
        <f>F55*'Nädal_41_4.-9.klass'!G55/'Nädal_41_4.-9.klass'!F55</f>
        <v>0.93</v>
      </c>
      <c r="H55" s="11">
        <f>G55*'Nädal_41_4.-9.klass'!H55/'Nädal_41_4.-9.klass'!G55</f>
        <v>0.19600000000000001</v>
      </c>
    </row>
    <row r="56" spans="1:20" ht="18.95" customHeight="1">
      <c r="A56" s="22"/>
      <c r="B56" s="9" t="str">
        <f>'Nädal_41_4.-9.klass'!B56</f>
        <v>Kartul, aurutatud (mahe)</v>
      </c>
      <c r="C56" s="261" t="str">
        <f>'Nädal_41_4.-9.klass'!C56</f>
        <v>Kartul, vesi, söögisool</v>
      </c>
      <c r="D56" s="14">
        <v>100</v>
      </c>
      <c r="E56" s="11">
        <f>D56*'Nädal_41_4.-9.klass'!E56/'Nädal_41_4.-9.klass'!D56</f>
        <v>73.95</v>
      </c>
      <c r="F56" s="11">
        <f>E56*'Nädal_41_4.-9.klass'!F56/'Nädal_41_4.-9.klass'!E56</f>
        <v>16.829999999999998</v>
      </c>
      <c r="G56" s="11">
        <f>F56*'Nädal_41_4.-9.klass'!G56/'Nädal_41_4.-9.klass'!F56</f>
        <v>0.10199999999999998</v>
      </c>
      <c r="H56" s="11">
        <f>G56*'Nädal_41_4.-9.klass'!H56/'Nädal_41_4.-9.klass'!G56</f>
        <v>1.9379999999999997</v>
      </c>
    </row>
    <row r="57" spans="1:20" ht="18.95" customHeight="1">
      <c r="A57" s="22"/>
      <c r="B57" s="9" t="str">
        <f>'Nädal_41_4.-9.klass'!B57</f>
        <v xml:space="preserve">Riis, aurutatud </v>
      </c>
      <c r="C57" s="261" t="str">
        <f>'Nädal_41_4.-9.klass'!C57</f>
        <v>Riis, vesi, söögisool</v>
      </c>
      <c r="D57" s="14">
        <v>100</v>
      </c>
      <c r="E57" s="11">
        <f>D57*'Nädal_41_4.-9.klass'!E57/'Nädal_41_4.-9.klass'!D57</f>
        <v>157.70200000000003</v>
      </c>
      <c r="F57" s="11">
        <f>E57*'Nädal_41_4.-9.klass'!F57/'Nädal_41_4.-9.klass'!E57</f>
        <v>26.876000000000001</v>
      </c>
      <c r="G57" s="11">
        <f>F57*'Nädal_41_4.-9.klass'!G57/'Nädal_41_4.-9.klass'!F57</f>
        <v>4.742</v>
      </c>
      <c r="H57" s="11">
        <f>G57*'Nädal_41_4.-9.klass'!H57/'Nädal_41_4.-9.klass'!G57</f>
        <v>2.2770000000000006</v>
      </c>
    </row>
    <row r="58" spans="1:20" ht="18">
      <c r="A58" s="22"/>
      <c r="B58" s="9" t="str">
        <f>'Nädal_41_4.-9.klass'!B58</f>
        <v>Brokoli, aurutatud</v>
      </c>
      <c r="C58" s="261"/>
      <c r="D58" s="14">
        <v>100</v>
      </c>
      <c r="E58" s="11">
        <f>D58*'Nädal_41_4.-9.klass'!E58/'Nädal_41_4.-9.klass'!D58</f>
        <v>39.46</v>
      </c>
      <c r="F58" s="11">
        <f>E58*'Nädal_41_4.-9.klass'!F58/'Nädal_41_4.-9.klass'!E58</f>
        <v>6.1</v>
      </c>
      <c r="G58" s="11">
        <f>F58*'Nädal_41_4.-9.klass'!G58/'Nädal_41_4.-9.klass'!F58</f>
        <v>0.5</v>
      </c>
      <c r="H58" s="11">
        <f>G58*'Nädal_41_4.-9.klass'!H58/'Nädal_41_4.-9.klass'!G58</f>
        <v>4.0999999999999996</v>
      </c>
      <c r="J58" s="28"/>
      <c r="K58" s="29"/>
      <c r="L58" s="29"/>
      <c r="M58" s="29"/>
      <c r="N58" s="29"/>
      <c r="O58" s="29"/>
    </row>
    <row r="59" spans="1:20" ht="18.95" customHeight="1">
      <c r="A59" s="22"/>
      <c r="B59" s="9" t="str">
        <f>'Nädal_41_4.-9.klass'!B59</f>
        <v>Külm hapukoorekaste murulauguga (L)</v>
      </c>
      <c r="C59" s="261" t="str">
        <f>'Nädal_41_4.-9.klass'!C59</f>
        <v>Hapukoor R 10%, sidrunimahl, suhkur, murulauk</v>
      </c>
      <c r="D59" s="14">
        <v>50</v>
      </c>
      <c r="E59" s="11">
        <f>D59*'Nädal_41_4.-9.klass'!E59/'Nädal_41_4.-9.klass'!D59</f>
        <v>56.623000000000005</v>
      </c>
      <c r="F59" s="11">
        <f>E59*'Nädal_41_4.-9.klass'!F59/'Nädal_41_4.-9.klass'!E59</f>
        <v>2.4850000000000003</v>
      </c>
      <c r="G59" s="11">
        <f>F59*'Nädal_41_4.-9.klass'!G59/'Nädal_41_4.-9.klass'!F59</f>
        <v>4.5600000000000005</v>
      </c>
      <c r="H59" s="11">
        <f>G59*'Nädal_41_4.-9.klass'!H59/'Nädal_41_4.-9.klass'!G59</f>
        <v>1.4380000000000002</v>
      </c>
      <c r="J59" s="28"/>
      <c r="K59" s="29"/>
      <c r="L59" s="29"/>
      <c r="M59" s="29"/>
      <c r="N59" s="29"/>
      <c r="O59" s="29"/>
    </row>
    <row r="60" spans="1:20" ht="18.95" customHeight="1">
      <c r="A60" s="27"/>
      <c r="B60" s="9" t="str">
        <f>'Nädal_41_4.-9.klass'!B60</f>
        <v>Mahla-õlikaste</v>
      </c>
      <c r="C60" s="261" t="str">
        <f>'Nädal_41_4.-9.klass'!C60</f>
        <v>Õunamahl 100% naturaalne, õunaäädikas, sinepipulber, söögisool, petersell, toiduõli</v>
      </c>
      <c r="D60" s="14">
        <v>10</v>
      </c>
      <c r="E60" s="11">
        <f>D60*'Nädal_41_4.-9.klass'!E60/'Nädal_41_4.-9.klass'!D60</f>
        <v>64.378799999999998</v>
      </c>
      <c r="F60" s="11">
        <f>E60*'Nädal_41_4.-9.klass'!F60/'Nädal_41_4.-9.klass'!E60</f>
        <v>0.19410000000000002</v>
      </c>
      <c r="G60" s="11">
        <f>F60*'Nädal_41_4.-9.klass'!G60/'Nädal_41_4.-9.klass'!F60</f>
        <v>7.0611000000000006</v>
      </c>
      <c r="H60" s="11">
        <f>G60*'Nädal_41_4.-9.klass'!H60/'Nädal_41_4.-9.klass'!G60</f>
        <v>2.7100000000000003E-2</v>
      </c>
    </row>
    <row r="61" spans="1:20" ht="18.95" customHeight="1">
      <c r="A61" s="27"/>
      <c r="B61" s="9" t="str">
        <f>'Nädal_41_4.-9.klass'!B61</f>
        <v>Peedi-piprajuuresalat (L) (mahe peet)</v>
      </c>
      <c r="C61" s="261" t="str">
        <f>'Nädal_41_4.-9.klass'!C61</f>
        <v xml:space="preserve">Peet, mädarõigas, hapukoor R 10%, õun, suhkur, </v>
      </c>
      <c r="D61" s="14">
        <v>100</v>
      </c>
      <c r="E61" s="11">
        <f>D61*'Nädal_41_4.-9.klass'!E61/'Nädal_41_4.-9.klass'!D61</f>
        <v>59.6</v>
      </c>
      <c r="F61" s="11">
        <f>E61*'Nädal_41_4.-9.klass'!F61/'Nädal_41_4.-9.klass'!E61</f>
        <v>8.2799999999999994</v>
      </c>
      <c r="G61" s="11">
        <f>F61*'Nädal_41_4.-9.klass'!G61/'Nädal_41_4.-9.klass'!F61</f>
        <v>1.68</v>
      </c>
      <c r="H61" s="11">
        <f>G61*'Nädal_41_4.-9.klass'!H61/'Nädal_41_4.-9.klass'!G61</f>
        <v>1.84</v>
      </c>
    </row>
    <row r="62" spans="1:20" ht="18.95" customHeight="1">
      <c r="A62" s="27"/>
      <c r="B62" s="9" t="str">
        <f>'Nädal_41_4.-9.klass'!B62</f>
        <v>Hiina kapsas, tomat, mais</v>
      </c>
      <c r="C62" s="261"/>
      <c r="D62" s="14">
        <v>100</v>
      </c>
      <c r="E62" s="11">
        <f>D62*'Nädal_41_4.-9.klass'!E62/'Nädal_41_4.-9.klass'!D62</f>
        <v>40.193333333333335</v>
      </c>
      <c r="F62" s="11">
        <f>E62*'Nädal_41_4.-9.klass'!F62/'Nädal_41_4.-9.klass'!E62</f>
        <v>8.283333333333335</v>
      </c>
      <c r="G62" s="11">
        <f>F62*'Nädal_41_4.-9.klass'!G62/'Nädal_41_4.-9.klass'!F62</f>
        <v>0.63333333333333341</v>
      </c>
      <c r="H62" s="11">
        <f>G62*'Nädal_41_4.-9.klass'!H62/'Nädal_41_4.-9.klass'!G62</f>
        <v>1.7000000000000002</v>
      </c>
    </row>
    <row r="63" spans="1:20" ht="18.95" customHeight="1">
      <c r="A63" s="27"/>
      <c r="B63" s="9" t="str">
        <f>'Nädal_41_4.-9.klass'!B63</f>
        <v>Seemnesegu (mahe)</v>
      </c>
      <c r="C63" s="261" t="str">
        <f>'Nädal_41_4.-9.klass'!C63</f>
        <v>Kõrvitsaseemned, päevalilleseemned, seesamiseemned</v>
      </c>
      <c r="D63" s="14">
        <v>15</v>
      </c>
      <c r="E63" s="11">
        <f>D63*'Nädal_41_4.-9.klass'!E63/'Nädal_41_4.-9.klass'!D63</f>
        <v>91.315049999999999</v>
      </c>
      <c r="F63" s="11">
        <f>E63*'Nädal_41_4.-9.klass'!F63/'Nädal_41_4.-9.klass'!E63</f>
        <v>1.92</v>
      </c>
      <c r="G63" s="11">
        <f>F63*'Nädal_41_4.-9.klass'!G63/'Nädal_41_4.-9.klass'!F63</f>
        <v>7.7350499999999993</v>
      </c>
      <c r="H63" s="11">
        <f>G63*'Nädal_41_4.-9.klass'!H63/'Nädal_41_4.-9.klass'!G63</f>
        <v>4.2349499999999995</v>
      </c>
    </row>
    <row r="64" spans="1:20" ht="18.95" customHeight="1">
      <c r="A64" s="27"/>
      <c r="B64" s="9" t="str">
        <f>'Nädal_41_4.-9.klass'!B64</f>
        <v>Piimatooted (piim, keefir R 2,5% ) (L)</v>
      </c>
      <c r="C64" s="261"/>
      <c r="D64" s="14">
        <v>50</v>
      </c>
      <c r="E64" s="11">
        <f>D64*'Nädal_41_4.-9.klass'!E64/'Nädal_41_4.-9.klass'!D64</f>
        <v>28.195</v>
      </c>
      <c r="F64" s="11">
        <f>E64*'Nädal_41_4.-9.klass'!F64/'Nädal_41_4.-9.klass'!E64</f>
        <v>2.4375</v>
      </c>
      <c r="G64" s="11">
        <f>F64*'Nädal_41_4.-9.klass'!G64/'Nädal_41_4.-9.klass'!F64</f>
        <v>1.2849999999999999</v>
      </c>
      <c r="H64" s="11">
        <f>G64*'Nädal_41_4.-9.klass'!H64/'Nädal_41_4.-9.klass'!G64</f>
        <v>1.72</v>
      </c>
    </row>
    <row r="65" spans="1:12" ht="30">
      <c r="A65" s="27"/>
      <c r="B65" s="9" t="str">
        <f>'Nädal_41_4.-9.klass'!B65</f>
        <v>Joogijogurt, maitsestatud (L)</v>
      </c>
      <c r="C65" s="261" t="str">
        <f>'Nädal_41_4.-9.klass'!C65</f>
        <v>Maitsestamata jogurt R 2,5-3%, naturaalne marjapüree maasikas, vaarikas, mustad sõstrad, punased sõstrad, mustikas)</v>
      </c>
      <c r="D65" s="14">
        <v>25</v>
      </c>
      <c r="E65" s="11">
        <f>D65*'Nädal_41_4.-9.klass'!E65/'Nädal_41_4.-9.klass'!D65</f>
        <v>18.686499999999999</v>
      </c>
      <c r="F65" s="11">
        <f>E65*'Nädal_41_4.-9.klass'!F65/'Nädal_41_4.-9.klass'!E65</f>
        <v>3.0307499999999998</v>
      </c>
      <c r="G65" s="11">
        <f>F65*'Nädal_41_4.-9.klass'!G65/'Nädal_41_4.-9.klass'!F65</f>
        <v>0.375</v>
      </c>
      <c r="H65" s="11">
        <f>G65*'Nädal_41_4.-9.klass'!H65/'Nädal_41_4.-9.klass'!G65</f>
        <v>0.80000000000000016</v>
      </c>
    </row>
    <row r="66" spans="1:12" ht="18.95" customHeight="1">
      <c r="A66" s="15"/>
      <c r="B66" s="9" t="str">
        <f>'Nädal_41_4.-9.klass'!B66</f>
        <v>Tee, suhkruta</v>
      </c>
      <c r="C66" s="261" t="str">
        <f>'Nädal_41_4.-9.klass'!C66</f>
        <v>Teepuru, vesi</v>
      </c>
      <c r="D66" s="14">
        <v>50</v>
      </c>
      <c r="E66" s="11">
        <f>D66*'Nädal_41_4.-9.klass'!E66/'Nädal_41_4.-9.klass'!D66</f>
        <v>0.2</v>
      </c>
      <c r="F66" s="11">
        <f>D66*'Nädal_41_4.-9.klass'!F66/'Nädal_41_4.-9.klass'!D66</f>
        <v>0</v>
      </c>
      <c r="G66" s="11">
        <f>D66*'Nädal_41_4.-9.klass'!G66/'Nädal_41_4.-9.klass'!D66</f>
        <v>0</v>
      </c>
      <c r="H66" s="11">
        <f>D66*'Nädal_41_4.-9.klass'!H66/'Nädal_41_4.-9.klass'!D66</f>
        <v>0.05</v>
      </c>
    </row>
    <row r="67" spans="1:12" ht="18.95" customHeight="1">
      <c r="A67" s="15"/>
      <c r="B67" s="9" t="str">
        <f>'Nädal_41_4.-9.klass'!B67</f>
        <v>Rukkileiva (3 sorti) - ja sepikutoodete valik  (G)</v>
      </c>
      <c r="C67" s="261"/>
      <c r="D67" s="14">
        <v>50</v>
      </c>
      <c r="E67" s="11">
        <f>D67*'Nädal_41_4.-9.klass'!E67/'Nädal_41_4.-9.klass'!D67</f>
        <v>123.1</v>
      </c>
      <c r="F67" s="11">
        <f>D67*'Nädal_41_4.-9.klass'!F67/'Nädal_41_4.-9.klass'!D67</f>
        <v>26.15</v>
      </c>
      <c r="G67" s="11">
        <f>D67*'Nädal_41_4.-9.klass'!G67/'Nädal_41_4.-9.klass'!D67</f>
        <v>1</v>
      </c>
      <c r="H67" s="11">
        <f>D67*'Nädal_41_4.-9.klass'!H67/'Nädal_41_4.-9.klass'!D67</f>
        <v>3.5750000000000002</v>
      </c>
    </row>
    <row r="68" spans="1:12" ht="18.95" customHeight="1">
      <c r="A68" s="15"/>
      <c r="B68" s="9" t="str">
        <f>'Nädal_41_4.-9.klass'!B68</f>
        <v>Õun (mahe)</v>
      </c>
      <c r="C68" s="9"/>
      <c r="D68" s="14">
        <v>50</v>
      </c>
      <c r="E68" s="11">
        <f>D68*'Nädal_41_4.-9.klass'!E68/'Nädal_41_4.-9.klass'!D68</f>
        <v>24.038</v>
      </c>
      <c r="F68" s="11">
        <f>D68*'Nädal_41_4.-9.klass'!F68/'Nädal_41_4.-9.klass'!D68</f>
        <v>6.74</v>
      </c>
      <c r="G68" s="11">
        <f>D68*'Nädal_41_4.-9.klass'!G68/'Nädal_41_4.-9.klass'!D68</f>
        <v>0</v>
      </c>
      <c r="H68" s="11">
        <f>D68*'Nädal_41_4.-9.klass'!H68/'Nädal_41_4.-9.klass'!D68</f>
        <v>0</v>
      </c>
    </row>
    <row r="69" spans="1:12" ht="18.95" customHeight="1">
      <c r="A69" s="169"/>
      <c r="B69" s="170"/>
      <c r="C69" s="170" t="s">
        <v>9</v>
      </c>
      <c r="D69" s="33"/>
      <c r="E69" s="75">
        <f>SUM(E54:E68)</f>
        <v>923.0750166666669</v>
      </c>
      <c r="F69" s="75">
        <f t="shared" ref="F69:H69" si="0">SUM(F54:F68)</f>
        <v>115.87668333333333</v>
      </c>
      <c r="G69" s="75">
        <f t="shared" si="0"/>
        <v>39.575149999999994</v>
      </c>
      <c r="H69" s="75">
        <f t="shared" si="0"/>
        <v>30.954383333333336</v>
      </c>
    </row>
    <row r="70" spans="1:12" ht="50.1" customHeight="1">
      <c r="A70" s="4" t="s">
        <v>13</v>
      </c>
      <c r="B70" s="5" t="s">
        <v>1</v>
      </c>
      <c r="C70" s="4" t="s">
        <v>2</v>
      </c>
      <c r="D70" s="6" t="s">
        <v>3</v>
      </c>
      <c r="E70" s="6" t="s">
        <v>4</v>
      </c>
      <c r="F70" s="6" t="s">
        <v>5</v>
      </c>
      <c r="G70" s="6" t="s">
        <v>6</v>
      </c>
      <c r="H70" s="6" t="s">
        <v>7</v>
      </c>
    </row>
    <row r="71" spans="1:12" ht="30">
      <c r="A71" s="31"/>
      <c r="B71" s="9" t="str">
        <f>'Nädal_41_4.-9.klass'!B71</f>
        <v>Kanapada suvikõrvitsa ja roheliste ubadega (L)</v>
      </c>
      <c r="C71" s="115" t="str">
        <f>'Nädal_41_4.-9.klass'!C71</f>
        <v>Kanaliha, porgand, kaalikas, suvikõrvits, mugulsibul, paprika, aedoad, toidukoor R 15%, maisitärklis, söögisool, värske petersell, toiduõli, vesi</v>
      </c>
      <c r="D71" s="11">
        <v>140</v>
      </c>
      <c r="E71" s="11">
        <f>D71*'Nädal_41_4.-9.klass'!E71/'Nädal_41_4.-9.klass'!D71</f>
        <v>113.4</v>
      </c>
      <c r="F71" s="11">
        <f>E71*'Nädal_41_4.-9.klass'!F71/'Nädal_41_4.-9.klass'!E71</f>
        <v>5.7540000000000004</v>
      </c>
      <c r="G71" s="11">
        <f>F71*'Nädal_41_4.-9.klass'!G71/'Nädal_41_4.-9.klass'!F71</f>
        <v>6.5869999999999997</v>
      </c>
      <c r="H71" s="11">
        <f>G71*'Nädal_41_4.-9.klass'!H71/'Nädal_41_4.-9.klass'!G71</f>
        <v>6.8180000000000005</v>
      </c>
    </row>
    <row r="72" spans="1:12" ht="18">
      <c r="A72" s="77" t="s">
        <v>8</v>
      </c>
      <c r="B72" s="9" t="str">
        <f>'Nädal_41_4.-9.klass'!B72</f>
        <v>Koorene herne- ja aedviljahautis (L)</v>
      </c>
      <c r="C72" s="115" t="str">
        <f>'Nädal_41_4.-9.klass'!C72</f>
        <v>Herned, suvikõrvits, porgand, toidukoor R 15%, värske petersell, toiduõli, söögisool, vesi</v>
      </c>
      <c r="D72" s="12">
        <v>20</v>
      </c>
      <c r="E72" s="11">
        <f>D72*'Nädal_41_4.-9.klass'!E72/'Nädal_41_4.-9.klass'!D72</f>
        <v>15.3</v>
      </c>
      <c r="F72" s="11">
        <f>E72*'Nädal_41_4.-9.klass'!F72/'Nädal_41_4.-9.klass'!E72</f>
        <v>1.41</v>
      </c>
      <c r="G72" s="11">
        <f>F72*'Nädal_41_4.-9.klass'!G72/'Nädal_41_4.-9.klass'!F72</f>
        <v>0.6</v>
      </c>
      <c r="H72" s="11">
        <f>G72*'Nädal_41_4.-9.klass'!H72/'Nädal_41_4.-9.klass'!G72</f>
        <v>0.69</v>
      </c>
    </row>
    <row r="73" spans="1:12" ht="18">
      <c r="A73" s="36"/>
      <c r="B73" s="9" t="str">
        <f>'Nädal_41_4.-9.klass'!B74</f>
        <v>Täisterapasta/pasta (G) (mahe)</v>
      </c>
      <c r="C73" s="115" t="str">
        <f>'Nädal_41_4.-9.klass'!C74</f>
        <v>Täisterapasta/pasta (durumnisujahu, vesi), vesi, söögisool</v>
      </c>
      <c r="D73" s="14">
        <v>100</v>
      </c>
      <c r="E73" s="11">
        <f>D73*'Nädal_41_4.-9.klass'!E74/'Nädal_41_4.-9.klass'!D74</f>
        <v>171.565</v>
      </c>
      <c r="F73" s="11">
        <f>E73*'Nädal_41_4.-9.klass'!F74/'Nädal_41_4.-9.klass'!E74</f>
        <v>35.656999999999996</v>
      </c>
      <c r="G73" s="11">
        <f>F73*'Nädal_41_4.-9.klass'!G74/'Nädal_41_4.-9.klass'!F74</f>
        <v>1.3449999999999998</v>
      </c>
      <c r="H73" s="11">
        <f>G73*'Nädal_41_4.-9.klass'!H74/'Nädal_41_4.-9.klass'!G74</f>
        <v>5.6769999999999987</v>
      </c>
    </row>
    <row r="74" spans="1:12" ht="18.95" customHeight="1">
      <c r="A74" s="31"/>
      <c r="B74" s="9" t="str">
        <f>'Nädal_41_4.-9.klass'!B75</f>
        <v>Tatar, aurutatud (mahe)</v>
      </c>
      <c r="C74" s="115" t="str">
        <f>'Nädal_41_4.-9.klass'!C75</f>
        <v xml:space="preserve">Tatar, vesi, söögisool </v>
      </c>
      <c r="D74" s="14">
        <v>100</v>
      </c>
      <c r="E74" s="11">
        <f>D74*'Nädal_41_4.-9.klass'!E75/'Nädal_41_4.-9.klass'!D75</f>
        <v>80.59999999999998</v>
      </c>
      <c r="F74" s="11">
        <f>E74*'Nädal_41_4.-9.klass'!F75/'Nädal_41_4.-9.klass'!E75</f>
        <v>16.974999999999998</v>
      </c>
      <c r="G74" s="11">
        <f>F74*'Nädal_41_4.-9.klass'!G75/'Nädal_41_4.-9.klass'!F75</f>
        <v>0.49999999999999989</v>
      </c>
      <c r="H74" s="11">
        <f>G74*'Nädal_41_4.-9.klass'!H75/'Nädal_41_4.-9.klass'!G75</f>
        <v>2.9749999999999992</v>
      </c>
    </row>
    <row r="75" spans="1:12" ht="18.95" customHeight="1">
      <c r="A75" s="37"/>
      <c r="B75" s="9" t="str">
        <f>'Nädal_41_4.-9.klass'!B76</f>
        <v>Külm jogurti-küüslaugukaste (L)</v>
      </c>
      <c r="C75" s="115" t="str">
        <f>'Nädal_41_4.-9.klass'!C76</f>
        <v>Maitsestamata jogurt R 5%, sidrunimahl, suhkur, küüslauk</v>
      </c>
      <c r="D75" s="14">
        <v>50</v>
      </c>
      <c r="E75" s="11">
        <f>D75*'Nädal_41_4.-9.klass'!E76/'Nädal_41_4.-9.klass'!D76</f>
        <v>41.657499999999999</v>
      </c>
      <c r="F75" s="11">
        <f>E75*'Nädal_41_4.-9.klass'!F76/'Nädal_41_4.-9.klass'!E76</f>
        <v>2.9704999999999999</v>
      </c>
      <c r="G75" s="11">
        <f>F75*'Nädal_41_4.-9.klass'!G76/'Nädal_41_4.-9.klass'!F76</f>
        <v>2.4009999999999998</v>
      </c>
      <c r="H75" s="11">
        <f>G75*'Nädal_41_4.-9.klass'!H76/'Nädal_41_4.-9.klass'!G76</f>
        <v>2.0710000000000002</v>
      </c>
      <c r="I75" s="16"/>
      <c r="J75" s="16"/>
      <c r="K75" s="16"/>
      <c r="L75" s="16"/>
    </row>
    <row r="76" spans="1:12" ht="18.95" customHeight="1">
      <c r="A76" s="37"/>
      <c r="B76" s="9" t="str">
        <f>'Nädal_41_4.-9.klass'!B77</f>
        <v>Mahla-õlikaste</v>
      </c>
      <c r="C76" s="115" t="str">
        <f>'Nädal_41_4.-9.klass'!C77</f>
        <v>Õunamahl 100% naturaalne, õunaäädikas, sinepipulber, söögisool, petersell, värske, toiduõli</v>
      </c>
      <c r="D76" s="14">
        <v>5</v>
      </c>
      <c r="E76" s="11">
        <f>D76*'Nädal_41_4.-9.klass'!E77/'Nädal_41_4.-9.klass'!D77</f>
        <v>32.189399999999999</v>
      </c>
      <c r="F76" s="11">
        <f>E76*'Nädal_41_4.-9.klass'!F77/'Nädal_41_4.-9.klass'!E77</f>
        <v>9.7050000000000011E-2</v>
      </c>
      <c r="G76" s="11">
        <f>F76*'Nädal_41_4.-9.klass'!G77/'Nädal_41_4.-9.klass'!F77</f>
        <v>3.5305500000000003</v>
      </c>
      <c r="H76" s="11">
        <f>G76*'Nädal_41_4.-9.klass'!H77/'Nädal_41_4.-9.klass'!G77</f>
        <v>1.3550000000000001E-2</v>
      </c>
      <c r="I76" s="16"/>
      <c r="J76" s="16"/>
      <c r="K76" s="16"/>
      <c r="L76" s="16"/>
    </row>
    <row r="77" spans="1:12" ht="18.95" customHeight="1">
      <c r="A77" s="37"/>
      <c r="B77" s="9" t="str">
        <f>'Nädal_41_4.-9.klass'!B78</f>
        <v>Hiina kapsa salat pirni ja Kreeka pähklitega (P)</v>
      </c>
      <c r="C77" s="115" t="str">
        <f>'Nädal_41_4.-9.klass'!C78</f>
        <v>Hiina kapsas, pirn, Kreeka pähkel, toiduõli</v>
      </c>
      <c r="D77" s="14">
        <v>100</v>
      </c>
      <c r="E77" s="11">
        <f>D77*'Nädal_41_4.-9.klass'!E78/'Nädal_41_4.-9.klass'!D78</f>
        <v>89.811000000000007</v>
      </c>
      <c r="F77" s="11">
        <f>E77*'Nädal_41_4.-9.klass'!F78/'Nädal_41_4.-9.klass'!E78</f>
        <v>6.242</v>
      </c>
      <c r="G77" s="11">
        <f>F77*'Nädal_41_4.-9.klass'!G78/'Nädal_41_4.-9.klass'!F78</f>
        <v>7.0060000000000011</v>
      </c>
      <c r="H77" s="11">
        <f>G77*'Nädal_41_4.-9.klass'!H78/'Nädal_41_4.-9.klass'!G78</f>
        <v>1.6730000000000003</v>
      </c>
      <c r="I77" s="16"/>
      <c r="J77" s="16"/>
      <c r="K77" s="16"/>
      <c r="L77" s="16"/>
    </row>
    <row r="78" spans="1:12" ht="18.95" customHeight="1">
      <c r="A78" s="37"/>
      <c r="B78" s="9" t="str">
        <f>'Nädal_41_4.-9.klass'!B79</f>
        <v>Peet, porgand (mahe), valge redis</v>
      </c>
      <c r="C78" s="115"/>
      <c r="D78" s="14">
        <v>100</v>
      </c>
      <c r="E78" s="11">
        <f>D78*'Nädal_41_4.-9.klass'!E79/'Nädal_41_4.-9.klass'!D79</f>
        <v>30.700000000000003</v>
      </c>
      <c r="F78" s="11">
        <f>E78*'Nädal_41_4.-9.klass'!F79/'Nädal_41_4.-9.klass'!E79</f>
        <v>7.4666666666666677</v>
      </c>
      <c r="G78" s="11">
        <f>F78*'Nädal_41_4.-9.klass'!G79/'Nädal_41_4.-9.klass'!F79</f>
        <v>0.16666666666666671</v>
      </c>
      <c r="H78" s="11">
        <f>G78*'Nädal_41_4.-9.klass'!H79/'Nädal_41_4.-9.klass'!G79</f>
        <v>1.0000000000000002</v>
      </c>
    </row>
    <row r="79" spans="1:12" ht="18.95" customHeight="1">
      <c r="A79" s="37"/>
      <c r="B79" s="9" t="str">
        <f>'Nädal_41_4.-9.klass'!B80</f>
        <v>Seemnesegu (mahe)</v>
      </c>
      <c r="C79" s="115" t="str">
        <f>'Nädal_41_4.-9.klass'!C80</f>
        <v>Kõrvitsaseemned, päevalilleseemned, seesamiseemned</v>
      </c>
      <c r="D79" s="14">
        <v>5</v>
      </c>
      <c r="E79" s="11">
        <f>D79*'Nädal_41_4.-9.klass'!E80/'Nädal_41_4.-9.klass'!D80</f>
        <v>30.43835</v>
      </c>
      <c r="F79" s="11">
        <f>E79*'Nädal_41_4.-9.klass'!F80/'Nädal_41_4.-9.klass'!E80</f>
        <v>0.64</v>
      </c>
      <c r="G79" s="11">
        <f>F79*'Nädal_41_4.-9.klass'!G80/'Nädal_41_4.-9.klass'!F80</f>
        <v>2.5783499999999999</v>
      </c>
      <c r="H79" s="11">
        <f>G79*'Nädal_41_4.-9.klass'!H80/'Nädal_41_4.-9.klass'!G80</f>
        <v>1.4116499999999998</v>
      </c>
    </row>
    <row r="80" spans="1:12" ht="18.95" customHeight="1">
      <c r="A80" s="34"/>
      <c r="B80" s="9" t="str">
        <f>'Nädal_41_4.-9.klass'!B81</f>
        <v>Piimatooted (piim, keefir R 2,5% ) (L)</v>
      </c>
      <c r="C80" s="115"/>
      <c r="D80" s="14">
        <v>25</v>
      </c>
      <c r="E80" s="11">
        <f>D80*'Nädal_41_4.-9.klass'!E81/'Nädal_41_4.-9.klass'!D81</f>
        <v>14.0975</v>
      </c>
      <c r="F80" s="11">
        <f>E80*'Nädal_41_4.-9.klass'!F81/'Nädal_41_4.-9.klass'!E81</f>
        <v>1.21875</v>
      </c>
      <c r="G80" s="11">
        <f>F80*'Nädal_41_4.-9.klass'!G81/'Nädal_41_4.-9.klass'!F81</f>
        <v>0.64249999999999996</v>
      </c>
      <c r="H80" s="11">
        <f>G80*'Nädal_41_4.-9.klass'!H81/'Nädal_41_4.-9.klass'!G81</f>
        <v>0.86</v>
      </c>
    </row>
    <row r="81" spans="1:8" ht="30">
      <c r="A81" s="34"/>
      <c r="B81" s="9" t="str">
        <f>'Nädal_41_4.-9.klass'!B82</f>
        <v>Joogijogurt, maitsestatud (L)</v>
      </c>
      <c r="C81" s="115" t="str">
        <f>'Nädal_41_4.-9.klass'!C82</f>
        <v>Maitsestamata jogurt R 2,5-3%, naturaalne marjapüree maasikas, vaarikas, mustad sõstrad, punased sõstrad, mustikas)</v>
      </c>
      <c r="D81" s="14">
        <v>50</v>
      </c>
      <c r="E81" s="11">
        <f>D81*'Nädal_41_4.-9.klass'!E82/'Nädal_41_4.-9.klass'!D82</f>
        <v>37.372999999999998</v>
      </c>
      <c r="F81" s="11">
        <f>E81*'Nädal_41_4.-9.klass'!F82/'Nädal_41_4.-9.klass'!E82</f>
        <v>6.0614999999999997</v>
      </c>
      <c r="G81" s="11">
        <f>F81*'Nädal_41_4.-9.klass'!G82/'Nädal_41_4.-9.klass'!F82</f>
        <v>0.75</v>
      </c>
      <c r="H81" s="11">
        <f>G81*'Nädal_41_4.-9.klass'!H82/'Nädal_41_4.-9.klass'!G82</f>
        <v>1.6000000000000003</v>
      </c>
    </row>
    <row r="82" spans="1:8" ht="18.95" customHeight="1">
      <c r="A82" s="37"/>
      <c r="B82" s="9" t="str">
        <f>'Nädal_41_4.-9.klass'!B83</f>
        <v>Tee, suhkruta</v>
      </c>
      <c r="C82" s="115" t="str">
        <f>'Nädal_41_4.-9.klass'!C83</f>
        <v>Teepuru, vesi</v>
      </c>
      <c r="D82" s="14">
        <v>50</v>
      </c>
      <c r="E82" s="11">
        <f>D82*'Nädal_41_4.-9.klass'!E84/'Nädal_41_4.-9.klass'!D84</f>
        <v>123.1</v>
      </c>
      <c r="F82" s="11">
        <f>D82*'Nädal_41_4.-9.klass'!F84/'Nädal_41_4.-9.klass'!D84</f>
        <v>26.15</v>
      </c>
      <c r="G82" s="11">
        <f>D82*'Nädal_41_4.-9.klass'!G84/'Nädal_41_4.-9.klass'!D84</f>
        <v>1</v>
      </c>
      <c r="H82" s="11">
        <f>D82*'Nädal_41_4.-9.klass'!H84/'Nädal_41_4.-9.klass'!D84</f>
        <v>3.5750000000000002</v>
      </c>
    </row>
    <row r="83" spans="1:8" ht="18.95" customHeight="1">
      <c r="A83" s="37"/>
      <c r="B83" s="9" t="str">
        <f>'Nädal_41_4.-9.klass'!B84</f>
        <v>Rukkileiva (3 sorti) - ja sepikutoodete valik  (G)</v>
      </c>
      <c r="C83" s="115"/>
      <c r="D83" s="14">
        <v>50</v>
      </c>
      <c r="E83" s="11">
        <f>D83*'Nädal_41_4.-9.klass'!E85/'Nädal_41_4.-9.klass'!D85</f>
        <v>19.988</v>
      </c>
      <c r="F83" s="11">
        <f>D83*'Nädal_41_4.-9.klass'!F85/'Nädal_41_4.-9.klass'!D85</f>
        <v>5.97</v>
      </c>
      <c r="G83" s="11">
        <f>D83*'Nädal_41_4.-9.klass'!G85/'Nädal_41_4.-9.klass'!D85</f>
        <v>0</v>
      </c>
      <c r="H83" s="11">
        <f>D83*'Nädal_41_4.-9.klass'!H85/'Nädal_41_4.-9.klass'!D85</f>
        <v>0.15</v>
      </c>
    </row>
    <row r="84" spans="1:8" ht="18.95" customHeight="1">
      <c r="A84" s="169"/>
      <c r="B84" s="170"/>
      <c r="C84" s="170" t="s">
        <v>9</v>
      </c>
      <c r="D84" s="176"/>
      <c r="E84" s="38">
        <f>SUM(E71:E83)</f>
        <v>800.21974999999998</v>
      </c>
      <c r="F84" s="38">
        <f>SUM(F71:F83)</f>
        <v>116.61246666666665</v>
      </c>
      <c r="G84" s="38">
        <f>SUM(G71:G83)</f>
        <v>27.107066666666668</v>
      </c>
      <c r="H84" s="38">
        <f>SUM(H71:H83)</f>
        <v>28.514199999999999</v>
      </c>
    </row>
    <row r="85" spans="1:8" ht="18.95" customHeight="1">
      <c r="A85" s="285" t="s">
        <v>14</v>
      </c>
      <c r="B85" s="286"/>
      <c r="C85" s="286"/>
      <c r="D85" s="287"/>
      <c r="E85" s="167">
        <f>AVERAGE(E23,E40,E52,E69,E84)</f>
        <v>844.55071666666686</v>
      </c>
      <c r="F85" s="39">
        <f>AVERAGE(F23,F40,F52,F69,F84)</f>
        <v>111.92076000000002</v>
      </c>
      <c r="G85" s="39">
        <f>AVERAGE(G23,G40,G52,G69,G84)</f>
        <v>31.682223333333337</v>
      </c>
      <c r="H85" s="39">
        <f>AVERAGE(H23,H40,H52,H69,H84)</f>
        <v>32.164579999999994</v>
      </c>
    </row>
    <row r="86" spans="1:8" ht="18.95" customHeight="1">
      <c r="A86" s="173"/>
      <c r="B86" s="172"/>
      <c r="C86" s="288" t="s">
        <v>171</v>
      </c>
      <c r="D86" s="289"/>
      <c r="E86" s="168"/>
      <c r="F86" s="116">
        <f>(F85*4)/E85*100</f>
        <v>53.008425801466075</v>
      </c>
      <c r="G86" s="116">
        <f>(G85*9)/E85*100</f>
        <v>33.762331186623221</v>
      </c>
      <c r="H86" s="116">
        <f>(H85*4)/E85*100</f>
        <v>15.23393651334497</v>
      </c>
    </row>
    <row r="87" spans="1:8" ht="18.95" customHeight="1">
      <c r="A87" s="174"/>
      <c r="B87" s="175"/>
      <c r="C87" s="280" t="s">
        <v>166</v>
      </c>
      <c r="D87" s="281"/>
      <c r="E87" s="168" t="s">
        <v>191</v>
      </c>
      <c r="F87" s="116" t="s">
        <v>168</v>
      </c>
      <c r="G87" s="116" t="s">
        <v>169</v>
      </c>
      <c r="H87" s="116" t="s">
        <v>170</v>
      </c>
    </row>
    <row r="88" spans="1:8" ht="18.95" customHeight="1">
      <c r="A88" s="269" t="s">
        <v>15</v>
      </c>
      <c r="B88" s="269"/>
      <c r="C88" s="269"/>
      <c r="D88" s="269"/>
      <c r="E88" s="270"/>
      <c r="F88" s="270"/>
      <c r="G88" s="270"/>
      <c r="H88" s="270"/>
    </row>
    <row r="89" spans="1:8" ht="18.95" customHeight="1">
      <c r="A89" s="271" t="s">
        <v>141</v>
      </c>
      <c r="B89" s="272"/>
      <c r="C89" s="272"/>
      <c r="D89" s="272"/>
      <c r="E89" s="272"/>
      <c r="F89" s="272"/>
      <c r="G89" s="272"/>
      <c r="H89" s="273"/>
    </row>
    <row r="90" spans="1:8" ht="18.95" customHeight="1">
      <c r="A90" s="274" t="s">
        <v>142</v>
      </c>
      <c r="B90" s="275"/>
      <c r="C90" s="275"/>
      <c r="D90" s="275"/>
      <c r="E90" s="275"/>
      <c r="F90" s="275"/>
      <c r="G90" s="275"/>
      <c r="H90" s="276"/>
    </row>
    <row r="91" spans="1:8" ht="18.95" customHeight="1">
      <c r="A91" s="277" t="s">
        <v>192</v>
      </c>
      <c r="B91" s="278"/>
      <c r="C91" s="278"/>
      <c r="D91" s="278"/>
      <c r="E91" s="278"/>
      <c r="F91" s="278"/>
      <c r="G91" s="278"/>
      <c r="H91" s="279"/>
    </row>
    <row r="92" spans="1:8" ht="18.95" customHeight="1">
      <c r="A92" s="277" t="s">
        <v>143</v>
      </c>
      <c r="B92" s="278"/>
      <c r="C92" s="278"/>
      <c r="D92" s="278"/>
      <c r="E92" s="278"/>
      <c r="F92" s="278"/>
      <c r="G92" s="278"/>
      <c r="H92" s="279"/>
    </row>
    <row r="93" spans="1:8" ht="18.95" customHeight="1">
      <c r="A93" s="277" t="s">
        <v>151</v>
      </c>
      <c r="B93" s="278"/>
      <c r="C93" s="278"/>
      <c r="D93" s="278"/>
      <c r="E93" s="278"/>
      <c r="F93" s="278"/>
      <c r="G93" s="278"/>
      <c r="H93" s="279"/>
    </row>
    <row r="94" spans="1:8" ht="18.95" customHeight="1">
      <c r="A94" s="282" t="s">
        <v>16</v>
      </c>
      <c r="B94" s="282"/>
      <c r="C94" s="282"/>
      <c r="D94" s="282"/>
      <c r="E94" s="282"/>
      <c r="F94" s="282"/>
      <c r="G94" s="282"/>
      <c r="H94" s="282"/>
    </row>
    <row r="95" spans="1:8" ht="18.95" customHeight="1">
      <c r="A95" s="40" t="s">
        <v>144</v>
      </c>
      <c r="B95" s="42" t="s">
        <v>145</v>
      </c>
      <c r="C95" s="42"/>
      <c r="D95" s="42"/>
      <c r="E95" s="43"/>
      <c r="F95" s="43"/>
      <c r="G95" s="43"/>
      <c r="H95" s="44"/>
    </row>
    <row r="96" spans="1:8" ht="18.95" customHeight="1">
      <c r="A96" s="41" t="s">
        <v>146</v>
      </c>
      <c r="B96" s="45" t="s">
        <v>147</v>
      </c>
      <c r="C96" s="45"/>
      <c r="D96" s="45"/>
      <c r="E96" s="46"/>
      <c r="F96" s="46"/>
      <c r="G96" s="46"/>
      <c r="H96" s="47"/>
    </row>
    <row r="97" spans="1:8" ht="18.95" customHeight="1">
      <c r="A97" s="48" t="s">
        <v>148</v>
      </c>
      <c r="B97" s="49" t="s">
        <v>149</v>
      </c>
      <c r="C97" s="49"/>
      <c r="D97" s="49"/>
      <c r="E97" s="50"/>
      <c r="F97" s="50"/>
      <c r="G97" s="50"/>
      <c r="H97" s="51"/>
    </row>
  </sheetData>
  <mergeCells count="13">
    <mergeCell ref="C87:D87"/>
    <mergeCell ref="A93:H93"/>
    <mergeCell ref="A94:H94"/>
    <mergeCell ref="A1:B5"/>
    <mergeCell ref="A6:B6"/>
    <mergeCell ref="A85:D85"/>
    <mergeCell ref="C86:D86"/>
    <mergeCell ref="D1:E7"/>
    <mergeCell ref="A88:H88"/>
    <mergeCell ref="A89:H89"/>
    <mergeCell ref="A90:H90"/>
    <mergeCell ref="A91:H91"/>
    <mergeCell ref="A92:H92"/>
  </mergeCells>
  <pageMargins left="0.25" right="0.25" top="0.75" bottom="0.75" header="0.3" footer="0.3"/>
  <pageSetup paperSize="9" scale="53" fitToHeight="0" orientation="landscape" r:id="rId1"/>
  <rowBreaks count="2" manualBreakCount="2">
    <brk id="40" max="7" man="1"/>
    <brk id="69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8151-D404-4C71-BE42-C15795F1AEAB}">
  <sheetPr>
    <pageSetUpPr fitToPage="1"/>
  </sheetPr>
  <dimension ref="A1:W94"/>
  <sheetViews>
    <sheetView zoomScale="70" zoomScaleNormal="70" workbookViewId="0">
      <selection activeCell="H28" sqref="H28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83" t="e" vm="1">
        <v>#VALUE!</v>
      </c>
      <c r="B1" s="283"/>
      <c r="C1" s="1"/>
      <c r="D1" s="290" t="e" vm="2">
        <v>#VALUE!</v>
      </c>
      <c r="E1" s="290"/>
    </row>
    <row r="2" spans="1:8" ht="18.95" customHeight="1">
      <c r="A2" s="283"/>
      <c r="B2" s="283"/>
      <c r="C2" s="1"/>
      <c r="D2" s="290"/>
      <c r="E2" s="290"/>
    </row>
    <row r="3" spans="1:8" ht="18.95" customHeight="1">
      <c r="A3" s="283"/>
      <c r="B3" s="283"/>
      <c r="C3" s="1"/>
      <c r="D3" s="290"/>
      <c r="E3" s="290"/>
    </row>
    <row r="4" spans="1:8" ht="18.95" customHeight="1">
      <c r="A4" s="283"/>
      <c r="B4" s="283"/>
      <c r="C4" s="1"/>
      <c r="D4" s="290"/>
      <c r="E4" s="290"/>
    </row>
    <row r="5" spans="1:8" ht="18.95" customHeight="1">
      <c r="A5" s="283"/>
      <c r="B5" s="283"/>
      <c r="C5" s="1"/>
      <c r="D5" s="290"/>
      <c r="E5" s="290"/>
    </row>
    <row r="6" spans="1:8" ht="30">
      <c r="A6" s="284" t="s">
        <v>193</v>
      </c>
      <c r="B6" s="284"/>
      <c r="C6" s="3"/>
      <c r="D6" s="290"/>
      <c r="E6" s="290"/>
    </row>
    <row r="7" spans="1:8" ht="30">
      <c r="A7" s="96" t="str">
        <f>'Nädal_42_4-.9.klass'!A7</f>
        <v>42. nädal</v>
      </c>
      <c r="B7" s="96" t="str">
        <f>'Nädal_42_4-.9.klass'!B7</f>
        <v>13.10-17.10.2025</v>
      </c>
      <c r="C7" s="3"/>
      <c r="D7" s="291"/>
      <c r="E7" s="291"/>
    </row>
    <row r="8" spans="1:8" s="7" customFormat="1" ht="50.1" customHeight="1">
      <c r="A8" s="150" t="s">
        <v>0</v>
      </c>
      <c r="B8" s="190" t="s">
        <v>1</v>
      </c>
      <c r="C8" s="150" t="s">
        <v>2</v>
      </c>
      <c r="D8" s="152" t="s">
        <v>3</v>
      </c>
      <c r="E8" s="152" t="s">
        <v>4</v>
      </c>
      <c r="F8" s="152" t="s">
        <v>5</v>
      </c>
      <c r="G8" s="152" t="s">
        <v>6</v>
      </c>
      <c r="H8" s="152" t="s">
        <v>7</v>
      </c>
    </row>
    <row r="9" spans="1:8" ht="18">
      <c r="A9" s="226"/>
      <c r="B9" s="119" t="str">
        <f>'Nädal_42_4-.9.klass'!B9</f>
        <v>Kanakaste sulatatud juustuga (G, L)</v>
      </c>
      <c r="C9" s="143" t="str">
        <f>'Nädal_42_4-.9.klass'!C9</f>
        <v>Kanaliha, piim R 2,5%, sulatatud juust R 9%, nisujahu, söögisool, must pipar, toiduõli, värske petersell</v>
      </c>
      <c r="D9" s="118">
        <v>140</v>
      </c>
      <c r="E9" s="118">
        <f>D9*'Nädal_42_4-.9.klass'!E9/'Nädal_42_4-.9.klass'!D9</f>
        <v>186.66666666666666</v>
      </c>
      <c r="F9" s="118">
        <f>E9*'Nädal_42_4-.9.klass'!F9/'Nädal_42_4-.9.klass'!E9</f>
        <v>10.114999999999998</v>
      </c>
      <c r="G9" s="118">
        <f>F9*'Nädal_42_4-.9.klass'!G9/'Nädal_42_4-.9.klass'!F9</f>
        <v>11.421666666666663</v>
      </c>
      <c r="H9" s="118">
        <f>G9*'Nädal_42_4-.9.klass'!H9/'Nädal_42_4-.9.klass'!G9</f>
        <v>10.779999999999998</v>
      </c>
    </row>
    <row r="10" spans="1:8" ht="36">
      <c r="A10" s="117" t="s">
        <v>8</v>
      </c>
      <c r="B10" s="119" t="str">
        <f>'Nädal_42_4-.9.klass'!B10</f>
        <v>Kikerhernekaste sulatatud juustuga ja basiilikuga (G, L)</v>
      </c>
      <c r="C10" s="143" t="str">
        <f>'Nädal_42_4-.9.klass'!C10</f>
        <v>Kikerherned, piim R 2,5%, toidukoor R 27%, sulatatud juust R 9%, nisujahu, söögisool, must pipar, toiduõli, värske petersell, värske basiilik</v>
      </c>
      <c r="D10" s="144">
        <v>20</v>
      </c>
      <c r="E10" s="118">
        <f>D10*'Nädal_42_4-.9.klass'!E10/'Nädal_42_4-.9.klass'!D10</f>
        <v>29.2</v>
      </c>
      <c r="F10" s="118">
        <f>E10*'Nädal_42_4-.9.klass'!F10/'Nädal_42_4-.9.klass'!E10</f>
        <v>2.13</v>
      </c>
      <c r="G10" s="118">
        <f>F10*'Nädal_42_4-.9.klass'!G10/'Nädal_42_4-.9.klass'!F10</f>
        <v>1.56</v>
      </c>
      <c r="H10" s="118">
        <f>G10*'Nädal_42_4-.9.klass'!H10/'Nädal_42_4-.9.klass'!G10</f>
        <v>1.28</v>
      </c>
    </row>
    <row r="11" spans="1:8" ht="18.95" customHeight="1">
      <c r="A11" s="227"/>
      <c r="B11" s="119" t="str">
        <f>'Nädal_42_4-.9.klass'!B11</f>
        <v>Täisterapasta/pasta (G) (mahe)</v>
      </c>
      <c r="C11" s="143" t="str">
        <f>'Nädal_42_4-.9.klass'!C11</f>
        <v>Täisterapasta / pasta, ( durumnisujahu, vesi) vesi, söögisool, toiduõli</v>
      </c>
      <c r="D11" s="120">
        <v>100</v>
      </c>
      <c r="E11" s="118">
        <f>D11*'Nädal_42_4-.9.klass'!E11/'Nädal_42_4-.9.klass'!D11</f>
        <v>151.33333333333334</v>
      </c>
      <c r="F11" s="118">
        <f>E11*'Nädal_42_4-.9.klass'!F11/'Nädal_42_4-.9.klass'!E11</f>
        <v>26.333333333333339</v>
      </c>
      <c r="G11" s="118">
        <f>F11*'Nädal_42_4-.9.klass'!G11/'Nädal_42_4-.9.klass'!F11</f>
        <v>2.5833333333333339</v>
      </c>
      <c r="H11" s="118">
        <f>G11*'Nädal_42_4-.9.klass'!H11/'Nädal_42_4-.9.klass'!G11</f>
        <v>4.5666666666666682</v>
      </c>
    </row>
    <row r="12" spans="1:8" ht="18.95" customHeight="1">
      <c r="A12" s="196"/>
      <c r="B12" s="119" t="str">
        <f>'Nädal_42_4-.9.klass'!B12</f>
        <v>Riis, aurutatud (mahe)</v>
      </c>
      <c r="C12" s="143" t="str">
        <f>'Nädal_42_4-.9.klass'!C12</f>
        <v>Riis, vesi, söögisool</v>
      </c>
      <c r="D12" s="120">
        <v>100</v>
      </c>
      <c r="E12" s="118">
        <f>D12*'Nädal_42_4-.9.klass'!E12/'Nädal_42_4-.9.klass'!D12</f>
        <v>157.70200000000003</v>
      </c>
      <c r="F12" s="118">
        <f>E12*'Nädal_42_4-.9.klass'!F12/'Nädal_42_4-.9.klass'!E12</f>
        <v>26.876000000000001</v>
      </c>
      <c r="G12" s="118">
        <f>F12*'Nädal_42_4-.9.klass'!G12/'Nädal_42_4-.9.klass'!F12</f>
        <v>4.742</v>
      </c>
      <c r="H12" s="118">
        <f>G12*'Nädal_42_4-.9.klass'!H12/'Nädal_42_4-.9.klass'!G12</f>
        <v>2.2770000000000006</v>
      </c>
    </row>
    <row r="13" spans="1:8" ht="18.95" customHeight="1">
      <c r="A13" s="196"/>
      <c r="B13" s="119" t="str">
        <f>'Nädal_42_4-.9.klass'!B13</f>
        <v>Lillkapsas, aurutatud</v>
      </c>
      <c r="C13" s="143" t="str">
        <f>'Nädal_42_4-.9.klass'!C13</f>
        <v>Lillkapsas</v>
      </c>
      <c r="D13" s="120">
        <v>100</v>
      </c>
      <c r="E13" s="118">
        <f>D13*'Nädal_42_4-.9.klass'!E13/'Nädal_42_4-.9.klass'!D13</f>
        <v>34.4</v>
      </c>
      <c r="F13" s="118">
        <f>E13*'Nädal_42_4-.9.klass'!F13/'Nädal_42_4-.9.klass'!E13</f>
        <v>6.14</v>
      </c>
      <c r="G13" s="118">
        <f>F13*'Nädal_42_4-.9.klass'!G13/'Nädal_42_4-.9.klass'!F13</f>
        <v>0.20600000000000002</v>
      </c>
      <c r="H13" s="118">
        <f>G13*'Nädal_42_4-.9.klass'!H13/'Nädal_42_4-.9.klass'!G13</f>
        <v>2.0600000000000005</v>
      </c>
    </row>
    <row r="14" spans="1:8" ht="18.95" customHeight="1">
      <c r="A14" s="196"/>
      <c r="B14" s="119" t="str">
        <f>'Nädal_42_4-.9.klass'!B14</f>
        <v>Mahla-õlikaste</v>
      </c>
      <c r="C14" s="143" t="str">
        <f>'Nädal_42_4-.9.klass'!C14</f>
        <v>Õunamahl 100% naturaalne, õunaäädikas, sinepipulber, söögisool, petersell, värske, toiduõli</v>
      </c>
      <c r="D14" s="120">
        <v>5</v>
      </c>
      <c r="E14" s="118">
        <f>D14*'Nädal_42_4-.9.klass'!E14/'Nädal_42_4-.9.klass'!D14</f>
        <v>32.189399999999999</v>
      </c>
      <c r="F14" s="118">
        <f>E14*'Nädal_42_4-.9.klass'!F14/'Nädal_42_4-.9.klass'!E14</f>
        <v>9.7050000000000011E-2</v>
      </c>
      <c r="G14" s="118">
        <f>F14*'Nädal_42_4-.9.klass'!G14/'Nädal_42_4-.9.klass'!F14</f>
        <v>3.5305500000000003</v>
      </c>
      <c r="H14" s="118">
        <f>G14*'Nädal_42_4-.9.klass'!H14/'Nädal_42_4-.9.klass'!G14</f>
        <v>1.3550000000000001E-2</v>
      </c>
    </row>
    <row r="15" spans="1:8" ht="18.95" customHeight="1">
      <c r="A15" s="196"/>
      <c r="B15" s="119" t="str">
        <f>'Nädal_42_4-.9.klass'!B15</f>
        <v>Peedi-hapukurgisalat</v>
      </c>
      <c r="C15" s="143" t="str">
        <f>'Nädal_42_4-.9.klass'!C15</f>
        <v>Peet, keedetud, hapukurk, till</v>
      </c>
      <c r="D15" s="120">
        <v>100</v>
      </c>
      <c r="E15" s="118">
        <f>D15*'Nädal_42_4-.9.klass'!E15/'Nädal_42_4-.9.klass'!D15</f>
        <v>35.607999999999997</v>
      </c>
      <c r="F15" s="118">
        <f>E15*'Nädal_42_4-.9.klass'!F15/'Nädal_42_4-.9.klass'!E15</f>
        <v>8.1609999999999996</v>
      </c>
      <c r="G15" s="118">
        <f>F15*'Nädal_42_4-.9.klass'!G15/'Nädal_42_4-.9.klass'!F15</f>
        <v>0.20200000000000001</v>
      </c>
      <c r="H15" s="118">
        <f>G15*'Nädal_42_4-.9.klass'!H15/'Nädal_42_4-.9.klass'!G15</f>
        <v>1.468</v>
      </c>
    </row>
    <row r="16" spans="1:8" ht="18.95" customHeight="1">
      <c r="A16" s="196"/>
      <c r="B16" s="119" t="str">
        <f>'Nädal_42_4-.9.klass'!B16</f>
        <v>Hiina kapsas, roheline hernes, punane redis (mahe)</v>
      </c>
      <c r="C16" s="143"/>
      <c r="D16" s="120">
        <v>100</v>
      </c>
      <c r="E16" s="118">
        <f>D16*'Nädal_42_4-.9.klass'!E16/'Nädal_42_4-.9.klass'!D16</f>
        <v>38.473333333333343</v>
      </c>
      <c r="F16" s="118">
        <f>E16*'Nädal_42_4-.9.klass'!F16/'Nädal_42_4-.9.klass'!E16</f>
        <v>7.7666666666666675</v>
      </c>
      <c r="G16" s="118">
        <f>F16*'Nädal_42_4-.9.klass'!G16/'Nädal_42_4-.9.klass'!F16</f>
        <v>0.30000000000000004</v>
      </c>
      <c r="H16" s="118">
        <f>G16*'Nädal_42_4-.9.klass'!H16/'Nädal_42_4-.9.klass'!G16</f>
        <v>2.8600000000000008</v>
      </c>
    </row>
    <row r="17" spans="1:23" ht="18.95" customHeight="1">
      <c r="A17" s="196"/>
      <c r="B17" s="119" t="str">
        <f>'Nädal_42_4-.9.klass'!B17</f>
        <v>Seemnesegu (mahe)</v>
      </c>
      <c r="C17" s="143" t="str">
        <f>'Nädal_42_4-.9.klass'!C17</f>
        <v>Kõrvitsaseemned, päevalilleseemned, seesamiseemned</v>
      </c>
      <c r="D17" s="120">
        <v>10</v>
      </c>
      <c r="E17" s="118">
        <f>D17*'Nädal_42_4-.9.klass'!E17/'Nädal_42_4-.9.klass'!D17</f>
        <v>60.8767</v>
      </c>
      <c r="F17" s="118">
        <f>E17*'Nädal_42_4-.9.klass'!F17/'Nädal_42_4-.9.klass'!E17</f>
        <v>1.28</v>
      </c>
      <c r="G17" s="118">
        <f>F17*'Nädal_42_4-.9.klass'!G17/'Nädal_42_4-.9.klass'!F17</f>
        <v>5.1566999999999998</v>
      </c>
      <c r="H17" s="118">
        <f>G17*'Nädal_42_4-.9.klass'!H17/'Nädal_42_4-.9.klass'!G17</f>
        <v>2.8232999999999997</v>
      </c>
    </row>
    <row r="18" spans="1:23" ht="18.95" customHeight="1">
      <c r="A18" s="196"/>
      <c r="B18" s="119" t="str">
        <f>'Nädal_42_4-.9.klass'!B18</f>
        <v>Piimatooted (piim, keefir R 2,5% ) (L)</v>
      </c>
      <c r="C18" s="143"/>
      <c r="D18" s="120">
        <v>25</v>
      </c>
      <c r="E18" s="118">
        <f>D18*'Nädal_42_4-.9.klass'!E18/'Nädal_42_4-.9.klass'!D18</f>
        <v>14.0975</v>
      </c>
      <c r="F18" s="118">
        <f>E18*'Nädal_42_4-.9.klass'!F18/'Nädal_42_4-.9.klass'!E18</f>
        <v>1.21875</v>
      </c>
      <c r="G18" s="118">
        <f>F18*'Nädal_42_4-.9.klass'!G18/'Nädal_42_4-.9.klass'!F18</f>
        <v>0.64249999999999996</v>
      </c>
      <c r="H18" s="118">
        <f>G18*'Nädal_42_4-.9.klass'!H18/'Nädal_42_4-.9.klass'!G18</f>
        <v>0.86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">
      <c r="A19" s="196"/>
      <c r="B19" s="119" t="str">
        <f>'Nädal_42_4-.9.klass'!B19</f>
        <v>Joogijogurt, maitsestatud (L)</v>
      </c>
      <c r="C19" s="143" t="str">
        <f>'Nädal_42_4-.9.klass'!C19</f>
        <v>Maitsestamata jogurt R 2,5-3%, naturaalne marjapüree maasikas, vaarikas, mustad sõstrad, punased sõstrad, mustikas)</v>
      </c>
      <c r="D19" s="120">
        <v>25</v>
      </c>
      <c r="E19" s="118">
        <f>D19*'Nädal_42_4-.9.klass'!E19/'Nädal_42_4-.9.klass'!D19</f>
        <v>18.686499999999999</v>
      </c>
      <c r="F19" s="118">
        <f>E19*'Nädal_42_4-.9.klass'!F19/'Nädal_42_4-.9.klass'!E19</f>
        <v>3.0307499999999998</v>
      </c>
      <c r="G19" s="118">
        <f>F19*'Nädal_42_4-.9.klass'!G19/'Nädal_42_4-.9.klass'!F19</f>
        <v>0.375</v>
      </c>
      <c r="H19" s="118">
        <f>G19*'Nädal_42_4-.9.klass'!H19/'Nädal_42_4-.9.klass'!G19</f>
        <v>0.80000000000000016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196"/>
      <c r="B20" s="119" t="str">
        <f>'Nädal_42_4-.9.klass'!B20</f>
        <v>Tee, suhkruta</v>
      </c>
      <c r="C20" s="143" t="str">
        <f>'Nädal_42_4-.9.klass'!C20</f>
        <v>Teepuru, vesi</v>
      </c>
      <c r="D20" s="120">
        <v>50</v>
      </c>
      <c r="E20" s="118">
        <f>D20*'Nädal_42_4-.9.klass'!E20/'Nädal_42_4-.9.klass'!D20</f>
        <v>0.2</v>
      </c>
      <c r="F20" s="118">
        <f>D20*'Nädal_42_4-.9.klass'!F20/'Nädal_42_4-.9.klass'!D20</f>
        <v>0</v>
      </c>
      <c r="G20" s="118">
        <f>D20*'Nädal_42_4-.9.klass'!G20/'Nädal_42_4-.9.klass'!D20</f>
        <v>0</v>
      </c>
      <c r="H20" s="118">
        <f>D20*'Nädal_42_4-.9.klass'!H20/'Nädal_42_4-.9.klass'!D20</f>
        <v>0.05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196"/>
      <c r="B21" s="119" t="str">
        <f>'Nädal_42_4-.9.klass'!B21</f>
        <v>Rukkileiva (3 sorti) - ja sepikutoodete valik  (G)</v>
      </c>
      <c r="C21" s="143"/>
      <c r="D21" s="120">
        <v>50</v>
      </c>
      <c r="E21" s="118">
        <f>D21*'Nädal_42_4-.9.klass'!E21/'Nädal_42_4-.9.klass'!D21</f>
        <v>123.1</v>
      </c>
      <c r="F21" s="118">
        <f>D21*'Nädal_42_4-.9.klass'!F21/'Nädal_42_4-.9.klass'!D21</f>
        <v>26.15</v>
      </c>
      <c r="G21" s="118">
        <f>D21*'Nädal_42_4-.9.klass'!G21/'Nädal_42_4-.9.klass'!D21</f>
        <v>1</v>
      </c>
      <c r="H21" s="118">
        <f>D21*'Nädal_42_4-.9.klass'!H21/'Nädal_42_4-.9.klass'!D21</f>
        <v>3.5750000000000002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96"/>
      <c r="B22" s="119" t="str">
        <f>'Nädal_42_4-.9.klass'!B22</f>
        <v xml:space="preserve">Pirn </v>
      </c>
      <c r="C22" s="143"/>
      <c r="D22" s="120">
        <v>50</v>
      </c>
      <c r="E22" s="118">
        <f>D22*'Nädal_42_4-.9.klass'!E22/'Nädal_42_4-.9.klass'!D22</f>
        <v>19.988</v>
      </c>
      <c r="F22" s="118">
        <f>D22*'Nädal_42_4-.9.klass'!F22/'Nädal_42_4-.9.klass'!D22</f>
        <v>5.97</v>
      </c>
      <c r="G22" s="118">
        <f>D22*'Nädal_42_4-.9.klass'!G22/'Nädal_42_4-.9.klass'!D22</f>
        <v>0</v>
      </c>
      <c r="H22" s="118">
        <f>D22*'Nädal_42_4-.9.klass'!H22/'Nädal_42_4-.9.klass'!D22</f>
        <v>0.15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9"/>
      <c r="B23" s="170"/>
      <c r="C23" s="170" t="s">
        <v>9</v>
      </c>
      <c r="D23" s="149"/>
      <c r="E23" s="207">
        <f>SUM(E9:E22)</f>
        <v>902.52143333333333</v>
      </c>
      <c r="F23" s="207">
        <f>SUM(F9:F22)</f>
        <v>125.26855</v>
      </c>
      <c r="G23" s="207">
        <f>SUM(G9:G22)</f>
        <v>31.719750000000001</v>
      </c>
      <c r="H23" s="207">
        <f>SUM(H9:H22)</f>
        <v>33.563516666666665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150" t="s">
        <v>10</v>
      </c>
      <c r="B24" s="190" t="s">
        <v>1</v>
      </c>
      <c r="C24" s="150" t="s">
        <v>2</v>
      </c>
      <c r="D24" s="152" t="s">
        <v>3</v>
      </c>
      <c r="E24" s="152" t="s">
        <v>4</v>
      </c>
      <c r="F24" s="152" t="s">
        <v>5</v>
      </c>
      <c r="G24" s="152" t="s">
        <v>6</v>
      </c>
      <c r="H24" s="152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30">
      <c r="A25" s="230"/>
      <c r="B25" s="119" t="str">
        <f>'Nädal_42_4-.9.klass'!B25</f>
        <v>Hartšoo erineva lihaga (G)</v>
      </c>
      <c r="C25" s="143" t="str">
        <f>'Nädal_42_4-.9.klass'!C25</f>
        <v>Sealiha, kanaliha, veiseliha, riis, mugulsibul, tomatipasta, mugulsibul, küüslauk, loorber, kuivatatud ploom, nisujahu, söögisool, must pipar, toiduõli, vesi, värske petersell</v>
      </c>
      <c r="D25" s="118">
        <v>300</v>
      </c>
      <c r="E25" s="118">
        <f>D25*'Nädal_42_4-.9.klass'!E25/'Nädal_42_4-.9.klass'!D25</f>
        <v>249</v>
      </c>
      <c r="F25" s="118">
        <f>E25*'Nädal_42_4-.9.klass'!F25/'Nädal_42_4-.9.klass'!E25</f>
        <v>32.400000000000006</v>
      </c>
      <c r="G25" s="118">
        <f>F25*'Nädal_42_4-.9.klass'!G25/'Nädal_42_4-.9.klass'!F25</f>
        <v>6.84</v>
      </c>
      <c r="H25" s="118">
        <f>G25*'Nädal_42_4-.9.klass'!H25/'Nädal_42_4-.9.klass'!G25</f>
        <v>13.110000000000001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30">
      <c r="A26" s="117" t="s">
        <v>8</v>
      </c>
      <c r="B26" s="119" t="str">
        <f>'Nädal_42_4-.9.klass'!B26</f>
        <v>Porgandi-kartuli püreesupp (L)</v>
      </c>
      <c r="C26" s="143" t="str">
        <f>'Nädal_42_4-.9.klass'!C26</f>
        <v>Porgand, kartul, mugulsibul, toidukoor R 15%, või R 82%, jahvatatud muskaatpähkel, söögisool, vesi, värske petersell</v>
      </c>
      <c r="D26" s="144">
        <v>50</v>
      </c>
      <c r="E26" s="118">
        <f>D26*'Nädal_42_4-.9.klass'!E26/'Nädal_42_4-.9.klass'!D26</f>
        <v>29.8</v>
      </c>
      <c r="F26" s="118">
        <f>E26*'Nädal_42_4-.9.klass'!F26/'Nädal_42_4-.9.klass'!E26</f>
        <v>3.2</v>
      </c>
      <c r="G26" s="118">
        <f>F26*'Nädal_42_4-.9.klass'!G26/'Nädal_42_4-.9.klass'!F26</f>
        <v>1.4899999999999998</v>
      </c>
      <c r="H26" s="118">
        <f>G26*'Nädal_42_4-.9.klass'!H26/'Nädal_42_4-.9.klass'!G26</f>
        <v>0.54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8">
      <c r="A27" s="231"/>
      <c r="B27" s="119" t="str">
        <f>'Nädal_42_4-.9.klass'!B27</f>
        <v>Marjatarretis vahukoorega (L, VS)</v>
      </c>
      <c r="C27" s="143" t="str">
        <f>'Nädal_42_4-.9.klass'!C27</f>
        <v>Marjad, mahl, suhkur, vanillisuhkur, vahukoor R 35%, želatiin, vesi</v>
      </c>
      <c r="D27" s="120">
        <v>100</v>
      </c>
      <c r="E27" s="118">
        <f>D27*'Nädal_42_4-.9.klass'!E27/'Nädal_42_4-.9.klass'!D27</f>
        <v>133</v>
      </c>
      <c r="F27" s="118">
        <f>E27*'Nädal_42_4-.9.klass'!F27/'Nädal_42_4-.9.klass'!E27</f>
        <v>24.2</v>
      </c>
      <c r="G27" s="118">
        <f>F27*'Nädal_42_4-.9.klass'!G27/'Nädal_42_4-.9.klass'!F27</f>
        <v>3.0499999999999994</v>
      </c>
      <c r="H27" s="118">
        <f>G27*'Nädal_42_4-.9.klass'!H27/'Nädal_42_4-.9.klass'!G27</f>
        <v>2.1799999999999997</v>
      </c>
      <c r="I27" s="1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8.95" customHeight="1">
      <c r="A28" s="231"/>
      <c r="B28" s="119" t="str">
        <f>'Nädal_42_4-.9.klass'!B28</f>
        <v>Õunakook mandlipuruga (G, L, M, P, VS, PT)</v>
      </c>
      <c r="C28" s="143" t="str">
        <f>'Nädal_42_4-.9.klass'!C28</f>
        <v>Õun, nisujahu, kaerahelbed, suhkur, küpsetuspulber, kanamuna, hapukoor R 20%, mandlid, söögisool</v>
      </c>
      <c r="D28" s="120">
        <v>100</v>
      </c>
      <c r="E28" s="118">
        <f>D28*'Nädal_42_4-.9.klass'!E28/'Nädal_42_4-.9.klass'!D28</f>
        <v>298</v>
      </c>
      <c r="F28" s="118">
        <f>E28*'Nädal_42_4-.9.klass'!F28/'Nädal_42_4-.9.klass'!E28</f>
        <v>41</v>
      </c>
      <c r="G28" s="118">
        <f>F28*'Nädal_42_4-.9.klass'!G28/'Nädal_42_4-.9.klass'!F28</f>
        <v>10.62</v>
      </c>
      <c r="H28" s="118">
        <f>G28*'Nädal_42_4-.9.klass'!H28/'Nädal_42_4-.9.klass'!G28</f>
        <v>7.3600000000000012</v>
      </c>
      <c r="I28" s="16"/>
    </row>
    <row r="29" spans="1:23" s="23" customFormat="1" ht="18.95" customHeight="1">
      <c r="A29" s="230"/>
      <c r="B29" s="119" t="str">
        <f>'Nädal_42_4-.9.klass'!B29</f>
        <v>Piimatooted (piim, keefir R 2,5% ) (L)</v>
      </c>
      <c r="C29" s="143"/>
      <c r="D29" s="120">
        <v>25</v>
      </c>
      <c r="E29" s="118">
        <f>D29*'Nädal_42_4-.9.klass'!E29/'Nädal_42_4-.9.klass'!D29</f>
        <v>14.0975</v>
      </c>
      <c r="F29" s="118">
        <f>E29*'Nädal_42_4-.9.klass'!F29/'Nädal_42_4-.9.klass'!E29</f>
        <v>1.21875</v>
      </c>
      <c r="G29" s="118">
        <f>F29*'Nädal_42_4-.9.klass'!G29/'Nädal_42_4-.9.klass'!F29</f>
        <v>0.64249999999999996</v>
      </c>
      <c r="H29" s="118">
        <f>G29*'Nädal_42_4-.9.klass'!H29/'Nädal_42_4-.9.klass'!G29</f>
        <v>0.86</v>
      </c>
      <c r="J29" s="24"/>
      <c r="K29" s="24"/>
      <c r="L29" s="24"/>
      <c r="M29" s="24"/>
      <c r="N29" s="24"/>
      <c r="O29" s="24"/>
      <c r="P29" s="24"/>
    </row>
    <row r="30" spans="1:23" s="23" customFormat="1" ht="18.95" customHeight="1">
      <c r="A30" s="230"/>
      <c r="B30" s="119" t="str">
        <f>'Nädal_42_4-.9.klass'!B30</f>
        <v>Mahl (erinevad maitsed)</v>
      </c>
      <c r="C30" s="143" t="str">
        <f>'Nädal_42_4-.9.klass'!C30</f>
        <v>Rõngu suhkruvaba mahlakonsentraat 100% naturaalne, vesi</v>
      </c>
      <c r="D30" s="120">
        <v>25</v>
      </c>
      <c r="E30" s="118">
        <f>D30*'Nädal_42_4-.9.klass'!E30/'Nädal_42_4-.9.klass'!D30</f>
        <v>12.132200000000001</v>
      </c>
      <c r="F30" s="118">
        <f>E30*'Nädal_42_4-.9.klass'!F30/'Nädal_42_4-.9.klass'!E30</f>
        <v>2.9455000000000005</v>
      </c>
      <c r="G30" s="118">
        <f>F30*'Nädal_42_4-.9.klass'!G30/'Nädal_42_4-.9.klass'!F30</f>
        <v>1.2500000000000001E-2</v>
      </c>
      <c r="H30" s="118">
        <f>G30*'Nädal_42_4-.9.klass'!H30/'Nädal_42_4-.9.klass'!G30</f>
        <v>9.0749999999999997E-2</v>
      </c>
      <c r="I30" s="25"/>
      <c r="J30" s="24"/>
      <c r="K30" s="24"/>
      <c r="L30" s="24"/>
      <c r="M30" s="24"/>
      <c r="N30" s="24"/>
      <c r="O30" s="24"/>
      <c r="P30" s="26"/>
    </row>
    <row r="31" spans="1:23" s="23" customFormat="1" ht="30">
      <c r="A31" s="230"/>
      <c r="B31" s="119" t="str">
        <f>'Nädal_42_4-.9.klass'!B31</f>
        <v>Joogijogurt, maitsestatud (L)</v>
      </c>
      <c r="C31" s="143" t="str">
        <f>'Nädal_42_4-.9.klass'!C31</f>
        <v>Maitsestamata jogurt R 2,5-3%, naturaalne marjapüree maasikas, vaarikas, mustad sõstrad, punased sõstrad, mustikas)</v>
      </c>
      <c r="D31" s="120">
        <v>25</v>
      </c>
      <c r="E31" s="118">
        <f>D31*'Nädal_42_4-.9.klass'!E31/'Nädal_42_4-.9.klass'!D31</f>
        <v>18.686499999999999</v>
      </c>
      <c r="F31" s="118">
        <f>E31*'Nädal_42_4-.9.klass'!F31/'Nädal_42_4-.9.klass'!E31</f>
        <v>3.0307499999999998</v>
      </c>
      <c r="G31" s="118">
        <f>F31*'Nädal_42_4-.9.klass'!G31/'Nädal_42_4-.9.klass'!F31</f>
        <v>0.375</v>
      </c>
      <c r="H31" s="118">
        <f>G31*'Nädal_42_4-.9.klass'!H31/'Nädal_42_4-.9.klass'!G31</f>
        <v>0.80000000000000016</v>
      </c>
      <c r="I31" s="25"/>
      <c r="J31" s="24"/>
      <c r="K31" s="24"/>
      <c r="L31" s="24"/>
      <c r="M31" s="24"/>
      <c r="N31" s="24"/>
      <c r="O31" s="24"/>
      <c r="P31" s="24"/>
    </row>
    <row r="32" spans="1:23" s="23" customFormat="1" ht="18.95" customHeight="1">
      <c r="A32" s="230"/>
      <c r="B32" s="119" t="str">
        <f>'Nädal_42_4-.9.klass'!B32</f>
        <v>Tee, suhkruta</v>
      </c>
      <c r="C32" s="143" t="str">
        <f>'Nädal_42_4-.9.klass'!C32</f>
        <v>Teepuru, vesi</v>
      </c>
      <c r="D32" s="120">
        <v>50</v>
      </c>
      <c r="E32" s="118">
        <f>D32*'Nädal_42_4-.9.klass'!E32/'Nädal_42_4-.9.klass'!D32</f>
        <v>0.2</v>
      </c>
      <c r="F32" s="118">
        <f>D32*'Nädal_42_4-.9.klass'!F32/'Nädal_42_4-.9.klass'!D32</f>
        <v>0</v>
      </c>
      <c r="G32" s="118">
        <f>D32*'Nädal_42_4-.9.klass'!G32/'Nädal_42_4-.9.klass'!D32</f>
        <v>0</v>
      </c>
      <c r="H32" s="118">
        <f>D32*'Nädal_42_4-.9.klass'!H32/'Nädal_42_4-.9.klass'!D32</f>
        <v>0.05</v>
      </c>
      <c r="I32" s="25"/>
      <c r="J32" s="24"/>
      <c r="K32" s="24"/>
      <c r="L32" s="24"/>
      <c r="M32" s="24"/>
      <c r="N32" s="24"/>
      <c r="O32" s="24"/>
      <c r="P32" s="24"/>
    </row>
    <row r="33" spans="1:22" ht="18.95" customHeight="1">
      <c r="A33" s="231"/>
      <c r="B33" s="119" t="str">
        <f>'Nädal_42_4-.9.klass'!B33</f>
        <v>Rukkileiva (3 sorti) - ja sepikutoodete valik  (G)</v>
      </c>
      <c r="C33" s="143"/>
      <c r="D33" s="120">
        <v>50</v>
      </c>
      <c r="E33" s="118">
        <f>D33*'Nädal_42_4-.9.klass'!E33/'Nädal_42_4-.9.klass'!D33</f>
        <v>123.1</v>
      </c>
      <c r="F33" s="118">
        <f>D33*'Nädal_42_4-.9.klass'!F33/'Nädal_42_4-.9.klass'!D33</f>
        <v>26.15</v>
      </c>
      <c r="G33" s="118">
        <f>D33*'Nädal_42_4-.9.klass'!G33/'Nädal_42_4-.9.klass'!D33</f>
        <v>1</v>
      </c>
      <c r="H33" s="118">
        <f>D33*'Nädal_42_4-.9.klass'!H33/'Nädal_42_4-.9.klass'!D33</f>
        <v>3.5750000000000002</v>
      </c>
      <c r="I33" s="16"/>
      <c r="J33" s="18"/>
      <c r="K33" s="18"/>
      <c r="L33" s="18"/>
      <c r="M33" s="18"/>
      <c r="N33" s="18"/>
      <c r="O33" s="18"/>
      <c r="P33" s="18"/>
    </row>
    <row r="34" spans="1:22" ht="18.95" customHeight="1">
      <c r="A34" s="231"/>
      <c r="B34" s="119" t="str">
        <f>'Nädal_42_4-.9.klass'!B34</f>
        <v>Õun  (mahe)</v>
      </c>
      <c r="C34" s="143"/>
      <c r="D34" s="120">
        <v>50</v>
      </c>
      <c r="E34" s="118">
        <f>D34*'Nädal_42_4-.9.klass'!E34/'Nädal_42_4-.9.klass'!D34</f>
        <v>24.038</v>
      </c>
      <c r="F34" s="118">
        <f>D34*'Nädal_42_4-.9.klass'!F34/'Nädal_42_4-.9.klass'!D34</f>
        <v>6.74</v>
      </c>
      <c r="G34" s="118">
        <f>D34*'Nädal_42_4-.9.klass'!G34/'Nädal_42_4-.9.klass'!D34</f>
        <v>0</v>
      </c>
      <c r="H34" s="118">
        <f>D34*'Nädal_42_4-.9.klass'!H34/'Nädal_42_4-.9.klass'!D34</f>
        <v>0</v>
      </c>
      <c r="J34" s="18"/>
      <c r="K34" s="18"/>
      <c r="L34" s="18"/>
      <c r="M34" s="18"/>
      <c r="N34" s="18"/>
      <c r="O34" s="18"/>
      <c r="P34" s="18"/>
    </row>
    <row r="35" spans="1:22" s="7" customFormat="1" ht="18.95" customHeight="1">
      <c r="A35" s="169"/>
      <c r="B35" s="170"/>
      <c r="C35" s="170" t="s">
        <v>9</v>
      </c>
      <c r="D35" s="216"/>
      <c r="E35" s="207">
        <f>SUM(E25:E34)</f>
        <v>902.05420000000004</v>
      </c>
      <c r="F35" s="207">
        <f>SUM(F25:F34)</f>
        <v>140.88500000000002</v>
      </c>
      <c r="G35" s="207">
        <f>SUM(G25:G34)</f>
        <v>24.029999999999998</v>
      </c>
      <c r="H35" s="207">
        <f>SUM(H25:H34)</f>
        <v>28.565750000000005</v>
      </c>
      <c r="O35" s="20"/>
      <c r="P35" s="20"/>
      <c r="Q35" s="20"/>
      <c r="R35" s="20"/>
      <c r="S35" s="20"/>
      <c r="T35" s="20"/>
      <c r="U35" s="20"/>
      <c r="V35" s="20"/>
    </row>
    <row r="36" spans="1:22" ht="50.1" customHeight="1">
      <c r="A36" s="150" t="s">
        <v>11</v>
      </c>
      <c r="B36" s="190" t="s">
        <v>1</v>
      </c>
      <c r="C36" s="150" t="s">
        <v>2</v>
      </c>
      <c r="D36" s="152" t="s">
        <v>3</v>
      </c>
      <c r="E36" s="152" t="s">
        <v>4</v>
      </c>
      <c r="F36" s="152" t="s">
        <v>5</v>
      </c>
      <c r="G36" s="152" t="s">
        <v>6</v>
      </c>
      <c r="H36" s="152" t="s">
        <v>7</v>
      </c>
      <c r="O36" s="18"/>
      <c r="P36" s="18"/>
      <c r="Q36" s="18"/>
      <c r="R36" s="18"/>
      <c r="S36" s="18"/>
      <c r="T36" s="18"/>
      <c r="U36" s="18"/>
      <c r="V36" s="18"/>
    </row>
    <row r="37" spans="1:22" s="7" customFormat="1" ht="18">
      <c r="A37" s="233"/>
      <c r="B37" s="119" t="str">
        <f>'Nädal_42_4-.9.klass'!B37</f>
        <v>Ahjus küpsetatud sealiha (PT)</v>
      </c>
      <c r="C37" s="143" t="str">
        <f>'Nädal_42_4-.9.klass'!C37</f>
        <v xml:space="preserve">Sealiha, mugulsibul, küüslauk, tüümian, õunamahl, söögisool, must pipar, toiduõli, vesi </v>
      </c>
      <c r="D37" s="118">
        <v>70</v>
      </c>
      <c r="E37" s="118">
        <f>D37*'Nädal_42_4-.9.klass'!E37/'Nädal_42_4-.9.klass'!D37</f>
        <v>165.2</v>
      </c>
      <c r="F37" s="118">
        <f>E37*'Nädal_42_4-.9.klass'!F37/'Nädal_42_4-.9.klass'!E37</f>
        <v>0.99399999999999988</v>
      </c>
      <c r="G37" s="118">
        <f>F37*'Nädal_42_4-.9.klass'!G37/'Nädal_42_4-.9.klass'!F37</f>
        <v>11.494000000000002</v>
      </c>
      <c r="H37" s="118">
        <f>G37*'Nädal_42_4-.9.klass'!H37/'Nädal_42_4-.9.klass'!G37</f>
        <v>14.28</v>
      </c>
      <c r="J37" s="20"/>
      <c r="K37" s="20"/>
      <c r="L37" s="20"/>
      <c r="M37" s="20"/>
      <c r="N37" s="20"/>
      <c r="O37" s="20"/>
      <c r="P37" s="32"/>
      <c r="Q37" s="32"/>
      <c r="R37" s="32"/>
      <c r="S37" s="32"/>
      <c r="T37" s="20"/>
      <c r="U37" s="20"/>
      <c r="V37" s="20"/>
    </row>
    <row r="38" spans="1:22" s="7" customFormat="1" ht="30">
      <c r="A38" s="117" t="s">
        <v>8</v>
      </c>
      <c r="B38" s="119" t="str">
        <f>'Nädal_42_4-.9.klass'!B38</f>
        <v>Tomatine läätsepada baklažaani ja paprikaga</v>
      </c>
      <c r="C38" s="143" t="str">
        <f>'Nädal_42_4-.9.klass'!C38</f>
        <v xml:space="preserve">Baklažaan, paprika, suvikõrvits, läätsed,  mugulsibul, küüslauk, tomat, tomatipasta, kuivatatud basiilik, suhkur, must pipar, söögisool, </v>
      </c>
      <c r="D38" s="144">
        <v>100</v>
      </c>
      <c r="E38" s="118">
        <f>D38*'Nädal_42_4-.9.klass'!E38/'Nädal_42_4-.9.klass'!D38</f>
        <v>81.374999999999986</v>
      </c>
      <c r="F38" s="118">
        <f>E38*'Nädal_42_4-.9.klass'!F38/'Nädal_42_4-.9.klass'!E38</f>
        <v>14.125</v>
      </c>
      <c r="G38" s="118">
        <f>F38*'Nädal_42_4-.9.klass'!G38/'Nädal_42_4-.9.klass'!F38</f>
        <v>0.37499999999999994</v>
      </c>
      <c r="H38" s="118">
        <f>G38*'Nädal_42_4-.9.klass'!H38/'Nädal_42_4-.9.klass'!G38</f>
        <v>3.7499999999999996</v>
      </c>
      <c r="J38" s="20"/>
      <c r="K38" s="20"/>
      <c r="L38" s="20"/>
      <c r="M38" s="20"/>
      <c r="N38" s="20"/>
      <c r="O38" s="20"/>
      <c r="P38" s="32"/>
      <c r="Q38" s="32"/>
      <c r="R38" s="32"/>
      <c r="S38" s="32"/>
      <c r="T38" s="20"/>
      <c r="U38" s="20"/>
      <c r="V38" s="20"/>
    </row>
    <row r="39" spans="1:22" s="7" customFormat="1" ht="18.95" customHeight="1">
      <c r="A39" s="233"/>
      <c r="B39" s="119" t="str">
        <f>'Nädal_42_4-.9.klass'!B39</f>
        <v>Kartulipuder (L)</v>
      </c>
      <c r="C39" s="143" t="str">
        <f>'Nädal_42_4-.9.klass'!C39</f>
        <v>Kartul, või R 80 %, piim R 2,5%, söögisool, vesi</v>
      </c>
      <c r="D39" s="120">
        <v>100</v>
      </c>
      <c r="E39" s="118">
        <f>D39*'Nädal_42_4-.9.klass'!E39/'Nädal_42_4-.9.klass'!D39</f>
        <v>76.534000000000006</v>
      </c>
      <c r="F39" s="118">
        <f>E39*'Nädal_42_4-.9.klass'!F39/'Nädal_42_4-.9.klass'!E39</f>
        <v>15.846</v>
      </c>
      <c r="G39" s="118">
        <f>F39*'Nädal_42_4-.9.klass'!G39/'Nädal_42_4-.9.klass'!F39</f>
        <v>0.61</v>
      </c>
      <c r="H39" s="118">
        <f>G39*'Nädal_42_4-.9.klass'!H39/'Nädal_42_4-.9.klass'!G39</f>
        <v>2.363</v>
      </c>
      <c r="J39" s="20"/>
      <c r="K39" s="20"/>
      <c r="L39" s="20"/>
      <c r="M39" s="20"/>
      <c r="N39" s="20"/>
      <c r="O39" s="20"/>
      <c r="P39" s="32"/>
      <c r="Q39" s="32"/>
      <c r="R39" s="32"/>
      <c r="S39" s="32"/>
      <c r="T39" s="20"/>
      <c r="U39" s="20"/>
      <c r="V39" s="20"/>
    </row>
    <row r="40" spans="1:22" s="7" customFormat="1" ht="18">
      <c r="A40" s="233"/>
      <c r="B40" s="119" t="str">
        <f>'Nädal_42_4-.9.klass'!B40</f>
        <v>Tatar, aurutatud (mahe)</v>
      </c>
      <c r="C40" s="143" t="str">
        <f>'Nädal_42_4-.9.klass'!C40</f>
        <v>Tatar, söögisool, vesi</v>
      </c>
      <c r="D40" s="120">
        <v>100</v>
      </c>
      <c r="E40" s="118">
        <f>D40*'Nädal_42_4-.9.klass'!E40/'Nädal_42_4-.9.klass'!D40</f>
        <v>80.59999999999998</v>
      </c>
      <c r="F40" s="118">
        <f>E40*'Nädal_42_4-.9.klass'!F40/'Nädal_42_4-.9.klass'!E40</f>
        <v>16.974999999999998</v>
      </c>
      <c r="G40" s="118">
        <f>F40*'Nädal_42_4-.9.klass'!G40/'Nädal_42_4-.9.klass'!F40</f>
        <v>0.49999999999999989</v>
      </c>
      <c r="H40" s="118">
        <f>G40*'Nädal_42_4-.9.klass'!H40/'Nädal_42_4-.9.klass'!G40</f>
        <v>2.9749999999999992</v>
      </c>
      <c r="J40" s="20"/>
      <c r="K40" s="20"/>
      <c r="L40" s="20"/>
      <c r="M40" s="20"/>
      <c r="N40" s="20"/>
      <c r="O40" s="20"/>
      <c r="P40" s="32"/>
      <c r="Q40" s="32"/>
      <c r="R40" s="32"/>
      <c r="S40" s="32"/>
      <c r="T40" s="20"/>
      <c r="U40" s="20"/>
      <c r="V40" s="20"/>
    </row>
    <row r="41" spans="1:22" s="7" customFormat="1" ht="18.95" customHeight="1">
      <c r="A41" s="161"/>
      <c r="B41" s="119" t="str">
        <f>'Nädal_42_4-.9.klass'!B41</f>
        <v>Peet, aurutatud</v>
      </c>
      <c r="C41" s="143" t="str">
        <f>'Nädal_42_4-.9.klass'!C41</f>
        <v>Peet, söögisool</v>
      </c>
      <c r="D41" s="120">
        <v>100</v>
      </c>
      <c r="E41" s="118">
        <f>D41*'Nädal_42_4-.9.klass'!E41/'Nädal_42_4-.9.klass'!D41</f>
        <v>45.255000000000003</v>
      </c>
      <c r="F41" s="118">
        <f>E41*'Nädal_42_4-.9.klass'!F41/'Nädal_42_4-.9.klass'!E41</f>
        <v>10.92</v>
      </c>
      <c r="G41" s="118">
        <f>F41*'Nädal_42_4-.9.klass'!G41/'Nädal_42_4-.9.klass'!F41</f>
        <v>0.10499999999999998</v>
      </c>
      <c r="H41" s="118">
        <f>G41*'Nädal_42_4-.9.klass'!H41/'Nädal_42_4-.9.klass'!G41</f>
        <v>1.4699999999999998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s="7" customFormat="1" ht="18.95" customHeight="1">
      <c r="A42" s="161"/>
      <c r="B42" s="119" t="str">
        <f>'Nädal_42_4-.9.klass'!B42</f>
        <v>Soe valge kaste (G, L)</v>
      </c>
      <c r="C42" s="143" t="str">
        <f>'Nädal_42_4-.9.klass'!C42</f>
        <v>Toiduõli, nisujahu, piim R 2,5%, söögisool, toidukoor R 15%</v>
      </c>
      <c r="D42" s="120">
        <v>50</v>
      </c>
      <c r="E42" s="118">
        <f>D42*'Nädal_42_4-.9.klass'!E42/'Nädal_42_4-.9.klass'!D42</f>
        <v>59.125999999999998</v>
      </c>
      <c r="F42" s="118">
        <f>E42*'Nädal_42_4-.9.klass'!F42/'Nädal_42_4-.9.klass'!E42</f>
        <v>4.077</v>
      </c>
      <c r="G42" s="118">
        <f>F42*'Nädal_42_4-.9.klass'!G42/'Nädal_42_4-.9.klass'!F42</f>
        <v>3.9460000000000006</v>
      </c>
      <c r="H42" s="118">
        <f>G42*'Nädal_42_4-.9.klass'!H42/'Nädal_42_4-.9.klass'!G42</f>
        <v>1.8730000000000002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1:22" ht="18.95" customHeight="1">
      <c r="A43" s="161"/>
      <c r="B43" s="119" t="str">
        <f>'Nädal_42_4-.9.klass'!B43</f>
        <v>Mahla-õlikaste</v>
      </c>
      <c r="C43" s="143" t="str">
        <f>'Nädal_42_4-.9.klass'!C43</f>
        <v>Õunamahl 100% naturaalne, õunaäädikas, sinepipulber, söögisool, petersell, värske, toiduõli</v>
      </c>
      <c r="D43" s="120">
        <v>5</v>
      </c>
      <c r="E43" s="118">
        <f>D43*'Nädal_42_4-.9.klass'!E43/'Nädal_42_4-.9.klass'!D43</f>
        <v>32.189399999999999</v>
      </c>
      <c r="F43" s="118">
        <f>E43*'Nädal_42_4-.9.klass'!F43/'Nädal_42_4-.9.klass'!E43</f>
        <v>9.7050000000000011E-2</v>
      </c>
      <c r="G43" s="118">
        <f>F43*'Nädal_42_4-.9.klass'!G43/'Nädal_42_4-.9.klass'!F43</f>
        <v>3.5305500000000003</v>
      </c>
      <c r="H43" s="118">
        <f>G43*'Nädal_42_4-.9.klass'!H43/'Nädal_42_4-.9.klass'!G43</f>
        <v>1.3550000000000001E-2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2" ht="18.95" customHeight="1">
      <c r="A44" s="161"/>
      <c r="B44" s="119" t="str">
        <f>'Nädal_42_4-.9.klass'!B44</f>
        <v>Kapsa-maisi-paprikasalat (mahe kapsas)</v>
      </c>
      <c r="C44" s="143" t="str">
        <f>'Nädal_42_4-.9.klass'!C44</f>
        <v>Peakapsas, mais, paprika, toiduõli, söögisool, suhkur, õunaäädikas</v>
      </c>
      <c r="D44" s="120">
        <v>100</v>
      </c>
      <c r="E44" s="118">
        <f>D44*'Nädal_42_4-.9.klass'!E44/'Nädal_42_4-.9.klass'!D44</f>
        <v>50.969000000000008</v>
      </c>
      <c r="F44" s="118">
        <f>E44*'Nädal_42_4-.9.klass'!F44/'Nädal_42_4-.9.klass'!E44</f>
        <v>9.5850000000000026</v>
      </c>
      <c r="G44" s="118">
        <f>F44*'Nädal_42_4-.9.klass'!G44/'Nädal_42_4-.9.klass'!F44</f>
        <v>1.3980000000000001</v>
      </c>
      <c r="H44" s="118">
        <f>G44*'Nädal_42_4-.9.klass'!H44/'Nädal_42_4-.9.klass'!G44</f>
        <v>1.5700000000000003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2" ht="18.95" customHeight="1">
      <c r="A45" s="161"/>
      <c r="B45" s="119" t="str">
        <f>'Nädal_42_4-.9.klass'!B45</f>
        <v>Porgand, tomat, porrulauk</v>
      </c>
      <c r="C45" s="143"/>
      <c r="D45" s="120">
        <v>100</v>
      </c>
      <c r="E45" s="118">
        <f>D45*'Nädal_42_4-.9.klass'!E45/'Nädal_42_4-.9.klass'!D45</f>
        <v>26.106666666666666</v>
      </c>
      <c r="F45" s="118">
        <f>E45*'Nädal_42_4-.9.klass'!F45/'Nädal_42_4-.9.klass'!E45</f>
        <v>6.17</v>
      </c>
      <c r="G45" s="118">
        <f>F45*'Nädal_42_4-.9.klass'!G45/'Nädal_42_4-.9.klass'!F45</f>
        <v>0.23333333333333336</v>
      </c>
      <c r="H45" s="118">
        <f>G45*'Nädal_42_4-.9.klass'!H45/'Nädal_42_4-.9.klass'!G45</f>
        <v>1.0000000000000002</v>
      </c>
    </row>
    <row r="46" spans="1:22" ht="18.95" customHeight="1">
      <c r="A46" s="161"/>
      <c r="B46" s="119" t="str">
        <f>'Nädal_42_4-.9.klass'!B46</f>
        <v>Seemnesegu (mahe)</v>
      </c>
      <c r="C46" s="143" t="str">
        <f>'Nädal_42_4-.9.klass'!C46</f>
        <v>Kõrvitsaseemned, päevalilleseemned, seesamiseemned</v>
      </c>
      <c r="D46" s="120">
        <v>15</v>
      </c>
      <c r="E46" s="118">
        <f>D46*'Nädal_42_4-.9.klass'!E46/'Nädal_42_4-.9.klass'!D46</f>
        <v>91.315049999999999</v>
      </c>
      <c r="F46" s="118">
        <f>E46*'Nädal_42_4-.9.klass'!F46/'Nädal_42_4-.9.klass'!E46</f>
        <v>1.92</v>
      </c>
      <c r="G46" s="118">
        <f>F46*'Nädal_42_4-.9.klass'!G46/'Nädal_42_4-.9.klass'!F46</f>
        <v>7.7350499999999993</v>
      </c>
      <c r="H46" s="118">
        <f>G46*'Nädal_42_4-.9.klass'!H46/'Nädal_42_4-.9.klass'!G46</f>
        <v>4.2349499999999995</v>
      </c>
    </row>
    <row r="47" spans="1:22" ht="18.95" customHeight="1">
      <c r="A47" s="161"/>
      <c r="B47" s="119" t="str">
        <f>'Nädal_42_4-.9.klass'!B47</f>
        <v>Piimatooted (piim, keefir R 2,5% ) (L)</v>
      </c>
      <c r="C47" s="143"/>
      <c r="D47" s="120">
        <v>25</v>
      </c>
      <c r="E47" s="118">
        <f>D47*'Nädal_42_4-.9.klass'!E47/'Nädal_42_4-.9.klass'!D47</f>
        <v>14.0975</v>
      </c>
      <c r="F47" s="118">
        <f>E47*'Nädal_42_4-.9.klass'!F47/'Nädal_42_4-.9.klass'!E47</f>
        <v>1.21875</v>
      </c>
      <c r="G47" s="118">
        <f>F47*'Nädal_42_4-.9.klass'!G47/'Nädal_42_4-.9.klass'!F47</f>
        <v>0.64249999999999996</v>
      </c>
      <c r="H47" s="118">
        <f>G47*'Nädal_42_4-.9.klass'!H47/'Nädal_42_4-.9.klass'!G47</f>
        <v>0.86</v>
      </c>
    </row>
    <row r="48" spans="1:22" ht="30">
      <c r="A48" s="161"/>
      <c r="B48" s="119" t="str">
        <f>'Nädal_42_4-.9.klass'!B48</f>
        <v>Joogijogurt, maitsestatud (L)</v>
      </c>
      <c r="C48" s="143" t="str">
        <f>'Nädal_42_4-.9.klass'!C48</f>
        <v>Maitsestamata jogurt R 2,5-3%, naturaalne marjapüree maasikas, vaarikas, mustad sõstrad, punased sõstrad, mustikas)</v>
      </c>
      <c r="D48" s="120">
        <v>25</v>
      </c>
      <c r="E48" s="118">
        <f>D48*'Nädal_42_4-.9.klass'!E48/'Nädal_42_4-.9.klass'!D48</f>
        <v>18.686499999999999</v>
      </c>
      <c r="F48" s="118">
        <f>E48*'Nädal_42_4-.9.klass'!F48/'Nädal_42_4-.9.klass'!E48</f>
        <v>3.0307499999999998</v>
      </c>
      <c r="G48" s="118">
        <f>F48*'Nädal_42_4-.9.klass'!G48/'Nädal_42_4-.9.klass'!F48</f>
        <v>0.375</v>
      </c>
      <c r="H48" s="118">
        <f>G48*'Nädal_42_4-.9.klass'!H48/'Nädal_42_4-.9.klass'!G48</f>
        <v>0.80000000000000016</v>
      </c>
    </row>
    <row r="49" spans="1:15" ht="18.95" customHeight="1">
      <c r="A49" s="161"/>
      <c r="B49" s="119" t="str">
        <f>'Nädal_42_4-.9.klass'!B49</f>
        <v>Tee, suhkruta</v>
      </c>
      <c r="C49" s="143" t="str">
        <f>'Nädal_42_4-.9.klass'!C49</f>
        <v>Teepuru, vesi</v>
      </c>
      <c r="D49" s="120">
        <v>50</v>
      </c>
      <c r="E49" s="118">
        <f>D49*'Nädal_42_4-.9.klass'!E49/'Nädal_42_4-.9.klass'!D49</f>
        <v>0.2</v>
      </c>
      <c r="F49" s="118">
        <f>D49*'Nädal_42_4-.9.klass'!F49/'Nädal_42_4-.9.klass'!D49</f>
        <v>0</v>
      </c>
      <c r="G49" s="118">
        <f>D49*'Nädal_42_4-.9.klass'!G49/'Nädal_42_4-.9.klass'!D49</f>
        <v>0</v>
      </c>
      <c r="H49" s="118">
        <f>D49*'Nädal_42_4-.9.klass'!H49/'Nädal_42_4-.9.klass'!D49</f>
        <v>0.05</v>
      </c>
    </row>
    <row r="50" spans="1:15" ht="18.95" customHeight="1">
      <c r="A50" s="161"/>
      <c r="B50" s="119" t="str">
        <f>'Nädal_42_4-.9.klass'!B50</f>
        <v>Rukkileiva (3 sorti) - ja sepikutoodete valik  (G)</v>
      </c>
      <c r="C50" s="143"/>
      <c r="D50" s="120">
        <v>50</v>
      </c>
      <c r="E50" s="118">
        <f>D50*'Nädal_42_4-.9.klass'!E50/'Nädal_42_4-.9.klass'!D50</f>
        <v>123.1</v>
      </c>
      <c r="F50" s="118">
        <f>D50*'Nädal_42_4-.9.klass'!F50/'Nädal_42_4-.9.klass'!D50</f>
        <v>26.15</v>
      </c>
      <c r="G50" s="118">
        <f>D50*'Nädal_42_4-.9.klass'!G50/'Nädal_42_4-.9.klass'!D50</f>
        <v>1</v>
      </c>
      <c r="H50" s="118">
        <f>D50*'Nädal_42_4-.9.klass'!H50/'Nädal_42_4-.9.klass'!D50</f>
        <v>3.5750000000000002</v>
      </c>
    </row>
    <row r="51" spans="1:15" ht="18.95" customHeight="1">
      <c r="A51" s="161"/>
      <c r="B51" s="119" t="str">
        <f>'Nädal_42_4-.9.klass'!B51</f>
        <v>Melon</v>
      </c>
      <c r="C51" s="143"/>
      <c r="D51" s="120">
        <v>50</v>
      </c>
      <c r="E51" s="118">
        <f>D51*'Nädal_42_4-.9.klass'!E51/'Nädal_42_4-.9.klass'!D51</f>
        <v>13.6</v>
      </c>
      <c r="F51" s="118">
        <f>D51*'Nädal_42_4-.9.klass'!F51/'Nädal_42_4-.9.klass'!D51</f>
        <v>2.74</v>
      </c>
      <c r="G51" s="118">
        <f>D51*'Nädal_42_4-.9.klass'!G51/'Nädal_42_4-.9.klass'!D51</f>
        <v>0.08</v>
      </c>
      <c r="H51" s="118">
        <f>D51*'Nädal_42_4-.9.klass'!H51/'Nädal_42_4-.9.klass'!D51</f>
        <v>0.23</v>
      </c>
    </row>
    <row r="52" spans="1:15" s="7" customFormat="1" ht="18.95" customHeight="1">
      <c r="A52" s="169"/>
      <c r="B52" s="170"/>
      <c r="C52" s="170" t="s">
        <v>9</v>
      </c>
      <c r="D52" s="211"/>
      <c r="E52" s="207">
        <f>SUM(E37:E51)</f>
        <v>878.35411666666676</v>
      </c>
      <c r="F52" s="207">
        <f>SUM(F37:F51)</f>
        <v>113.84855</v>
      </c>
      <c r="G52" s="207">
        <f>SUM(G37:G51)</f>
        <v>32.024433333333334</v>
      </c>
      <c r="H52" s="207">
        <f>SUM(H37:H51)</f>
        <v>39.044499999999985</v>
      </c>
      <c r="J52" s="28"/>
      <c r="K52" s="29"/>
      <c r="L52" s="29"/>
      <c r="M52" s="29"/>
      <c r="N52" s="29"/>
      <c r="O52" s="29"/>
    </row>
    <row r="53" spans="1:15" ht="50.1" customHeight="1">
      <c r="A53" s="150" t="s">
        <v>12</v>
      </c>
      <c r="B53" s="190" t="s">
        <v>1</v>
      </c>
      <c r="C53" s="150" t="s">
        <v>2</v>
      </c>
      <c r="D53" s="152" t="s">
        <v>3</v>
      </c>
      <c r="E53" s="152" t="s">
        <v>4</v>
      </c>
      <c r="F53" s="152" t="s">
        <v>5</v>
      </c>
      <c r="G53" s="152" t="s">
        <v>6</v>
      </c>
      <c r="H53" s="152" t="s">
        <v>7</v>
      </c>
    </row>
    <row r="54" spans="1:15" ht="30">
      <c r="A54" s="230"/>
      <c r="B54" s="119" t="str">
        <f>'Nädal_42_4-.9.klass'!B54</f>
        <v>Selge kalasupp köögiviljadega</v>
      </c>
      <c r="C54" s="143" t="str">
        <f>'Nädal_42_4-.9.klass'!C54</f>
        <v>Lõhe, porgand, lillkapsas, kartul, porgand, mugulsibul, küüslauk, porrulauk, toiduõli, must pipar, söögisool, vesi, värske till</v>
      </c>
      <c r="D54" s="118">
        <v>300</v>
      </c>
      <c r="E54" s="118">
        <f>D54*'Nädal_42_4-.9.klass'!E54/'Nädal_42_4-.9.klass'!D54</f>
        <v>220.5</v>
      </c>
      <c r="F54" s="118">
        <f>E54*'Nädal_42_4-.9.klass'!F54/'Nädal_42_4-.9.klass'!E54</f>
        <v>13.245000000000001</v>
      </c>
      <c r="G54" s="118">
        <f>F54*'Nädal_42_4-.9.klass'!G54/'Nädal_42_4-.9.klass'!F54</f>
        <v>11.565000000000001</v>
      </c>
      <c r="H54" s="118">
        <f>G54*'Nädal_42_4-.9.klass'!H54/'Nädal_42_4-.9.klass'!G54</f>
        <v>14.895000000000001</v>
      </c>
    </row>
    <row r="55" spans="1:15" ht="30">
      <c r="A55" s="117" t="s">
        <v>8</v>
      </c>
      <c r="B55" s="119" t="str">
        <f>'Nädal_42_4-.9.klass'!B55</f>
        <v>Koorene seenesupp köögiviljadega (L)</v>
      </c>
      <c r="C55" s="143" t="str">
        <f>'Nädal_42_4-.9.klass'!C55</f>
        <v>Kartul, porgand, šampinjonid, varsseller, toidukoor R 15%, piim R 2,5%, mugulsibul, küüslauk, paprika, toiduõli, söögisool, must pipar, vesi, värske petersell, kuivatatud tüümian</v>
      </c>
      <c r="D55" s="144">
        <v>50</v>
      </c>
      <c r="E55" s="118">
        <f>D55*'Nädal_42_4-.9.klass'!E55/'Nädal_42_4-.9.klass'!D55</f>
        <v>19.8</v>
      </c>
      <c r="F55" s="118">
        <f>E55*'Nädal_42_4-.9.klass'!F55/'Nädal_42_4-.9.klass'!E55</f>
        <v>2.93</v>
      </c>
      <c r="G55" s="118">
        <f>F55*'Nädal_42_4-.9.klass'!G55/'Nädal_42_4-.9.klass'!F55</f>
        <v>0.56000000000000005</v>
      </c>
      <c r="H55" s="118">
        <f>G55*'Nädal_42_4-.9.klass'!H55/'Nädal_42_4-.9.klass'!G55</f>
        <v>0.54</v>
      </c>
    </row>
    <row r="56" spans="1:15" ht="18.95" customHeight="1">
      <c r="A56" s="231"/>
      <c r="B56" s="119" t="str">
        <f>'Nädal_42_4-.9.klass'!B56</f>
        <v>Õuna-rukkileivakreem (G)</v>
      </c>
      <c r="C56" s="143" t="str">
        <f>'Nädal_42_4-.9.klass'!C56</f>
        <v>Rukkileib, vesi, õunamahl, suhkur, nisumanna, piim, R 2,5%</v>
      </c>
      <c r="D56" s="120">
        <v>100</v>
      </c>
      <c r="E56" s="118">
        <f>D56*'Nädal_42_4-.9.klass'!E56/'Nädal_42_4-.9.klass'!D56</f>
        <v>137</v>
      </c>
      <c r="F56" s="118">
        <f>E56*'Nädal_42_4-.9.klass'!F56/'Nädal_42_4-.9.klass'!E56</f>
        <v>28.2</v>
      </c>
      <c r="G56" s="118">
        <f>F56*'Nädal_42_4-.9.klass'!G56/'Nädal_42_4-.9.klass'!F56</f>
        <v>1.1000000000000001</v>
      </c>
      <c r="H56" s="118">
        <f>G56*'Nädal_42_4-.9.klass'!H56/'Nädal_42_4-.9.klass'!G56</f>
        <v>2.89</v>
      </c>
    </row>
    <row r="57" spans="1:15" ht="18.95" customHeight="1">
      <c r="A57" s="231"/>
      <c r="B57" s="119" t="str">
        <f>'Nädal_42_4-.9.klass'!B57</f>
        <v>Mustikajogurt (L)</v>
      </c>
      <c r="C57" s="143" t="str">
        <f>'Nädal_42_4-.9.klass'!C57</f>
        <v>Maitsestamata jogurt R 2,5%-3%, suhkur, mustikad</v>
      </c>
      <c r="D57" s="120">
        <v>100</v>
      </c>
      <c r="E57" s="118">
        <f>D57*'Nädal_42_4-.9.klass'!E57/'Nädal_42_4-.9.klass'!D57</f>
        <v>88.5</v>
      </c>
      <c r="F57" s="118">
        <f>E57*'Nädal_42_4-.9.klass'!F57/'Nädal_42_4-.9.klass'!E57</f>
        <v>14.9</v>
      </c>
      <c r="G57" s="118">
        <f>F57*'Nädal_42_4-.9.klass'!G57/'Nädal_42_4-.9.klass'!F57</f>
        <v>1.99</v>
      </c>
      <c r="H57" s="118">
        <f>G57*'Nädal_42_4-.9.klass'!H57/'Nädal_42_4-.9.klass'!G57</f>
        <v>2.48</v>
      </c>
    </row>
    <row r="58" spans="1:15" ht="18">
      <c r="A58" s="231"/>
      <c r="B58" s="119" t="str">
        <f>'Nädal_42_4-.9.klass'!B58</f>
        <v>Piimatooted (piim, keefir R 2,5% ) (L)</v>
      </c>
      <c r="C58" s="143"/>
      <c r="D58" s="120">
        <v>25</v>
      </c>
      <c r="E58" s="118">
        <f>D58*'Nädal_42_4-.9.klass'!E58/'Nädal_42_4-.9.klass'!D58</f>
        <v>14.0975</v>
      </c>
      <c r="F58" s="118">
        <f>E58*'Nädal_42_4-.9.klass'!F58/'Nädal_42_4-.9.klass'!E58</f>
        <v>1.21875</v>
      </c>
      <c r="G58" s="118">
        <f>F58*'Nädal_42_4-.9.klass'!G58/'Nädal_42_4-.9.klass'!F58</f>
        <v>0.64249999999999996</v>
      </c>
      <c r="H58" s="118">
        <f>G58*'Nädal_42_4-.9.klass'!H58/'Nädal_42_4-.9.klass'!G58</f>
        <v>0.86</v>
      </c>
      <c r="J58" s="28"/>
      <c r="K58" s="29"/>
      <c r="L58" s="29"/>
      <c r="M58" s="29"/>
      <c r="N58" s="29"/>
      <c r="O58" s="29"/>
    </row>
    <row r="59" spans="1:15" ht="18.95" customHeight="1">
      <c r="A59" s="231"/>
      <c r="B59" s="119" t="str">
        <f>'Nädal_42_4-.9.klass'!B59</f>
        <v>Mahl (erinevad maitsed)</v>
      </c>
      <c r="C59" s="143" t="str">
        <f>'Nädal_42_4-.9.klass'!C59</f>
        <v>Rõngu suhkruvaba mahlakonsentraat 100% naturaalne, vesi</v>
      </c>
      <c r="D59" s="120">
        <v>25</v>
      </c>
      <c r="E59" s="118">
        <f>D59*'Nädal_42_4-.9.klass'!E59/'Nädal_42_4-.9.klass'!D59</f>
        <v>12.132200000000001</v>
      </c>
      <c r="F59" s="118">
        <f>E59*'Nädal_42_4-.9.klass'!F59/'Nädal_42_4-.9.klass'!E59</f>
        <v>2.9455000000000005</v>
      </c>
      <c r="G59" s="118">
        <f>F59*'Nädal_42_4-.9.klass'!G59/'Nädal_42_4-.9.klass'!F59</f>
        <v>1.2500000000000001E-2</v>
      </c>
      <c r="H59" s="118">
        <f>G59*'Nädal_42_4-.9.klass'!H59/'Nädal_42_4-.9.klass'!G59</f>
        <v>9.0749999999999997E-2</v>
      </c>
      <c r="J59" s="28"/>
      <c r="K59" s="29"/>
      <c r="L59" s="29"/>
      <c r="M59" s="29"/>
      <c r="N59" s="29"/>
      <c r="O59" s="29"/>
    </row>
    <row r="60" spans="1:15" ht="30">
      <c r="A60" s="229"/>
      <c r="B60" s="119" t="str">
        <f>'Nädal_42_4-.9.klass'!B60</f>
        <v>Joogijogurt, maitsestatud (L)</v>
      </c>
      <c r="C60" s="143" t="str">
        <f>'Nädal_42_4-.9.klass'!C60</f>
        <v>Maitsestamata jogurt R 2,5-3%, naturaalne marjapüree maasikas, vaarikas, mustad sõstrad, punased sõstrad, mustikas)</v>
      </c>
      <c r="D60" s="120">
        <v>25</v>
      </c>
      <c r="E60" s="118">
        <f>D60*'Nädal_42_4-.9.klass'!E60/'Nädal_42_4-.9.klass'!D60</f>
        <v>18.686499999999999</v>
      </c>
      <c r="F60" s="118">
        <f>E60*'Nädal_42_4-.9.klass'!F60/'Nädal_42_4-.9.klass'!E60</f>
        <v>3.0307499999999998</v>
      </c>
      <c r="G60" s="118">
        <f>F60*'Nädal_42_4-.9.klass'!G60/'Nädal_42_4-.9.klass'!F60</f>
        <v>0.375</v>
      </c>
      <c r="H60" s="118">
        <f>G60*'Nädal_42_4-.9.klass'!H60/'Nädal_42_4-.9.klass'!G60</f>
        <v>0.80000000000000016</v>
      </c>
    </row>
    <row r="61" spans="1:15" ht="18.95" customHeight="1">
      <c r="A61" s="229"/>
      <c r="B61" s="119" t="str">
        <f>'Nädal_42_4-.9.klass'!B61</f>
        <v>Tee, suhkruta</v>
      </c>
      <c r="C61" s="143" t="str">
        <f>'Nädal_42_4-.9.klass'!C61</f>
        <v>Teepuru, vesi</v>
      </c>
      <c r="D61" s="120">
        <v>50</v>
      </c>
      <c r="E61" s="118">
        <f>D61*'Nädal_42_4-.9.klass'!E61/'Nädal_42_4-.9.klass'!D61</f>
        <v>0.2</v>
      </c>
      <c r="F61" s="118">
        <f>D61*'Nädal_42_4-.9.klass'!F61/'Nädal_42_4-.9.klass'!D61</f>
        <v>0</v>
      </c>
      <c r="G61" s="118">
        <f>D61*'Nädal_42_4-.9.klass'!G61/'Nädal_42_4-.9.klass'!D61</f>
        <v>0</v>
      </c>
      <c r="H61" s="118">
        <f>D61*'Nädal_42_4-.9.klass'!H61/'Nädal_42_4-.9.klass'!D61</f>
        <v>0.05</v>
      </c>
    </row>
    <row r="62" spans="1:15" ht="18.95" customHeight="1">
      <c r="A62" s="229"/>
      <c r="B62" s="119" t="str">
        <f>'Nädal_42_4-.9.klass'!B62</f>
        <v>Rukkileiva (3 sorti) - ja sepikutoodete valik  (G)</v>
      </c>
      <c r="C62" s="143"/>
      <c r="D62" s="120">
        <v>50</v>
      </c>
      <c r="E62" s="118">
        <f>D62*'Nädal_42_4-.9.klass'!E62/'Nädal_42_4-.9.klass'!D62</f>
        <v>123.1</v>
      </c>
      <c r="F62" s="118">
        <f>D62*'Nädal_42_4-.9.klass'!F62/'Nädal_42_4-.9.klass'!D62</f>
        <v>26.15</v>
      </c>
      <c r="G62" s="118">
        <f>D62*'Nädal_42_4-.9.klass'!G62/'Nädal_42_4-.9.klass'!D62</f>
        <v>1</v>
      </c>
      <c r="H62" s="118">
        <f>D62*'Nädal_42_4-.9.klass'!H62/'Nädal_42_4-.9.klass'!D62</f>
        <v>3.5750000000000002</v>
      </c>
    </row>
    <row r="63" spans="1:15" ht="18.95" customHeight="1">
      <c r="A63" s="229"/>
      <c r="B63" s="119" t="str">
        <f>'Nädal_42_4-.9.klass'!B63</f>
        <v xml:space="preserve">Pirn </v>
      </c>
      <c r="C63" s="143"/>
      <c r="D63" s="120">
        <v>50</v>
      </c>
      <c r="E63" s="118">
        <f>D63*'Nädal_42_4-.9.klass'!E63/'Nädal_42_4-.9.klass'!D63</f>
        <v>19.988</v>
      </c>
      <c r="F63" s="118">
        <f>D63*'Nädal_42_4-.9.klass'!F63/'Nädal_42_4-.9.klass'!D63</f>
        <v>5.97</v>
      </c>
      <c r="G63" s="118">
        <f>D63*'Nädal_42_4-.9.klass'!G63/'Nädal_42_4-.9.klass'!D63</f>
        <v>0</v>
      </c>
      <c r="H63" s="118">
        <f>D63*'Nädal_42_4-.9.klass'!H63/'Nädal_42_4-.9.klass'!D63</f>
        <v>0.15</v>
      </c>
    </row>
    <row r="64" spans="1:15" ht="18.95" customHeight="1">
      <c r="A64" s="169"/>
      <c r="B64" s="170"/>
      <c r="C64" s="170" t="s">
        <v>9</v>
      </c>
      <c r="D64" s="194"/>
      <c r="E64" s="207">
        <f>SUM(E54:E63)</f>
        <v>654.00420000000008</v>
      </c>
      <c r="F64" s="207">
        <f>SUM(F54:F63)</f>
        <v>98.59</v>
      </c>
      <c r="G64" s="207">
        <f>SUM(G54:G63)</f>
        <v>17.245000000000001</v>
      </c>
      <c r="H64" s="207">
        <f>SUM(H54:H63)</f>
        <v>26.330750000000002</v>
      </c>
    </row>
    <row r="65" spans="1:12" ht="50.1" customHeight="1">
      <c r="A65" s="150" t="s">
        <v>13</v>
      </c>
      <c r="B65" s="190" t="s">
        <v>1</v>
      </c>
      <c r="C65" s="150" t="s">
        <v>2</v>
      </c>
      <c r="D65" s="152" t="s">
        <v>3</v>
      </c>
      <c r="E65" s="152" t="s">
        <v>4</v>
      </c>
      <c r="F65" s="152" t="s">
        <v>5</v>
      </c>
      <c r="G65" s="152" t="s">
        <v>6</v>
      </c>
      <c r="H65" s="152" t="s">
        <v>7</v>
      </c>
    </row>
    <row r="66" spans="1:12" ht="30">
      <c r="A66" s="233"/>
      <c r="B66" s="119" t="str">
        <f>'Nädal_42_4-.9.klass'!B66</f>
        <v>Kana-paprikahautis (G, L)</v>
      </c>
      <c r="C66" s="143" t="str">
        <f>'Nädal_42_4-.9.klass'!C66</f>
        <v xml:space="preserve">Kanaliha, paprika, mugulsibul, küüslauk, toidukoor R15%, nisujahu, jahvatatud paprika, söögisool, must pipar, jahvatatud tüümian, toiduõli, vesi </v>
      </c>
      <c r="D66" s="118">
        <v>120</v>
      </c>
      <c r="E66" s="118">
        <f>D66*'Nädal_42_4-.9.klass'!E66/'Nädal_42_4-.9.klass'!D66</f>
        <v>126</v>
      </c>
      <c r="F66" s="118">
        <f>E66*'Nädal_42_4-.9.klass'!F66/'Nädal_42_4-.9.klass'!E66</f>
        <v>4.524</v>
      </c>
      <c r="G66" s="118">
        <f>F66*'Nädal_42_4-.9.klass'!G66/'Nädal_42_4-.9.klass'!F66</f>
        <v>7.9320000000000004</v>
      </c>
      <c r="H66" s="118">
        <f>G66*'Nädal_42_4-.9.klass'!H66/'Nädal_42_4-.9.klass'!G66</f>
        <v>8.4480000000000004</v>
      </c>
    </row>
    <row r="67" spans="1:12" ht="30">
      <c r="A67" s="117" t="s">
        <v>8</v>
      </c>
      <c r="B67" s="119" t="str">
        <f>'Nädal_42_4-.9.klass'!B67</f>
        <v>Läätse-kaalika-porgandipada</v>
      </c>
      <c r="C67" s="143" t="str">
        <f>'Nädal_42_4-.9.klass'!C67</f>
        <v>Läätsed, kaalikas, porgand, mugulsibul, küüslauk, kuivatatud tüümian, loorber, söögisool, must pipar, toiduõli, vesi, värske petersell</v>
      </c>
      <c r="D67" s="144">
        <v>40</v>
      </c>
      <c r="E67" s="118">
        <f>D67*'Nädal_42_4-.9.klass'!E67/'Nädal_42_4-.9.klass'!D67</f>
        <v>47.2</v>
      </c>
      <c r="F67" s="118">
        <f>E67*'Nädal_42_4-.9.klass'!F67/'Nädal_42_4-.9.klass'!E67</f>
        <v>5.7400000000000011</v>
      </c>
      <c r="G67" s="118">
        <f>F67*'Nädal_42_4-.9.klass'!G67/'Nädal_42_4-.9.klass'!F67</f>
        <v>1.3800000000000001</v>
      </c>
      <c r="H67" s="118">
        <f>G67*'Nädal_42_4-.9.klass'!H67/'Nädal_42_4-.9.klass'!G67</f>
        <v>2.2200000000000006</v>
      </c>
    </row>
    <row r="68" spans="1:12" ht="18">
      <c r="A68" s="234"/>
      <c r="B68" s="119" t="str">
        <f>'Nädal_42_4-.9.klass'!B68</f>
        <v>Täisterapasta/pasta (G) (mahe)</v>
      </c>
      <c r="C68" s="143" t="str">
        <f>'Nädal_42_4-.9.klass'!C68</f>
        <v>Täisterapasta / pasta ( durumnisujahu, vesi), vesi, söögisool, toiduõli</v>
      </c>
      <c r="D68" s="120">
        <v>100</v>
      </c>
      <c r="E68" s="118">
        <f>D68*'Nädal_42_4-.9.klass'!E68/'Nädal_42_4-.9.klass'!D68</f>
        <v>151.33333333333334</v>
      </c>
      <c r="F68" s="118">
        <f>E68*'Nädal_42_4-.9.klass'!F68/'Nädal_42_4-.9.klass'!E68</f>
        <v>26.333333333333339</v>
      </c>
      <c r="G68" s="118">
        <f>F68*'Nädal_42_4-.9.klass'!G68/'Nädal_42_4-.9.klass'!F68</f>
        <v>2.5833333333333339</v>
      </c>
      <c r="H68" s="118">
        <f>G68*'Nädal_42_4-.9.klass'!H68/'Nädal_42_4-.9.klass'!G68</f>
        <v>4.5666666666666682</v>
      </c>
    </row>
    <row r="69" spans="1:12" ht="18.95" customHeight="1">
      <c r="A69" s="233"/>
      <c r="B69" s="119" t="str">
        <f>'Nädal_42_4-.9.klass'!B69</f>
        <v>Riis, aurutatud (mahe)</v>
      </c>
      <c r="C69" s="143" t="str">
        <f>'Nädal_42_4-.9.klass'!C69</f>
        <v>Riis, vesi, söögisool</v>
      </c>
      <c r="D69" s="120">
        <v>100</v>
      </c>
      <c r="E69" s="118">
        <f>D69*'Nädal_42_4-.9.klass'!E69/'Nädal_42_4-.9.klass'!D69</f>
        <v>157.70200000000003</v>
      </c>
      <c r="F69" s="118">
        <f>E69*'Nädal_42_4-.9.klass'!F69/'Nädal_42_4-.9.klass'!E69</f>
        <v>26.876000000000001</v>
      </c>
      <c r="G69" s="118">
        <f>F69*'Nädal_42_4-.9.klass'!G69/'Nädal_42_4-.9.klass'!F69</f>
        <v>4.742</v>
      </c>
      <c r="H69" s="118">
        <f>G69*'Nädal_42_4-.9.klass'!H69/'Nädal_42_4-.9.klass'!G69</f>
        <v>2.2770000000000006</v>
      </c>
    </row>
    <row r="70" spans="1:12" ht="18.95" customHeight="1">
      <c r="A70" s="235"/>
      <c r="B70" s="119" t="str">
        <f>'Nädal_42_4-.9.klass'!B70</f>
        <v>Juurseller, röstitud</v>
      </c>
      <c r="C70" s="143" t="str">
        <f>'Nädal_42_4-.9.klass'!C70</f>
        <v>Juurseller, toiduõli, söögisool</v>
      </c>
      <c r="D70" s="120">
        <v>100</v>
      </c>
      <c r="E70" s="118">
        <f>D70*'Nädal_42_4-.9.klass'!E70/'Nädal_42_4-.9.klass'!D70</f>
        <v>34.975000000000001</v>
      </c>
      <c r="F70" s="118">
        <f>E70*'Nädal_42_4-.9.klass'!F70/'Nädal_42_4-.9.klass'!E70</f>
        <v>9.75</v>
      </c>
      <c r="G70" s="118">
        <f>F70*'Nädal_42_4-.9.klass'!G70/'Nädal_42_4-.9.klass'!F70</f>
        <v>0.125</v>
      </c>
      <c r="H70" s="118">
        <f>G70*'Nädal_42_4-.9.klass'!H70/'Nädal_42_4-.9.klass'!G70</f>
        <v>1.625</v>
      </c>
      <c r="I70" s="16"/>
      <c r="J70" s="16"/>
      <c r="K70" s="16"/>
      <c r="L70" s="16"/>
    </row>
    <row r="71" spans="1:12" ht="18.95" customHeight="1">
      <c r="A71" s="235"/>
      <c r="B71" s="119" t="str">
        <f>'Nädal_42_4-.9.klass'!B71</f>
        <v xml:space="preserve">Tomatikaste ürtidega </v>
      </c>
      <c r="C71" s="143" t="str">
        <f>'Nädal_42_4-.9.klass'!C71</f>
        <v>Tomatipüree, mugulsibul, küüslauk, fariinsuhkur, kuivatatud basiilik, kuivatatud petersell, pune, toiduõli</v>
      </c>
      <c r="D71" s="120">
        <v>50</v>
      </c>
      <c r="E71" s="118">
        <f>D71*'Nädal_42_4-.9.klass'!E71/'Nädal_42_4-.9.klass'!D71</f>
        <v>46</v>
      </c>
      <c r="F71" s="118">
        <f>E71*'Nädal_42_4-.9.klass'!F71/'Nädal_42_4-.9.klass'!E71</f>
        <v>7.9</v>
      </c>
      <c r="G71" s="118">
        <f>F71*'Nädal_42_4-.9.klass'!G71/'Nädal_42_4-.9.klass'!F71</f>
        <v>1.07</v>
      </c>
      <c r="H71" s="118">
        <f>G71*'Nädal_42_4-.9.klass'!H71/'Nädal_42_4-.9.klass'!G71</f>
        <v>0.89</v>
      </c>
      <c r="I71" s="16"/>
      <c r="J71" s="16"/>
      <c r="K71" s="16"/>
      <c r="L71" s="16"/>
    </row>
    <row r="72" spans="1:12" ht="18.95" customHeight="1">
      <c r="A72" s="235"/>
      <c r="B72" s="119" t="str">
        <f>'Nädal_42_4-.9.klass'!B72</f>
        <v>Külm jogurti-keefirikaste, maitserohelisega (L)</v>
      </c>
      <c r="C72" s="143" t="str">
        <f>'Nädal_42_4-.9.klass'!C72</f>
        <v>Maitsestamata jogurt R 2,5%-3%, keefir R 2,5%, sinepipulber, till, petersell, basiilik, roheline sibul</v>
      </c>
      <c r="D72" s="120">
        <v>10</v>
      </c>
      <c r="E72" s="118">
        <f>D72*'Nädal_42_4-.9.klass'!E72/'Nädal_42_4-.9.klass'!D72</f>
        <v>5.5917000000000003</v>
      </c>
      <c r="F72" s="118">
        <f>E72*'Nädal_42_4-.9.klass'!F72/'Nädal_42_4-.9.klass'!E72</f>
        <v>0.4803</v>
      </c>
      <c r="G72" s="118">
        <f>F72*'Nädal_42_4-.9.klass'!G72/'Nädal_42_4-.9.klass'!F72</f>
        <v>0.26089999999999997</v>
      </c>
      <c r="H72" s="118">
        <f>G72*'Nädal_42_4-.9.klass'!H72/'Nädal_42_4-.9.klass'!G72</f>
        <v>0.33659999999999995</v>
      </c>
      <c r="I72" s="16"/>
      <c r="J72" s="16"/>
      <c r="K72" s="16"/>
      <c r="L72" s="16"/>
    </row>
    <row r="73" spans="1:12" ht="18.95" customHeight="1">
      <c r="A73" s="235"/>
      <c r="B73" s="119" t="str">
        <f>'Nädal_42_4-.9.klass'!B73</f>
        <v>Suvikõrvitsa-kurgisalat</v>
      </c>
      <c r="C73" s="143" t="str">
        <f>'Nädal_42_4-.9.klass'!C73</f>
        <v>Kurk, suvikõrvits</v>
      </c>
      <c r="D73" s="120">
        <v>100</v>
      </c>
      <c r="E73" s="118">
        <f>D73*'Nädal_42_4-.9.klass'!E73/'Nädal_42_4-.9.klass'!D73</f>
        <v>14.3</v>
      </c>
      <c r="F73" s="118">
        <f>E73*'Nädal_42_4-.9.klass'!F73/'Nädal_42_4-.9.klass'!E73</f>
        <v>2.65</v>
      </c>
      <c r="G73" s="118">
        <f>F73*'Nädal_42_4-.9.klass'!G73/'Nädal_42_4-.9.klass'!F73</f>
        <v>0.1</v>
      </c>
      <c r="H73" s="118">
        <f>G73*'Nädal_42_4-.9.klass'!H73/'Nädal_42_4-.9.klass'!G73</f>
        <v>1.05</v>
      </c>
    </row>
    <row r="74" spans="1:12" ht="18.95" customHeight="1">
      <c r="A74" s="235"/>
      <c r="B74" s="119" t="str">
        <f>'Nädal_42_4-.9.klass'!B74</f>
        <v>Hiina kapsas, porgand (mahe), mais</v>
      </c>
      <c r="C74" s="143"/>
      <c r="D74" s="120">
        <v>100</v>
      </c>
      <c r="E74" s="118">
        <f>D74*'Nädal_42_4-.9.klass'!E74/'Nädal_42_4-.9.klass'!D74</f>
        <v>43.693333333333335</v>
      </c>
      <c r="F74" s="118">
        <f>E74*'Nädal_42_4-.9.klass'!F74/'Nädal_42_4-.9.klass'!E74</f>
        <v>9.4833333333333361</v>
      </c>
      <c r="G74" s="118">
        <f>F74*'Nädal_42_4-.9.klass'!G74/'Nädal_42_4-.9.klass'!F74</f>
        <v>0.60000000000000009</v>
      </c>
      <c r="H74" s="118">
        <f>G74*'Nädal_42_4-.9.klass'!H74/'Nädal_42_4-.9.klass'!G74</f>
        <v>1.7000000000000002</v>
      </c>
    </row>
    <row r="75" spans="1:12" ht="18.95" customHeight="1">
      <c r="A75" s="235"/>
      <c r="B75" s="119" t="str">
        <f>'Nädal_42_4-.9.klass'!B75</f>
        <v>Seemnesegu (mahe)</v>
      </c>
      <c r="C75" s="143" t="str">
        <f>'Nädal_42_4-.9.klass'!C75</f>
        <v>Kõrvitsaseemned, päevalilleseemned, seesamiseemned</v>
      </c>
      <c r="D75" s="120">
        <v>15</v>
      </c>
      <c r="E75" s="118">
        <f>D75*'Nädal_42_4-.9.klass'!E75/'Nädal_42_4-.9.klass'!D75</f>
        <v>91.315049999999999</v>
      </c>
      <c r="F75" s="118">
        <f>E75*'Nädal_42_4-.9.klass'!F75/'Nädal_42_4-.9.klass'!E75</f>
        <v>1.92</v>
      </c>
      <c r="G75" s="118">
        <f>F75*'Nädal_42_4-.9.klass'!G75/'Nädal_42_4-.9.klass'!F75</f>
        <v>7.7350499999999993</v>
      </c>
      <c r="H75" s="118">
        <f>G75*'Nädal_42_4-.9.klass'!H75/'Nädal_42_4-.9.klass'!G75</f>
        <v>4.2349499999999995</v>
      </c>
    </row>
    <row r="76" spans="1:12" ht="18.95" customHeight="1">
      <c r="A76" s="161"/>
      <c r="B76" s="119" t="str">
        <f>'Nädal_42_4-.9.klass'!B76</f>
        <v>Piimatooted (piim, keefir R 2,5% ) (L)</v>
      </c>
      <c r="C76" s="143"/>
      <c r="D76" s="120">
        <v>50</v>
      </c>
      <c r="E76" s="118">
        <f>D76*'Nädal_42_4-.9.klass'!E76/'Nädal_42_4-.9.klass'!D76</f>
        <v>28.195</v>
      </c>
      <c r="F76" s="118">
        <f>E76*'Nädal_42_4-.9.klass'!F76/'Nädal_42_4-.9.klass'!E76</f>
        <v>2.4375</v>
      </c>
      <c r="G76" s="118">
        <f>F76*'Nädal_42_4-.9.klass'!G76/'Nädal_42_4-.9.klass'!F76</f>
        <v>1.2849999999999999</v>
      </c>
      <c r="H76" s="118">
        <f>G76*'Nädal_42_4-.9.klass'!H76/'Nädal_42_4-.9.klass'!G76</f>
        <v>1.72</v>
      </c>
    </row>
    <row r="77" spans="1:12" ht="30">
      <c r="A77" s="235"/>
      <c r="B77" s="119" t="str">
        <f>'Nädal_42_4-.9.klass'!B77</f>
        <v>Joogijogurt, maitsestatud (L)</v>
      </c>
      <c r="C77" s="143" t="str">
        <f>'Nädal_42_4-.9.klass'!C77</f>
        <v>Maitsestamata jogurt R 2,5-3%, naturaalne marjapüree maasikas, vaarikas, mustad sõstrad, punased sõstrad, mustikas)</v>
      </c>
      <c r="D77" s="120">
        <v>25</v>
      </c>
      <c r="E77" s="118">
        <f>D77*'Nädal_42_4-.9.klass'!E77/'Nädal_42_4-.9.klass'!D77</f>
        <v>18.686499999999999</v>
      </c>
      <c r="F77" s="118">
        <f>E77*'Nädal_42_4-.9.klass'!F77/'Nädal_42_4-.9.klass'!E77</f>
        <v>3.0307499999999998</v>
      </c>
      <c r="G77" s="118">
        <f>F77*'Nädal_42_4-.9.klass'!G77/'Nädal_42_4-.9.klass'!F77</f>
        <v>0.375</v>
      </c>
      <c r="H77" s="118">
        <f>G77*'Nädal_42_4-.9.klass'!H77/'Nädal_42_4-.9.klass'!G77</f>
        <v>0.80000000000000016</v>
      </c>
    </row>
    <row r="78" spans="1:12" ht="18.95" customHeight="1">
      <c r="A78" s="235"/>
      <c r="B78" s="119" t="str">
        <f>'Nädal_42_4-.9.klass'!B78</f>
        <v>Tee, suhkruta</v>
      </c>
      <c r="C78" s="143" t="str">
        <f>'Nädal_42_4-.9.klass'!C78</f>
        <v>Teepuru, vesi</v>
      </c>
      <c r="D78" s="120">
        <v>50</v>
      </c>
      <c r="E78" s="118">
        <f>D78*'Nädal_42_4-.9.klass'!E78/'Nädal_42_4-.9.klass'!D78</f>
        <v>0.2</v>
      </c>
      <c r="F78" s="118">
        <f>D78*'Nädal_42_4-.9.klass'!F78/'Nädal_42_4-.9.klass'!D78</f>
        <v>0</v>
      </c>
      <c r="G78" s="118">
        <f>D78*'Nädal_42_4-.9.klass'!G78/'Nädal_42_4-.9.klass'!D78</f>
        <v>0</v>
      </c>
      <c r="H78" s="118">
        <f>D78*'Nädal_42_4-.9.klass'!H78/'Nädal_42_4-.9.klass'!D78</f>
        <v>0.05</v>
      </c>
    </row>
    <row r="79" spans="1:12" ht="18.95" customHeight="1">
      <c r="A79" s="161"/>
      <c r="B79" s="119" t="str">
        <f>'Nädal_42_4-.9.klass'!B79</f>
        <v>Rukkileiva (3 sorti) - ja sepikutoodete valik  (G)</v>
      </c>
      <c r="C79" s="143"/>
      <c r="D79" s="120">
        <v>50</v>
      </c>
      <c r="E79" s="118">
        <f>D79*'Nädal_42_4-.9.klass'!E79/'Nädal_42_4-.9.klass'!D79</f>
        <v>123.1</v>
      </c>
      <c r="F79" s="118">
        <f>D79*'Nädal_42_4-.9.klass'!F79/'Nädal_42_4-.9.klass'!D79</f>
        <v>26.15</v>
      </c>
      <c r="G79" s="118">
        <f>D79*'Nädal_42_4-.9.klass'!G79/'Nädal_42_4-.9.klass'!D79</f>
        <v>1</v>
      </c>
      <c r="H79" s="118">
        <f>D79*'Nädal_42_4-.9.klass'!H79/'Nädal_42_4-.9.klass'!D79</f>
        <v>3.5750000000000002</v>
      </c>
    </row>
    <row r="80" spans="1:12" ht="18.95" customHeight="1">
      <c r="A80" s="161"/>
      <c r="B80" s="119" t="str">
        <f>'Nädal_42_4-.9.klass'!B80</f>
        <v>Õun  (mahe)</v>
      </c>
      <c r="C80" s="143"/>
      <c r="D80" s="120">
        <v>50</v>
      </c>
      <c r="E80" s="118">
        <f>D80*'Nädal_42_4-.9.klass'!E80/'Nädal_42_4-.9.klass'!D80</f>
        <v>24.038</v>
      </c>
      <c r="F80" s="118">
        <f>D80*'Nädal_42_4-.9.klass'!F80/'Nädal_42_4-.9.klass'!D80</f>
        <v>6.74</v>
      </c>
      <c r="G80" s="118">
        <f>D80*'Nädal_42_4-.9.klass'!G80/'Nädal_42_4-.9.klass'!D80</f>
        <v>0</v>
      </c>
      <c r="H80" s="118">
        <f>D80*'Nädal_42_4-.9.klass'!H80/'Nädal_42_4-.9.klass'!D80</f>
        <v>0</v>
      </c>
    </row>
    <row r="81" spans="1:8" ht="18.95" customHeight="1">
      <c r="A81" s="169"/>
      <c r="B81" s="170"/>
      <c r="C81" s="170" t="s">
        <v>9</v>
      </c>
      <c r="D81" s="176"/>
      <c r="E81" s="212">
        <f>SUM(E66:E80)</f>
        <v>912.3299166666668</v>
      </c>
      <c r="F81" s="212">
        <f t="shared" ref="F81:H81" si="0">SUM(F66:F80)</f>
        <v>134.0152166666667</v>
      </c>
      <c r="G81" s="212">
        <f t="shared" si="0"/>
        <v>29.188283333333334</v>
      </c>
      <c r="H81" s="212">
        <f t="shared" si="0"/>
        <v>33.493216666666676</v>
      </c>
    </row>
    <row r="82" spans="1:8" ht="18.95" customHeight="1">
      <c r="A82" s="285" t="s">
        <v>14</v>
      </c>
      <c r="B82" s="286"/>
      <c r="C82" s="286"/>
      <c r="D82" s="287"/>
      <c r="E82" s="167">
        <f>AVERAGE(E23,E35,E52,E64,E81)</f>
        <v>849.8527733333334</v>
      </c>
      <c r="F82" s="39">
        <f>AVERAGE(F23,F35,F52,F64,F81)</f>
        <v>122.52146333333333</v>
      </c>
      <c r="G82" s="39">
        <f>AVERAGE(G23,G35,G52,G64,G81)</f>
        <v>26.841493333333336</v>
      </c>
      <c r="H82" s="39">
        <f>AVERAGE(H23,H35,H52,H64,H81)</f>
        <v>32.19954666666667</v>
      </c>
    </row>
    <row r="83" spans="1:8" ht="18.95" customHeight="1">
      <c r="A83" s="173"/>
      <c r="B83" s="172"/>
      <c r="C83" s="288" t="s">
        <v>171</v>
      </c>
      <c r="D83" s="289"/>
      <c r="E83" s="168"/>
      <c r="F83" s="116">
        <f>(F82*4)/E82*100</f>
        <v>57.667147617945048</v>
      </c>
      <c r="G83" s="116">
        <f>(G82*9)/E82*100</f>
        <v>28.425328195669596</v>
      </c>
      <c r="H83" s="116">
        <f>(H82*4)/E82*100</f>
        <v>15.155352869119698</v>
      </c>
    </row>
    <row r="84" spans="1:8" ht="18.95" customHeight="1">
      <c r="A84" s="174"/>
      <c r="B84" s="175"/>
      <c r="C84" s="280" t="s">
        <v>166</v>
      </c>
      <c r="D84" s="281"/>
      <c r="E84" s="168" t="s">
        <v>191</v>
      </c>
      <c r="F84" s="116" t="s">
        <v>168</v>
      </c>
      <c r="G84" s="116" t="s">
        <v>169</v>
      </c>
      <c r="H84" s="116" t="s">
        <v>170</v>
      </c>
    </row>
    <row r="85" spans="1:8" ht="18.95" customHeight="1">
      <c r="A85" s="269" t="s">
        <v>15</v>
      </c>
      <c r="B85" s="269"/>
      <c r="C85" s="269"/>
      <c r="D85" s="269"/>
      <c r="E85" s="270"/>
      <c r="F85" s="270"/>
      <c r="G85" s="270"/>
      <c r="H85" s="270"/>
    </row>
    <row r="86" spans="1:8" ht="18.95" customHeight="1">
      <c r="A86" s="271" t="s">
        <v>141</v>
      </c>
      <c r="B86" s="272"/>
      <c r="C86" s="272"/>
      <c r="D86" s="272"/>
      <c r="E86" s="272"/>
      <c r="F86" s="272"/>
      <c r="G86" s="272"/>
      <c r="H86" s="273"/>
    </row>
    <row r="87" spans="1:8" ht="18.95" customHeight="1">
      <c r="A87" s="274" t="s">
        <v>142</v>
      </c>
      <c r="B87" s="275"/>
      <c r="C87" s="275"/>
      <c r="D87" s="275"/>
      <c r="E87" s="275"/>
      <c r="F87" s="275"/>
      <c r="G87" s="275"/>
      <c r="H87" s="276"/>
    </row>
    <row r="88" spans="1:8" ht="18.95" customHeight="1">
      <c r="A88" s="277" t="s">
        <v>192</v>
      </c>
      <c r="B88" s="278"/>
      <c r="C88" s="278"/>
      <c r="D88" s="278"/>
      <c r="E88" s="278"/>
      <c r="F88" s="278"/>
      <c r="G88" s="278"/>
      <c r="H88" s="279"/>
    </row>
    <row r="89" spans="1:8" ht="18.95" customHeight="1">
      <c r="A89" s="277" t="s">
        <v>143</v>
      </c>
      <c r="B89" s="278"/>
      <c r="C89" s="278"/>
      <c r="D89" s="278"/>
      <c r="E89" s="278"/>
      <c r="F89" s="278"/>
      <c r="G89" s="278"/>
      <c r="H89" s="279"/>
    </row>
    <row r="90" spans="1:8" ht="18.95" customHeight="1">
      <c r="A90" s="277" t="s">
        <v>151</v>
      </c>
      <c r="B90" s="278"/>
      <c r="C90" s="278"/>
      <c r="D90" s="278"/>
      <c r="E90" s="278"/>
      <c r="F90" s="278"/>
      <c r="G90" s="278"/>
      <c r="H90" s="279"/>
    </row>
    <row r="91" spans="1:8" ht="18.95" customHeight="1">
      <c r="A91" s="282" t="s">
        <v>16</v>
      </c>
      <c r="B91" s="282"/>
      <c r="C91" s="282"/>
      <c r="D91" s="282"/>
      <c r="E91" s="282"/>
      <c r="F91" s="282"/>
      <c r="G91" s="282"/>
      <c r="H91" s="282"/>
    </row>
    <row r="92" spans="1:8" ht="18.95" customHeight="1">
      <c r="A92" s="40" t="s">
        <v>144</v>
      </c>
      <c r="B92" s="42" t="s">
        <v>145</v>
      </c>
      <c r="C92" s="42"/>
      <c r="D92" s="42"/>
      <c r="E92" s="43"/>
      <c r="F92" s="43"/>
      <c r="G92" s="43"/>
      <c r="H92" s="44"/>
    </row>
    <row r="93" spans="1:8" ht="18.95" customHeight="1">
      <c r="A93" s="41" t="s">
        <v>146</v>
      </c>
      <c r="B93" s="45" t="s">
        <v>147</v>
      </c>
      <c r="C93" s="45"/>
      <c r="D93" s="45"/>
      <c r="E93" s="46"/>
      <c r="F93" s="46"/>
      <c r="G93" s="46"/>
      <c r="H93" s="47"/>
    </row>
    <row r="94" spans="1:8" ht="18.95" customHeight="1">
      <c r="A94" s="48" t="s">
        <v>148</v>
      </c>
      <c r="B94" s="49" t="s">
        <v>149</v>
      </c>
      <c r="C94" s="49"/>
      <c r="D94" s="49"/>
      <c r="E94" s="50"/>
      <c r="F94" s="50"/>
      <c r="G94" s="50"/>
      <c r="H94" s="51"/>
    </row>
  </sheetData>
  <mergeCells count="13">
    <mergeCell ref="C84:D84"/>
    <mergeCell ref="A90:H90"/>
    <mergeCell ref="A91:H91"/>
    <mergeCell ref="A1:B5"/>
    <mergeCell ref="A6:B6"/>
    <mergeCell ref="A82:D82"/>
    <mergeCell ref="C83:D83"/>
    <mergeCell ref="D1:E7"/>
    <mergeCell ref="A85:H85"/>
    <mergeCell ref="A86:H86"/>
    <mergeCell ref="A87:H87"/>
    <mergeCell ref="A88:H88"/>
    <mergeCell ref="A89:H89"/>
  </mergeCells>
  <pageMargins left="0.25" right="0.25" top="0.75" bottom="0.75" header="0.3" footer="0.3"/>
  <pageSetup paperSize="9" scale="53" fitToHeight="0" orientation="landscape" r:id="rId1"/>
  <rowBreaks count="2" manualBreakCount="2">
    <brk id="35" max="7" man="1"/>
    <brk id="64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FFA9-26FB-482F-B4CF-E44A82D0FE7E}">
  <sheetPr>
    <pageSetUpPr fitToPage="1"/>
  </sheetPr>
  <dimension ref="A1:W99"/>
  <sheetViews>
    <sheetView zoomScale="70" zoomScaleNormal="70" workbookViewId="0">
      <selection activeCell="M26" sqref="M26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83" t="e" vm="1">
        <v>#VALUE!</v>
      </c>
      <c r="B1" s="283"/>
      <c r="C1" s="1"/>
      <c r="D1" s="290" t="e" vm="2">
        <v>#VALUE!</v>
      </c>
      <c r="E1" s="290"/>
    </row>
    <row r="2" spans="1:8" ht="18.95" customHeight="1">
      <c r="A2" s="283"/>
      <c r="B2" s="283"/>
      <c r="C2" s="1"/>
      <c r="D2" s="290"/>
      <c r="E2" s="290"/>
    </row>
    <row r="3" spans="1:8" ht="18.95" customHeight="1">
      <c r="A3" s="283"/>
      <c r="B3" s="283"/>
      <c r="C3" s="1"/>
      <c r="D3" s="290"/>
      <c r="E3" s="290"/>
    </row>
    <row r="4" spans="1:8" ht="18.95" customHeight="1">
      <c r="A4" s="283"/>
      <c r="B4" s="283"/>
      <c r="C4" s="1"/>
      <c r="D4" s="290"/>
      <c r="E4" s="290"/>
    </row>
    <row r="5" spans="1:8" ht="18.95" customHeight="1">
      <c r="A5" s="283"/>
      <c r="B5" s="283"/>
      <c r="C5" s="1"/>
      <c r="D5" s="290"/>
      <c r="E5" s="290"/>
    </row>
    <row r="6" spans="1:8" ht="30">
      <c r="A6" s="284" t="s">
        <v>193</v>
      </c>
      <c r="B6" s="284"/>
      <c r="C6" s="3"/>
      <c r="D6" s="290"/>
      <c r="E6" s="290"/>
    </row>
    <row r="7" spans="1:8" ht="30">
      <c r="A7" s="96" t="str">
        <f>'Nädal_44_4.-9.klass'!A7</f>
        <v>44. nädal</v>
      </c>
      <c r="B7" s="96" t="str">
        <f>'Nädal_44_4.-9.klass'!B7</f>
        <v>27.10-31.10.2025</v>
      </c>
      <c r="C7" s="3"/>
      <c r="D7" s="291"/>
      <c r="E7" s="291"/>
    </row>
    <row r="8" spans="1:8" s="7" customFormat="1" ht="50.1" customHeight="1">
      <c r="A8" s="150" t="s">
        <v>0</v>
      </c>
      <c r="B8" s="190" t="s">
        <v>1</v>
      </c>
      <c r="C8" s="150" t="s">
        <v>2</v>
      </c>
      <c r="D8" s="152" t="s">
        <v>3</v>
      </c>
      <c r="E8" s="152" t="s">
        <v>4</v>
      </c>
      <c r="F8" s="152" t="s">
        <v>5</v>
      </c>
      <c r="G8" s="152" t="s">
        <v>6</v>
      </c>
      <c r="H8" s="152" t="s">
        <v>7</v>
      </c>
    </row>
    <row r="9" spans="1:8" ht="18">
      <c r="A9" s="226"/>
      <c r="B9" s="119" t="str">
        <f>'Nädal_44_4.-9.klass'!B9</f>
        <v>Kalakaste tilliga (G, L)</v>
      </c>
      <c r="C9" s="143" t="str">
        <f>'Nädal_44_4.-9.klass'!C9</f>
        <v>Valge kala, mustpipar, söögisool, värske till, toiduõli, nisujahu, piim R 2,5%, toidukoor R 15%</v>
      </c>
      <c r="D9" s="118">
        <v>140</v>
      </c>
      <c r="E9" s="118">
        <f>D9*'Nädal_44_4.-9.klass'!E9/'Nädal_44_4.-9.klass'!D9</f>
        <v>205.33333333333334</v>
      </c>
      <c r="F9" s="118">
        <f>D9*'Nädal_44_4.-9.klass'!F9/'Nädal_44_4.-9.klass'!D9</f>
        <v>10.896666666666667</v>
      </c>
      <c r="G9" s="118">
        <f>D9*'Nädal_44_4.-9.klass'!G9/'Nädal_44_4.-9.klass'!D9</f>
        <v>14</v>
      </c>
      <c r="H9" s="118">
        <f>D9*'Nädal_44_4.-9.klass'!H9/'Nädal_44_4.-9.klass'!D9</f>
        <v>8.7149999999999999</v>
      </c>
    </row>
    <row r="10" spans="1:8" ht="18">
      <c r="A10" s="117" t="s">
        <v>8</v>
      </c>
      <c r="B10" s="119" t="str">
        <f>'Nädal_44_4.-9.klass'!B10</f>
        <v>Koorene seenekaste (G, L)</v>
      </c>
      <c r="C10" s="143" t="str">
        <f>'Nädal_44_4.-9.klass'!C10</f>
        <v>Šampinjon, piim R 2,5%, toidukoor R 15%, nisujahu, söögisool, must pipar, värske petersell</v>
      </c>
      <c r="D10" s="144">
        <v>20</v>
      </c>
      <c r="E10" s="118">
        <f>D10*'Nädal_44_4.-9.klass'!E10/'Nädal_44_4.-9.klass'!D10</f>
        <v>19.5</v>
      </c>
      <c r="F10" s="118">
        <f>D10*'Nädal_44_4.-9.klass'!F10/'Nädal_44_4.-9.klass'!D10</f>
        <v>1.55</v>
      </c>
      <c r="G10" s="118">
        <f>D10*'Nädal_44_4.-9.klass'!G10/'Nädal_44_4.-9.klass'!D10</f>
        <v>1.1599999999999999</v>
      </c>
      <c r="H10" s="118">
        <f>D10*'Nädal_44_4.-9.klass'!H10/'Nädal_44_4.-9.klass'!D10</f>
        <v>0.71</v>
      </c>
    </row>
    <row r="11" spans="1:8" ht="18.95" customHeight="1">
      <c r="A11" s="227"/>
      <c r="B11" s="119" t="str">
        <f>'Nädal_44_4.-9.klass'!B11</f>
        <v>Täisterapasta/pasta (G) (mahe)</v>
      </c>
      <c r="C11" s="143" t="str">
        <f>'Nädal_44_4.-9.klass'!C11</f>
        <v>Täisterapasta / pasta (durumnisujahu, vesi), vesi, söögisool, toiduõli</v>
      </c>
      <c r="D11" s="120">
        <v>100</v>
      </c>
      <c r="E11" s="118">
        <f>D11*'Nädal_44_4.-9.klass'!E11/'Nädal_44_4.-9.klass'!D11</f>
        <v>151.33333333333334</v>
      </c>
      <c r="F11" s="118">
        <f>D11*'Nädal_44_4.-9.klass'!F11/'Nädal_44_4.-9.klass'!D11</f>
        <v>26.333333333333332</v>
      </c>
      <c r="G11" s="118">
        <f>D11*'Nädal_44_4.-9.klass'!G11/'Nädal_44_4.-9.klass'!D11</f>
        <v>2.5833333333333335</v>
      </c>
      <c r="H11" s="118">
        <f>D11*'Nädal_44_4.-9.klass'!H11/'Nädal_44_4.-9.klass'!D11</f>
        <v>4.5666666666666664</v>
      </c>
    </row>
    <row r="12" spans="1:8" ht="18.95" customHeight="1">
      <c r="A12" s="196"/>
      <c r="B12" s="119" t="str">
        <f>'Nädal_44_4.-9.klass'!B12</f>
        <v>Riis, aurutatud (mahe)</v>
      </c>
      <c r="C12" s="143" t="str">
        <f>'Nädal_44_4.-9.klass'!C12</f>
        <v xml:space="preserve">Riis, vesi, söögisool </v>
      </c>
      <c r="D12" s="120">
        <v>100</v>
      </c>
      <c r="E12" s="118">
        <f>D12*'Nädal_44_4.-9.klass'!E12/'Nädal_44_4.-9.klass'!D12</f>
        <v>157.70200000000003</v>
      </c>
      <c r="F12" s="118">
        <f>D12*'Nädal_44_4.-9.klass'!F12/'Nädal_44_4.-9.klass'!D12</f>
        <v>26.875999999999998</v>
      </c>
      <c r="G12" s="118">
        <f>D12*'Nädal_44_4.-9.klass'!G12/'Nädal_44_4.-9.klass'!D12</f>
        <v>4.742</v>
      </c>
      <c r="H12" s="118">
        <f>D12*'Nädal_44_4.-9.klass'!H12/'Nädal_44_4.-9.klass'!D12</f>
        <v>2.2770000000000001</v>
      </c>
    </row>
    <row r="13" spans="1:8" ht="18.95" customHeight="1">
      <c r="A13" s="196"/>
      <c r="B13" s="119" t="str">
        <f>'Nädal_44_4.-9.klass'!B13</f>
        <v>Miniporgandid, aurutatud</v>
      </c>
      <c r="C13" s="143" t="str">
        <f>'Nädal_44_4.-9.klass'!C13</f>
        <v>Miniporgand, vesi, söögisool</v>
      </c>
      <c r="D13" s="120">
        <v>100</v>
      </c>
      <c r="E13" s="118">
        <f>D13*'Nädal_44_4.-9.klass'!E13/'Nädal_44_4.-9.klass'!D13</f>
        <v>32.4</v>
      </c>
      <c r="F13" s="118">
        <f>D13*'Nädal_44_4.-9.klass'!F13/'Nädal_44_4.-9.klass'!D13</f>
        <v>8.5</v>
      </c>
      <c r="G13" s="118">
        <f>D13*'Nädal_44_4.-9.klass'!G13/'Nädal_44_4.-9.klass'!D13</f>
        <v>0.2</v>
      </c>
      <c r="H13" s="118">
        <f>D13*'Nädal_44_4.-9.klass'!H13/'Nädal_44_4.-9.klass'!D13</f>
        <v>0.6</v>
      </c>
    </row>
    <row r="14" spans="1:8" ht="18.95" customHeight="1">
      <c r="A14" s="196"/>
      <c r="B14" s="119" t="str">
        <f>'Nädal_44_4.-9.klass'!B14</f>
        <v>Külm jogurtikaste maitserohelisega</v>
      </c>
      <c r="C14" s="143" t="str">
        <f>'Nädal_44_4.-9.klass'!C14</f>
        <v>Maitsestamata jogurt R 2,5%-3%, roheline sibul, till, värske</v>
      </c>
      <c r="D14" s="120">
        <v>50</v>
      </c>
      <c r="E14" s="118">
        <f>D14*'Nädal_44_4.-9.klass'!E14/'Nädal_44_4.-9.klass'!D14</f>
        <v>28.371500000000001</v>
      </c>
      <c r="F14" s="118">
        <f>D14*'Nädal_44_4.-9.klass'!F14/'Nädal_44_4.-9.klass'!D14</f>
        <v>2.4089999999999998</v>
      </c>
      <c r="G14" s="118">
        <f>D14*'Nädal_44_4.-9.klass'!G14/'Nädal_44_4.-9.klass'!D14</f>
        <v>1.3320000000000001</v>
      </c>
      <c r="H14" s="118">
        <f>D14*'Nädal_44_4.-9.klass'!H14/'Nädal_44_4.-9.klass'!D14</f>
        <v>1.6970000000000001</v>
      </c>
    </row>
    <row r="15" spans="1:8" ht="18.95" customHeight="1">
      <c r="A15" s="196"/>
      <c r="B15" s="119" t="str">
        <f>'Nädal_44_4.-9.klass'!B15</f>
        <v>Kapsa-mangosalat</v>
      </c>
      <c r="C15" s="143" t="str">
        <f>'Nädal_44_4.-9.klass'!C15</f>
        <v>Valge peakapsas, mango</v>
      </c>
      <c r="D15" s="120">
        <v>150</v>
      </c>
      <c r="E15" s="118">
        <f>D15*'Nädal_44_4.-9.klass'!E15/'Nädal_44_4.-9.klass'!D15</f>
        <v>58.5</v>
      </c>
      <c r="F15" s="118">
        <f>D15*'Nädal_44_4.-9.klass'!F15/'Nädal_44_4.-9.klass'!D15</f>
        <v>14.157</v>
      </c>
      <c r="G15" s="118">
        <f>D15*'Nädal_44_4.-9.klass'!G15/'Nädal_44_4.-9.klass'!D15</f>
        <v>0.30749999999999994</v>
      </c>
      <c r="H15" s="118">
        <f>D15*'Nädal_44_4.-9.klass'!H15/'Nädal_44_4.-9.klass'!D15</f>
        <v>1.53</v>
      </c>
    </row>
    <row r="16" spans="1:8" ht="18.95" customHeight="1">
      <c r="A16" s="196"/>
      <c r="B16" s="119" t="str">
        <f>'Nädal_44_4.-9.klass'!B16</f>
        <v>Peet, kaalikas, mais</v>
      </c>
      <c r="C16" s="143"/>
      <c r="D16" s="120">
        <v>100</v>
      </c>
      <c r="E16" s="118">
        <f>D16*'Nädal_44_4.-9.klass'!E16/'Nädal_44_4.-9.klass'!D16</f>
        <v>54.502666666666663</v>
      </c>
      <c r="F16" s="118">
        <f>D16*'Nädal_44_4.-9.klass'!F16/'Nädal_44_4.-9.klass'!D16</f>
        <v>12.290000000000001</v>
      </c>
      <c r="G16" s="118">
        <f>D16*'Nädal_44_4.-9.klass'!G16/'Nädal_44_4.-9.klass'!D16</f>
        <v>0.56666666666666676</v>
      </c>
      <c r="H16" s="118">
        <f>D16*'Nädal_44_4.-9.klass'!H16/'Nädal_44_4.-9.klass'!D16</f>
        <v>1.9333333333333336</v>
      </c>
    </row>
    <row r="17" spans="1:23" ht="18.95" customHeight="1">
      <c r="A17" s="196"/>
      <c r="B17" s="119" t="str">
        <f>'Nädal_44_4.-9.klass'!B17</f>
        <v>Seemnesegu (mahe)</v>
      </c>
      <c r="C17" s="143" t="str">
        <f>'Nädal_44_4.-9.klass'!C17</f>
        <v>Kõrvitsaseemned, päevalilleseemned, seesamiseemned</v>
      </c>
      <c r="D17" s="120">
        <v>10</v>
      </c>
      <c r="E17" s="118">
        <f>D17*'Nädal_44_4.-9.klass'!E17/'Nädal_44_4.-9.klass'!D17</f>
        <v>60.8767</v>
      </c>
      <c r="F17" s="118">
        <f>D17*'Nädal_44_4.-9.klass'!F17/'Nädal_44_4.-9.klass'!D17</f>
        <v>1.28</v>
      </c>
      <c r="G17" s="118">
        <f>D17*'Nädal_44_4.-9.klass'!G17/'Nädal_44_4.-9.klass'!D17</f>
        <v>5.1566999999999998</v>
      </c>
      <c r="H17" s="118">
        <f>D17*'Nädal_44_4.-9.klass'!H17/'Nädal_44_4.-9.klass'!D17</f>
        <v>2.8232999999999993</v>
      </c>
    </row>
    <row r="18" spans="1:23" ht="18.95" customHeight="1">
      <c r="A18" s="196"/>
      <c r="B18" s="119" t="str">
        <f>'Nädal_44_4.-9.klass'!B18</f>
        <v>Piimatooted (piim, keefir R 2,5% ) (L)</v>
      </c>
      <c r="C18" s="143"/>
      <c r="D18" s="120">
        <v>25</v>
      </c>
      <c r="E18" s="118">
        <f>D18*'Nädal_44_4.-9.klass'!E18/'Nädal_44_4.-9.klass'!D18</f>
        <v>14.0975</v>
      </c>
      <c r="F18" s="118">
        <f>D18*'Nädal_44_4.-9.klass'!F18/'Nädal_44_4.-9.klass'!D18</f>
        <v>1.21875</v>
      </c>
      <c r="G18" s="118">
        <f>D18*'Nädal_44_4.-9.klass'!G18/'Nädal_44_4.-9.klass'!D18</f>
        <v>0.64249999999999996</v>
      </c>
      <c r="H18" s="118">
        <f>D18*'Nädal_44_4.-9.klass'!H18/'Nädal_44_4.-9.klass'!D18</f>
        <v>0.86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">
      <c r="A19" s="196"/>
      <c r="B19" s="119" t="str">
        <f>'Nädal_44_4.-9.klass'!B19</f>
        <v>Joogijogurt, maitsestatud (L)</v>
      </c>
      <c r="C19" s="143" t="str">
        <f>'Nädal_44_4.-9.klass'!C19</f>
        <v>Maitsestamata jogurt R 2,5-3%, naturaalne marjapüree maasikas, vaarikas, mustad sõstrad, punased sõstrad, mustikas)</v>
      </c>
      <c r="D19" s="120">
        <v>25</v>
      </c>
      <c r="E19" s="118">
        <f>D19*'Nädal_44_4.-9.klass'!E19/'Nädal_44_4.-9.klass'!D19</f>
        <v>18.686499999999999</v>
      </c>
      <c r="F19" s="118">
        <f>D19*'Nädal_44_4.-9.klass'!F19/'Nädal_44_4.-9.klass'!D19</f>
        <v>3.0307499999999998</v>
      </c>
      <c r="G19" s="118">
        <f>D19*'Nädal_44_4.-9.klass'!G19/'Nädal_44_4.-9.klass'!D19</f>
        <v>0.375</v>
      </c>
      <c r="H19" s="118">
        <f>D19*'Nädal_44_4.-9.klass'!H19/'Nädal_44_4.-9.klass'!D19</f>
        <v>0.8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196"/>
      <c r="B20" s="119" t="str">
        <f>'Nädal_44_4.-9.klass'!B20</f>
        <v>Tee, suhkruta</v>
      </c>
      <c r="C20" s="143" t="str">
        <f>'Nädal_44_4.-9.klass'!C20</f>
        <v>Teepuru, vesi</v>
      </c>
      <c r="D20" s="120">
        <v>50</v>
      </c>
      <c r="E20" s="118">
        <f>D20*'Nädal_44_4.-9.klass'!E20/'Nädal_44_4.-9.klass'!D20</f>
        <v>0.2</v>
      </c>
      <c r="F20" s="118">
        <f>D20*'Nädal_44_4.-9.klass'!F20/'Nädal_44_4.-9.klass'!D20</f>
        <v>0</v>
      </c>
      <c r="G20" s="118">
        <f>D20*'Nädal_44_4.-9.klass'!G20/'Nädal_44_4.-9.klass'!D20</f>
        <v>0</v>
      </c>
      <c r="H20" s="118">
        <f>D20*'Nädal_44_4.-9.klass'!H20/'Nädal_44_4.-9.klass'!D20</f>
        <v>0.05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196"/>
      <c r="B21" s="119" t="str">
        <f>'Nädal_44_4.-9.klass'!B21</f>
        <v>Rukkileiva (3 sorti) - ja sepikutoodete valik  (G)</v>
      </c>
      <c r="C21" s="143"/>
      <c r="D21" s="120">
        <v>50</v>
      </c>
      <c r="E21" s="118">
        <f>D21*'Nädal_44_4.-9.klass'!E21/'Nädal_44_4.-9.klass'!D21</f>
        <v>123.1</v>
      </c>
      <c r="F21" s="118">
        <f>D21*'Nädal_44_4.-9.klass'!F21/'Nädal_44_4.-9.klass'!D21</f>
        <v>26.15</v>
      </c>
      <c r="G21" s="118">
        <f>D21*'Nädal_44_4.-9.klass'!G21/'Nädal_44_4.-9.klass'!D21</f>
        <v>1</v>
      </c>
      <c r="H21" s="118">
        <f>D21*'Nädal_44_4.-9.klass'!H21/'Nädal_44_4.-9.klass'!D21</f>
        <v>3.5750000000000002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96"/>
      <c r="B22" s="119" t="str">
        <f>'Nädal_44_4.-9.klass'!B22</f>
        <v>Õun (mahe)</v>
      </c>
      <c r="C22" s="143"/>
      <c r="D22" s="120">
        <v>50</v>
      </c>
      <c r="E22" s="118">
        <f>D22*'Nädal_44_4.-9.klass'!E22/'Nädal_44_4.-9.klass'!D22</f>
        <v>24.038</v>
      </c>
      <c r="F22" s="118">
        <f>D22*'Nädal_44_4.-9.klass'!F22/'Nädal_44_4.-9.klass'!D22</f>
        <v>6.74</v>
      </c>
      <c r="G22" s="118">
        <f>D22*'Nädal_44_4.-9.klass'!G22/'Nädal_44_4.-9.klass'!D22</f>
        <v>0</v>
      </c>
      <c r="H22" s="118">
        <f>D22*'Nädal_44_4.-9.klass'!H22/'Nädal_44_4.-9.klass'!D22</f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9"/>
      <c r="B23" s="170"/>
      <c r="C23" s="170" t="s">
        <v>9</v>
      </c>
      <c r="D23" s="149"/>
      <c r="E23" s="207">
        <f>SUM(E9:E22)</f>
        <v>948.64153333333343</v>
      </c>
      <c r="F23" s="207">
        <f>SUM(F9:F22)</f>
        <v>141.43150000000003</v>
      </c>
      <c r="G23" s="207">
        <f>SUM(G9:G22)</f>
        <v>32.0657</v>
      </c>
      <c r="H23" s="207">
        <f>SUM(H9:H22)</f>
        <v>30.137300000000003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150" t="s">
        <v>10</v>
      </c>
      <c r="B24" s="190" t="s">
        <v>1</v>
      </c>
      <c r="C24" s="150" t="s">
        <v>2</v>
      </c>
      <c r="D24" s="152" t="s">
        <v>3</v>
      </c>
      <c r="E24" s="152" t="s">
        <v>4</v>
      </c>
      <c r="F24" s="152" t="s">
        <v>5</v>
      </c>
      <c r="G24" s="152" t="s">
        <v>6</v>
      </c>
      <c r="H24" s="152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30">
      <c r="A25" s="230"/>
      <c r="B25" s="119" t="str">
        <f>'Nädal_44_4.-9.klass'!B25</f>
        <v>Pasta hakkliha ja köögiviljadega (G)</v>
      </c>
      <c r="C25" s="143" t="str">
        <f>'Nädal_44_4.-9.klass'!C25</f>
        <v>Makaronid (durumnisujahu, vesi), veisehakkliha, porgand, mugulsibul, küüslauk, kuivatatud basiilik, pune, purustatud tomat, spinat, söögisool, must pipar, toiduõli</v>
      </c>
      <c r="D25" s="118">
        <v>300</v>
      </c>
      <c r="E25" s="118">
        <f>D25*'Nädal_44_4.-9.klass'!E25/'Nädal_44_4.-9.klass'!D25</f>
        <v>541.5</v>
      </c>
      <c r="F25" s="118">
        <f>D25*'Nädal_44_4.-9.klass'!F25/'Nädal_44_4.-9.klass'!D25</f>
        <v>65.55</v>
      </c>
      <c r="G25" s="118">
        <f>D25*'Nädal_44_4.-9.klass'!G25/'Nädal_44_4.-9.klass'!D25</f>
        <v>19.95</v>
      </c>
      <c r="H25" s="118">
        <f>D25*'Nädal_44_4.-9.klass'!H25/'Nädal_44_4.-9.klass'!D25</f>
        <v>20.100000000000001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30">
      <c r="A26" s="117" t="s">
        <v>8</v>
      </c>
      <c r="B26" s="119" t="str">
        <f>'Nädal_44_4.-9.klass'!B26</f>
        <v>Pasta kikerherne ja juustuga (G, L)</v>
      </c>
      <c r="C26" s="143" t="str">
        <f>'Nädal_44_4.-9.klass'!C26</f>
        <v>Makaronid (durumnisujahu, vesi),kikerherned, suvikõrvits, paprika,  mugulsibul, küüslauk, kuivatatud basiilik, pune, toidukoor  15%,  söögisool, must pipar, tšillipipar, värske petersell, toiduõli</v>
      </c>
      <c r="D26" s="144">
        <v>50</v>
      </c>
      <c r="E26" s="118">
        <f>D26*'Nädal_44_4.-9.klass'!E26/'Nädal_44_4.-9.klass'!D26</f>
        <v>86</v>
      </c>
      <c r="F26" s="118">
        <f>D26*'Nädal_44_4.-9.klass'!F26/'Nädal_44_4.-9.klass'!D26</f>
        <v>10.4</v>
      </c>
      <c r="G26" s="118">
        <f>D26*'Nädal_44_4.-9.klass'!G26/'Nädal_44_4.-9.klass'!D26</f>
        <v>3.28</v>
      </c>
      <c r="H26" s="118">
        <f>D26*'Nädal_44_4.-9.klass'!H26/'Nädal_44_4.-9.klass'!D26</f>
        <v>2.64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8.95" hidden="1" customHeight="1">
      <c r="A27" s="231"/>
      <c r="B27" s="119"/>
      <c r="C27" s="143"/>
      <c r="D27" s="120"/>
      <c r="E27" s="118"/>
      <c r="F27" s="118"/>
      <c r="G27" s="118"/>
      <c r="H27" s="118"/>
      <c r="I27" s="1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8" hidden="1" customHeight="1">
      <c r="A28" s="231"/>
      <c r="B28" s="119"/>
      <c r="C28" s="143"/>
      <c r="D28" s="120"/>
      <c r="E28" s="118"/>
      <c r="F28" s="118"/>
      <c r="G28" s="118"/>
      <c r="H28" s="118"/>
      <c r="I28" s="16"/>
    </row>
    <row r="29" spans="1:23" s="23" customFormat="1" ht="18.95" customHeight="1">
      <c r="A29" s="230"/>
      <c r="B29" s="119" t="str">
        <f>'Nädal_44_4.-9.klass'!B27</f>
        <v>Aedoad küüslauguga, ahjus küpsetatud</v>
      </c>
      <c r="C29" s="143" t="str">
        <f>'Nädal_44_4.-9.klass'!C27</f>
        <v>Aedoad, küüslauk, toiduõli, söögisool</v>
      </c>
      <c r="D29" s="120">
        <v>100</v>
      </c>
      <c r="E29" s="118">
        <f>D29*'Nädal_44_4.-9.klass'!E27/'Nädal_44_4.-9.klass'!D27</f>
        <v>46.215400000000002</v>
      </c>
      <c r="F29" s="118">
        <f>D29*'Nädal_44_4.-9.klass'!F27/'Nädal_44_4.-9.klass'!D27</f>
        <v>6.6980000000000004</v>
      </c>
      <c r="G29" s="118">
        <f>D29*'Nädal_44_4.-9.klass'!G27/'Nädal_44_4.-9.klass'!D27</f>
        <v>2.097</v>
      </c>
      <c r="H29" s="118">
        <f>D29*'Nädal_44_4.-9.klass'!H27/'Nädal_44_4.-9.klass'!D27</f>
        <v>1.7280000000000002</v>
      </c>
      <c r="J29" s="24"/>
      <c r="K29" s="24"/>
      <c r="L29" s="24"/>
      <c r="M29" s="24"/>
      <c r="N29" s="24"/>
      <c r="O29" s="24"/>
      <c r="P29" s="24"/>
    </row>
    <row r="30" spans="1:23" s="23" customFormat="1" ht="18.95" customHeight="1">
      <c r="A30" s="230"/>
      <c r="B30" s="119" t="str">
        <f>'Nädal_44_4.-9.klass'!B28</f>
        <v>Soe tomatikaste</v>
      </c>
      <c r="C30" s="143" t="str">
        <f>'Nädal_44_4.-9.klass'!C28</f>
        <v>Tomat, mugulsibul, porgand, küüslauk, toiduõli, söögisool, basiilik, värske</v>
      </c>
      <c r="D30" s="120">
        <v>50</v>
      </c>
      <c r="E30" s="118">
        <f>D30*'Nädal_44_4.-9.klass'!E28/'Nädal_44_4.-9.klass'!D28</f>
        <v>17.598500000000001</v>
      </c>
      <c r="F30" s="118">
        <f>D30*'Nädal_44_4.-9.klass'!F28/'Nädal_44_4.-9.klass'!D28</f>
        <v>3.2825000000000002</v>
      </c>
      <c r="G30" s="118">
        <f>D30*'Nädal_44_4.-9.klass'!G28/'Nädal_44_4.-9.klass'!D28</f>
        <v>0.54400000000000004</v>
      </c>
      <c r="H30" s="118">
        <f>D30*'Nädal_44_4.-9.klass'!H28/'Nädal_44_4.-9.klass'!D28</f>
        <v>0.38950000000000001</v>
      </c>
      <c r="I30" s="25"/>
      <c r="J30" s="24"/>
      <c r="K30" s="24"/>
      <c r="L30" s="24"/>
      <c r="M30" s="24"/>
      <c r="N30" s="24"/>
      <c r="O30" s="24"/>
      <c r="P30" s="26"/>
    </row>
    <row r="31" spans="1:23" s="23" customFormat="1" ht="18.95" customHeight="1">
      <c r="A31" s="230"/>
      <c r="B31" s="119" t="str">
        <f>'Nädal_44_4.-9.klass'!B29</f>
        <v>Mahla-õlikaste</v>
      </c>
      <c r="C31" s="143" t="str">
        <f>'Nädal_44_4.-9.klass'!C29</f>
        <v>Õunamahl 100% naturaalne, õunaäädikas, sinepipulber, söögisool, petersell, värske, toiduõli</v>
      </c>
      <c r="D31" s="120">
        <v>5</v>
      </c>
      <c r="E31" s="118">
        <f>D31*'Nädal_44_4.-9.klass'!E29/'Nädal_44_4.-9.klass'!D29</f>
        <v>32.189399999999999</v>
      </c>
      <c r="F31" s="118">
        <f>D31*'Nädal_44_4.-9.klass'!F29/'Nädal_44_4.-9.klass'!D29</f>
        <v>9.7050000000000011E-2</v>
      </c>
      <c r="G31" s="118">
        <f>D31*'Nädal_44_4.-9.klass'!G29/'Nädal_44_4.-9.klass'!D29</f>
        <v>3.5305500000000003</v>
      </c>
      <c r="H31" s="118">
        <f>D31*'Nädal_44_4.-9.klass'!H29/'Nädal_44_4.-9.klass'!D29</f>
        <v>1.3550000000000001E-2</v>
      </c>
      <c r="I31" s="25"/>
      <c r="J31" s="24"/>
      <c r="K31" s="24"/>
      <c r="L31" s="24"/>
      <c r="M31" s="24"/>
      <c r="N31" s="24"/>
      <c r="O31" s="24"/>
      <c r="P31" s="24"/>
    </row>
    <row r="32" spans="1:23" s="23" customFormat="1" ht="18.95" customHeight="1">
      <c r="A32" s="230"/>
      <c r="B32" s="119" t="str">
        <f>'Nädal_44_4.-9.klass'!B30</f>
        <v>Kõrvitsa-pastinaagi-virsikusalat</v>
      </c>
      <c r="C32" s="143" t="str">
        <f>'Nädal_44_4.-9.klass'!C30</f>
        <v>Pastinaak, kõrvits, virsik</v>
      </c>
      <c r="D32" s="120">
        <v>100</v>
      </c>
      <c r="E32" s="118">
        <f>D32*'Nädal_44_4.-9.klass'!E30/'Nädal_44_4.-9.klass'!D30</f>
        <v>36.753</v>
      </c>
      <c r="F32" s="118">
        <f>D32*'Nädal_44_4.-9.klass'!F30/'Nädal_44_4.-9.klass'!D30</f>
        <v>8.9169999999999998</v>
      </c>
      <c r="G32" s="118">
        <f>D32*'Nädal_44_4.-9.klass'!G30/'Nädal_44_4.-9.klass'!D30</f>
        <v>0.3</v>
      </c>
      <c r="H32" s="118">
        <f>D32*'Nädal_44_4.-9.klass'!H30/'Nädal_44_4.-9.klass'!D30</f>
        <v>1.1000000000000001</v>
      </c>
      <c r="I32" s="25"/>
      <c r="J32" s="24"/>
      <c r="K32" s="24"/>
      <c r="L32" s="24"/>
      <c r="M32" s="24"/>
      <c r="N32" s="24"/>
      <c r="O32" s="24"/>
      <c r="P32" s="24"/>
    </row>
    <row r="33" spans="1:22" ht="18.95" customHeight="1">
      <c r="A33" s="231"/>
      <c r="B33" s="119" t="str">
        <f>'Nädal_44_4.-9.klass'!B31</f>
        <v>Hiina kapsas, tomat, roheline sibul (mahe)</v>
      </c>
      <c r="C33" s="143"/>
      <c r="D33" s="120">
        <v>100</v>
      </c>
      <c r="E33" s="118">
        <f>D33*'Nädal_44_4.-9.klass'!E31/'Nädal_44_4.-9.klass'!D31</f>
        <v>25.21</v>
      </c>
      <c r="F33" s="118">
        <f>D33*'Nädal_44_4.-9.klass'!F31/'Nädal_44_4.-9.klass'!D31</f>
        <v>4.7333333333333334</v>
      </c>
      <c r="G33" s="118">
        <f>D33*'Nädal_44_4.-9.klass'!G31/'Nädal_44_4.-9.klass'!D31</f>
        <v>0.35666666666666669</v>
      </c>
      <c r="H33" s="118">
        <f>D33*'Nädal_44_4.-9.klass'!H31/'Nädal_44_4.-9.klass'!D31</f>
        <v>1.5333333333333334</v>
      </c>
      <c r="I33" s="16"/>
      <c r="J33" s="18"/>
      <c r="K33" s="18"/>
      <c r="L33" s="18"/>
      <c r="M33" s="18"/>
      <c r="N33" s="18"/>
      <c r="O33" s="18"/>
      <c r="P33" s="18"/>
    </row>
    <row r="34" spans="1:22" ht="18.95" customHeight="1">
      <c r="A34" s="231"/>
      <c r="B34" s="119" t="str">
        <f>'Nädal_44_4.-9.klass'!B32</f>
        <v>Seemnesegu (mahe)</v>
      </c>
      <c r="C34" s="143" t="str">
        <f>'Nädal_44_4.-9.klass'!C32</f>
        <v>Kõrvitsaseemned, päevalilleseemned, seesamiseemned</v>
      </c>
      <c r="D34" s="120">
        <v>10</v>
      </c>
      <c r="E34" s="118">
        <f>D34*'Nädal_44_4.-9.klass'!E32/'Nädal_44_4.-9.klass'!D32</f>
        <v>60.8767</v>
      </c>
      <c r="F34" s="118">
        <f>D34*'Nädal_44_4.-9.klass'!F32/'Nädal_44_4.-9.klass'!D32</f>
        <v>1.28</v>
      </c>
      <c r="G34" s="118">
        <f>D34*'Nädal_44_4.-9.klass'!G32/'Nädal_44_4.-9.klass'!D32</f>
        <v>5.1566999999999998</v>
      </c>
      <c r="H34" s="118">
        <f>D34*'Nädal_44_4.-9.klass'!H32/'Nädal_44_4.-9.klass'!D32</f>
        <v>2.8232999999999993</v>
      </c>
      <c r="J34" s="18"/>
      <c r="K34" s="18"/>
      <c r="L34" s="18"/>
      <c r="M34" s="18"/>
      <c r="N34" s="18"/>
      <c r="O34" s="18"/>
      <c r="P34" s="18"/>
    </row>
    <row r="35" spans="1:22" ht="18.95" customHeight="1">
      <c r="A35" s="196"/>
      <c r="B35" s="119" t="str">
        <f>'Nädal_44_4.-9.klass'!B33</f>
        <v>Piimatooted (piim, keefir R 2,5% ) (L)</v>
      </c>
      <c r="C35" s="143"/>
      <c r="D35" s="120">
        <v>50</v>
      </c>
      <c r="E35" s="118">
        <f>D35*'Nädal_44_4.-9.klass'!E33/'Nädal_44_4.-9.klass'!D33</f>
        <v>28.195</v>
      </c>
      <c r="F35" s="118">
        <f>D35*'Nädal_44_4.-9.klass'!F33/'Nädal_44_4.-9.klass'!D33</f>
        <v>2.4375</v>
      </c>
      <c r="G35" s="118">
        <f>D35*'Nädal_44_4.-9.klass'!G33/'Nädal_44_4.-9.klass'!D33</f>
        <v>1.2849999999999999</v>
      </c>
      <c r="H35" s="118">
        <f>D35*'Nädal_44_4.-9.klass'!H33/'Nädal_44_4.-9.klass'!D33</f>
        <v>1.72</v>
      </c>
      <c r="J35" s="18"/>
      <c r="K35" s="18"/>
      <c r="L35" s="18"/>
      <c r="M35" s="18"/>
      <c r="N35" s="17"/>
      <c r="O35" s="18"/>
      <c r="P35" s="18"/>
    </row>
    <row r="36" spans="1:22" ht="30">
      <c r="A36" s="229"/>
      <c r="B36" s="119" t="str">
        <f>'Nädal_44_4.-9.klass'!B34</f>
        <v>Joogijogurt, maitsestatud (L)</v>
      </c>
      <c r="C36" s="143" t="str">
        <f>'Nädal_44_4.-9.klass'!C34</f>
        <v>Maitsestamata jogurt R 2,5-3%, naturaalne marjapüree maasikas, vaarikas, mustad sõstrad, punased sõstrad, mustikas)</v>
      </c>
      <c r="D36" s="120">
        <v>25</v>
      </c>
      <c r="E36" s="118">
        <f>D36*'Nädal_44_4.-9.klass'!E34/'Nädal_44_4.-9.klass'!D34</f>
        <v>18.686499999999999</v>
      </c>
      <c r="F36" s="118">
        <f>D36*'Nädal_44_4.-9.klass'!F34/'Nädal_44_4.-9.klass'!D34</f>
        <v>3.0307499999999998</v>
      </c>
      <c r="G36" s="118">
        <f>D36*'Nädal_44_4.-9.klass'!G34/'Nädal_44_4.-9.klass'!D34</f>
        <v>0.375</v>
      </c>
      <c r="H36" s="118">
        <f>D36*'Nädal_44_4.-9.klass'!H34/'Nädal_44_4.-9.klass'!D34</f>
        <v>0.8</v>
      </c>
      <c r="L36" s="28"/>
      <c r="M36" s="29"/>
      <c r="N36" s="29"/>
      <c r="O36" s="29"/>
      <c r="P36" s="29"/>
      <c r="Q36" s="29"/>
    </row>
    <row r="37" spans="1:22" ht="18.95" customHeight="1">
      <c r="A37" s="229"/>
      <c r="B37" s="119" t="str">
        <f>'Nädal_44_4.-9.klass'!B35</f>
        <v>Tee, suhkruta</v>
      </c>
      <c r="C37" s="143" t="str">
        <f>'Nädal_44_4.-9.klass'!C35</f>
        <v>Teepuru, vesi</v>
      </c>
      <c r="D37" s="120">
        <v>25</v>
      </c>
      <c r="E37" s="118">
        <f>D37*'Nädal_44_4.-9.klass'!E35/'Nädal_44_4.-9.klass'!D35</f>
        <v>0.1</v>
      </c>
      <c r="F37" s="118">
        <f>D37*'Nädal_44_4.-9.klass'!F35/'Nädal_44_4.-9.klass'!D35</f>
        <v>0</v>
      </c>
      <c r="G37" s="118">
        <f>D37*'Nädal_44_4.-9.klass'!G35/'Nädal_44_4.-9.klass'!D35</f>
        <v>0</v>
      </c>
      <c r="H37" s="118">
        <f>D37*'Nädal_44_4.-9.klass'!H35/'Nädal_44_4.-9.klass'!D35</f>
        <v>2.5000000000000001E-2</v>
      </c>
      <c r="L37" s="28"/>
      <c r="M37" s="29"/>
      <c r="N37" s="29"/>
      <c r="O37" s="29"/>
      <c r="P37" s="29"/>
      <c r="Q37" s="29"/>
    </row>
    <row r="38" spans="1:22" ht="18.95" customHeight="1">
      <c r="A38" s="231"/>
      <c r="B38" s="119" t="str">
        <f>'Nädal_44_4.-9.klass'!B36</f>
        <v>Rukkileiva (3 sorti) - ja sepikutoodete valik  (G)</v>
      </c>
      <c r="C38" s="143"/>
      <c r="D38" s="120">
        <v>50</v>
      </c>
      <c r="E38" s="118">
        <f>D38*'Nädal_44_4.-9.klass'!E36/'Nädal_44_4.-9.klass'!D36</f>
        <v>123.1</v>
      </c>
      <c r="F38" s="118">
        <f>D38*'Nädal_44_4.-9.klass'!F36/'Nädal_44_4.-9.klass'!D36</f>
        <v>26.15</v>
      </c>
      <c r="G38" s="118">
        <f>D38*'Nädal_44_4.-9.klass'!G36/'Nädal_44_4.-9.klass'!D36</f>
        <v>1</v>
      </c>
      <c r="H38" s="118">
        <f>D38*'Nädal_44_4.-9.klass'!H36/'Nädal_44_4.-9.klass'!D36</f>
        <v>3.5750000000000002</v>
      </c>
      <c r="O38" s="18"/>
      <c r="P38" s="18"/>
      <c r="Q38" s="18"/>
      <c r="R38" s="18"/>
      <c r="S38" s="18"/>
      <c r="T38" s="18"/>
      <c r="U38" s="18"/>
      <c r="V38" s="18"/>
    </row>
    <row r="39" spans="1:22" ht="18.95" customHeight="1">
      <c r="A39" s="231"/>
      <c r="B39" s="119" t="str">
        <f>'Nädal_44_4.-9.klass'!B37</f>
        <v>Pirn</v>
      </c>
      <c r="C39" s="143"/>
      <c r="D39" s="120">
        <v>50</v>
      </c>
      <c r="E39" s="118">
        <f>D39*'Nädal_44_4.-9.klass'!E37/'Nädal_44_4.-9.klass'!D37</f>
        <v>19.988</v>
      </c>
      <c r="F39" s="118">
        <f>D39*'Nädal_44_4.-9.klass'!F37/'Nädal_44_4.-9.klass'!D37</f>
        <v>5.97</v>
      </c>
      <c r="G39" s="118">
        <f>D39*'Nädal_44_4.-9.klass'!G37/'Nädal_44_4.-9.klass'!D37</f>
        <v>0</v>
      </c>
      <c r="H39" s="118">
        <f>D39*'Nädal_44_4.-9.klass'!H37/'Nädal_44_4.-9.klass'!D37</f>
        <v>0.15</v>
      </c>
      <c r="O39" s="18"/>
      <c r="P39" s="18"/>
      <c r="Q39" s="18"/>
      <c r="R39" s="18"/>
      <c r="S39" s="18"/>
      <c r="T39" s="18"/>
      <c r="U39" s="18"/>
      <c r="V39" s="18"/>
    </row>
    <row r="40" spans="1:22" s="7" customFormat="1" ht="18.95" customHeight="1">
      <c r="A40" s="169"/>
      <c r="B40" s="170"/>
      <c r="C40" s="170" t="s">
        <v>9</v>
      </c>
      <c r="D40" s="216"/>
      <c r="E40" s="207">
        <f>SUM(E25:E39)</f>
        <v>1036.4125000000004</v>
      </c>
      <c r="F40" s="207">
        <f>SUM(F25:F39)</f>
        <v>138.54613333333333</v>
      </c>
      <c r="G40" s="207">
        <f>SUM(G25:G39)</f>
        <v>37.874916666666664</v>
      </c>
      <c r="H40" s="207">
        <f>SUM(H25:H39)</f>
        <v>36.597683333333336</v>
      </c>
      <c r="O40" s="20"/>
      <c r="P40" s="20"/>
      <c r="Q40" s="20"/>
      <c r="R40" s="20"/>
      <c r="S40" s="20"/>
      <c r="T40" s="20"/>
      <c r="U40" s="20"/>
      <c r="V40" s="20"/>
    </row>
    <row r="41" spans="1:22" ht="50.1" customHeight="1">
      <c r="A41" s="150" t="s">
        <v>11</v>
      </c>
      <c r="B41" s="190" t="s">
        <v>1</v>
      </c>
      <c r="C41" s="150" t="s">
        <v>2</v>
      </c>
      <c r="D41" s="152" t="s">
        <v>3</v>
      </c>
      <c r="E41" s="152" t="s">
        <v>4</v>
      </c>
      <c r="F41" s="152" t="s">
        <v>5</v>
      </c>
      <c r="G41" s="152" t="s">
        <v>6</v>
      </c>
      <c r="H41" s="152" t="s">
        <v>7</v>
      </c>
      <c r="O41" s="18"/>
      <c r="P41" s="18"/>
      <c r="Q41" s="18"/>
      <c r="R41" s="18"/>
      <c r="S41" s="18"/>
      <c r="T41" s="18"/>
      <c r="U41" s="18"/>
      <c r="V41" s="18"/>
    </row>
    <row r="42" spans="1:22" s="7" customFormat="1" ht="30">
      <c r="A42" s="233"/>
      <c r="B42" s="119" t="str">
        <f>'Nädal_44_4.-9.klass'!B40</f>
        <v>Külasupp kanalihaga (G)</v>
      </c>
      <c r="C42" s="143" t="str">
        <f>'Nädal_44_4.-9.klass'!C40</f>
        <v>Kanaliha, odrakruup, porgand, mugulsibul, kaalikas, kartul, valge peakapsas, toiduõli, loorber, söögisool, must pipar, vesi</v>
      </c>
      <c r="D42" s="118">
        <v>300</v>
      </c>
      <c r="E42" s="118">
        <f>D42*'Nädal_44_4.-9.klass'!E40/'Nädal_44_4.-9.klass'!D40</f>
        <v>301.5</v>
      </c>
      <c r="F42" s="118">
        <f>D42*'Nädal_44_4.-9.klass'!F40/'Nädal_44_4.-9.klass'!D40</f>
        <v>19.05</v>
      </c>
      <c r="G42" s="118">
        <f>D42*'Nädal_44_4.-9.klass'!G40/'Nädal_44_4.-9.klass'!D40</f>
        <v>18</v>
      </c>
      <c r="H42" s="118">
        <f>D42*'Nädal_44_4.-9.klass'!H40/'Nädal_44_4.-9.klass'!D40</f>
        <v>14.070000000000002</v>
      </c>
      <c r="J42" s="20"/>
      <c r="K42" s="20"/>
      <c r="L42" s="20"/>
      <c r="M42" s="20"/>
      <c r="N42" s="20"/>
      <c r="O42" s="20"/>
      <c r="P42" s="32"/>
      <c r="Q42" s="32"/>
      <c r="R42" s="32"/>
      <c r="S42" s="32"/>
      <c r="T42" s="20"/>
      <c r="U42" s="20"/>
      <c r="V42" s="20"/>
    </row>
    <row r="43" spans="1:22" s="7" customFormat="1" ht="30">
      <c r="A43" s="117" t="s">
        <v>8</v>
      </c>
      <c r="B43" s="119" t="str">
        <f>'Nädal_44_4.-9.klass'!B41</f>
        <v xml:space="preserve">Külasupp roheliste hernestega (G) </v>
      </c>
      <c r="C43" s="143" t="str">
        <f>'Nädal_44_4.-9.klass'!C41</f>
        <v xml:space="preserve">Kartul, odrakruup, valge peakapsas, porgand, juurseller, kaalikas, herned, mugulsibul, loorber, söögisool, must pipar, toiduõli, värske petersell, vesi </v>
      </c>
      <c r="D43" s="144">
        <v>50</v>
      </c>
      <c r="E43" s="118">
        <f>D43*'Nädal_44_4.-9.klass'!E41/'Nädal_44_4.-9.klass'!D41</f>
        <v>26.3</v>
      </c>
      <c r="F43" s="118">
        <f>D43*'Nädal_44_4.-9.klass'!F41/'Nädal_44_4.-9.klass'!D41</f>
        <v>3.87</v>
      </c>
      <c r="G43" s="118">
        <f>D43*'Nädal_44_4.-9.klass'!G41/'Nädal_44_4.-9.klass'!D41</f>
        <v>0.63</v>
      </c>
      <c r="H43" s="118">
        <f>D43*'Nädal_44_4.-9.klass'!H41/'Nädal_44_4.-9.klass'!D41</f>
        <v>0.79</v>
      </c>
      <c r="J43" s="20"/>
      <c r="K43" s="20"/>
      <c r="L43" s="20"/>
      <c r="M43" s="20"/>
      <c r="N43" s="20"/>
      <c r="O43" s="20"/>
      <c r="P43" s="32"/>
      <c r="Q43" s="32"/>
      <c r="R43" s="32"/>
      <c r="S43" s="32"/>
      <c r="T43" s="20"/>
      <c r="U43" s="20"/>
      <c r="V43" s="20"/>
    </row>
    <row r="44" spans="1:22" s="7" customFormat="1" ht="36">
      <c r="A44" s="233"/>
      <c r="B44" s="119" t="str">
        <f>'Nädal_44_4.-9.klass'!B42</f>
        <v>Kohupiima-riivleivamagustoit vaarika-mustsõstrapüreega (G, L, VS)</v>
      </c>
      <c r="C44" s="143" t="str">
        <f>'Nädal_44_4.-9.klass'!C42</f>
        <v>Maitsestamata kohupiim R 0,5%, leib rukkijahust, suhkur, hapukoor R 20%, või R 82%, kaneel, purustatud vaarikad ja mustsõstrad</v>
      </c>
      <c r="D44" s="120">
        <v>100</v>
      </c>
      <c r="E44" s="118">
        <f>D44*'Nädal_44_4.-9.klass'!E42/'Nädal_44_4.-9.klass'!D42</f>
        <v>180</v>
      </c>
      <c r="F44" s="118">
        <f>D44*'Nädal_44_4.-9.klass'!F42/'Nädal_44_4.-9.klass'!D42</f>
        <v>19.8</v>
      </c>
      <c r="G44" s="118">
        <f>D44*'Nädal_44_4.-9.klass'!G42/'Nädal_44_4.-9.klass'!D42</f>
        <v>6.54</v>
      </c>
      <c r="H44" s="118">
        <f>D44*'Nädal_44_4.-9.klass'!H42/'Nädal_44_4.-9.klass'!D42</f>
        <v>8.9</v>
      </c>
      <c r="J44" s="20"/>
      <c r="K44" s="20"/>
      <c r="L44" s="20"/>
      <c r="M44" s="20"/>
      <c r="N44" s="20"/>
      <c r="O44" s="20"/>
      <c r="P44" s="32"/>
      <c r="Q44" s="32"/>
      <c r="R44" s="32"/>
      <c r="S44" s="32"/>
      <c r="T44" s="20"/>
      <c r="U44" s="20"/>
      <c r="V44" s="20"/>
    </row>
    <row r="45" spans="1:22" s="7" customFormat="1" ht="18">
      <c r="A45" s="233"/>
      <c r="B45" s="119" t="str">
        <f>'Nädal_44_4.-9.klass'!B43</f>
        <v xml:space="preserve">Puuviljasalat värske mündiga </v>
      </c>
      <c r="C45" s="143" t="str">
        <f>'Nädal_44_4.-9.klass'!C43</f>
        <v>Pirn, õun, apelsin, melon, virsik, apelsinimahl, piparmünt</v>
      </c>
      <c r="D45" s="120">
        <v>100</v>
      </c>
      <c r="E45" s="118">
        <f>D45*'Nädal_44_4.-9.klass'!E43/'Nädal_44_4.-9.klass'!D43</f>
        <v>40.200000000000003</v>
      </c>
      <c r="F45" s="118">
        <f>D45*'Nädal_44_4.-9.klass'!F43/'Nädal_44_4.-9.klass'!D43</f>
        <v>8.64</v>
      </c>
      <c r="G45" s="118">
        <f>D45*'Nädal_44_4.-9.klass'!G43/'Nädal_44_4.-9.klass'!D43</f>
        <v>0.06</v>
      </c>
      <c r="H45" s="118">
        <f>D45*'Nädal_44_4.-9.klass'!H43/'Nädal_44_4.-9.klass'!D43</f>
        <v>0.62</v>
      </c>
      <c r="J45" s="20"/>
      <c r="K45" s="20"/>
      <c r="L45" s="20"/>
      <c r="M45" s="20"/>
      <c r="N45" s="20"/>
      <c r="O45" s="20"/>
      <c r="P45" s="32"/>
      <c r="Q45" s="32"/>
      <c r="R45" s="32"/>
      <c r="S45" s="32"/>
      <c r="T45" s="20"/>
      <c r="U45" s="20"/>
      <c r="V45" s="20"/>
    </row>
    <row r="46" spans="1:22" s="7" customFormat="1" ht="18.95" customHeight="1">
      <c r="A46" s="161"/>
      <c r="B46" s="119" t="str">
        <f>'Nädal_44_4.-9.klass'!B44</f>
        <v>Piimatooted (piim, keefir R 2,5% ) (L)</v>
      </c>
      <c r="C46" s="143"/>
      <c r="D46" s="120">
        <v>50</v>
      </c>
      <c r="E46" s="118">
        <f>D46*'Nädal_44_4.-9.klass'!E44/'Nädal_44_4.-9.klass'!D44</f>
        <v>28.195</v>
      </c>
      <c r="F46" s="118">
        <f>D46*'Nädal_44_4.-9.klass'!F44/'Nädal_44_4.-9.klass'!D44</f>
        <v>2.4375</v>
      </c>
      <c r="G46" s="118">
        <f>D46*'Nädal_44_4.-9.klass'!G44/'Nädal_44_4.-9.klass'!D44</f>
        <v>1.2849999999999999</v>
      </c>
      <c r="H46" s="118">
        <f>D46*'Nädal_44_4.-9.klass'!H44/'Nädal_44_4.-9.klass'!D44</f>
        <v>1.72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spans="1:22" ht="18.95" customHeight="1">
      <c r="A47" s="161"/>
      <c r="B47" s="119" t="str">
        <f>'Nädal_44_4.-9.klass'!B45</f>
        <v>Mahl (erinevad maitsed)</v>
      </c>
      <c r="C47" s="143" t="str">
        <f>'Nädal_44_4.-9.klass'!C45</f>
        <v>Rõngu suhkruvaba mahlakonsentraat 100% naturaalne, vesi</v>
      </c>
      <c r="D47" s="120">
        <v>25</v>
      </c>
      <c r="E47" s="118">
        <f>D47*'Nädal_44_4.-9.klass'!E45/'Nädal_44_4.-9.klass'!D45</f>
        <v>12.132200000000001</v>
      </c>
      <c r="F47" s="118">
        <f>D47*'Nädal_44_4.-9.klass'!F45/'Nädal_44_4.-9.klass'!D45</f>
        <v>2.9455</v>
      </c>
      <c r="G47" s="118">
        <f>D47*'Nädal_44_4.-9.klass'!G45/'Nädal_44_4.-9.klass'!D45</f>
        <v>1.2500000000000001E-2</v>
      </c>
      <c r="H47" s="118">
        <f>D47*'Nädal_44_4.-9.klass'!H45/'Nädal_44_4.-9.klass'!D45</f>
        <v>9.0749999999999997E-2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2" ht="30">
      <c r="A48" s="161"/>
      <c r="B48" s="119" t="str">
        <f>'Nädal_44_4.-9.klass'!B46</f>
        <v>Joogijogurt, maitsestatud (L)</v>
      </c>
      <c r="C48" s="143" t="str">
        <f>'Nädal_44_4.-9.klass'!C46</f>
        <v>Maitsestamata jogurt R 2,5-3%, naturaalne marjapüree maasikas, vaarikas, mustad sõstrad, punased sõstrad, mustikas)</v>
      </c>
      <c r="D48" s="120">
        <v>25</v>
      </c>
      <c r="E48" s="118">
        <f>D48*'Nädal_44_4.-9.klass'!E46/'Nädal_44_4.-9.klass'!D46</f>
        <v>18.686499999999999</v>
      </c>
      <c r="F48" s="118">
        <f>D48*'Nädal_44_4.-9.klass'!F46/'Nädal_44_4.-9.klass'!D46</f>
        <v>3.0307499999999998</v>
      </c>
      <c r="G48" s="118">
        <f>D48*'Nädal_44_4.-9.klass'!G46/'Nädal_44_4.-9.klass'!D46</f>
        <v>0.375</v>
      </c>
      <c r="H48" s="118">
        <f>D48*'Nädal_44_4.-9.klass'!H46/'Nädal_44_4.-9.klass'!D46</f>
        <v>0.8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15" ht="18.95" customHeight="1">
      <c r="A49" s="161"/>
      <c r="B49" s="119" t="str">
        <f>'Nädal_44_4.-9.klass'!B47</f>
        <v>Tee, suhkruta</v>
      </c>
      <c r="C49" s="143" t="str">
        <f>'Nädal_44_4.-9.klass'!C47</f>
        <v>Teepuru, vesi</v>
      </c>
      <c r="D49" s="120">
        <v>50</v>
      </c>
      <c r="E49" s="118">
        <f>D49*'Nädal_44_4.-9.klass'!E47/'Nädal_44_4.-9.klass'!D47</f>
        <v>0.2</v>
      </c>
      <c r="F49" s="118">
        <f>D49*'Nädal_44_4.-9.klass'!F47/'Nädal_44_4.-9.klass'!D47</f>
        <v>0</v>
      </c>
      <c r="G49" s="118">
        <f>D49*'Nädal_44_4.-9.klass'!G47/'Nädal_44_4.-9.klass'!D47</f>
        <v>0</v>
      </c>
      <c r="H49" s="118">
        <f>D49*'Nädal_44_4.-9.klass'!H47/'Nädal_44_4.-9.klass'!D47</f>
        <v>0.05</v>
      </c>
    </row>
    <row r="50" spans="1:15" ht="18.95" customHeight="1">
      <c r="A50" s="161"/>
      <c r="B50" s="119" t="str">
        <f>'Nädal_44_4.-9.klass'!B48</f>
        <v>Rukkileiva (3 sorti) - ja sepikutoodete valik  (G)</v>
      </c>
      <c r="C50" s="143"/>
      <c r="D50" s="120">
        <v>50</v>
      </c>
      <c r="E50" s="118">
        <f>D50*'Nädal_44_4.-9.klass'!E48/'Nädal_44_4.-9.klass'!D48</f>
        <v>123.1</v>
      </c>
      <c r="F50" s="118">
        <f>D50*'Nädal_44_4.-9.klass'!F48/'Nädal_44_4.-9.klass'!D48</f>
        <v>26.15</v>
      </c>
      <c r="G50" s="118">
        <f>D50*'Nädal_44_4.-9.klass'!G48/'Nädal_44_4.-9.klass'!D48</f>
        <v>1</v>
      </c>
      <c r="H50" s="118">
        <f>D50*'Nädal_44_4.-9.klass'!H48/'Nädal_44_4.-9.klass'!D48</f>
        <v>3.5750000000000002</v>
      </c>
    </row>
    <row r="51" spans="1:15" ht="18.95" customHeight="1">
      <c r="A51" s="161"/>
      <c r="B51" s="119" t="str">
        <f>'Nädal_44_4.-9.klass'!B49</f>
        <v>Apelsin</v>
      </c>
      <c r="C51" s="143"/>
      <c r="D51" s="120">
        <v>50</v>
      </c>
      <c r="E51" s="118">
        <f>D51*'Nädal_44_4.-9.klass'!E49/'Nädal_44_4.-9.klass'!D49</f>
        <v>21.5</v>
      </c>
      <c r="F51" s="118">
        <f>D51*'Nädal_44_4.-9.klass'!F49/'Nädal_44_4.-9.klass'!D49</f>
        <v>4.21</v>
      </c>
      <c r="G51" s="118">
        <f>D51*'Nädal_44_4.-9.klass'!G49/'Nädal_44_4.-9.klass'!D49</f>
        <v>7.0000000000000007E-2</v>
      </c>
      <c r="H51" s="118">
        <f>D51*'Nädal_44_4.-9.klass'!H49/'Nädal_44_4.-9.klass'!D49</f>
        <v>0.56999999999999995</v>
      </c>
    </row>
    <row r="52" spans="1:15" s="7" customFormat="1" ht="18.95" customHeight="1">
      <c r="A52" s="169"/>
      <c r="B52" s="170"/>
      <c r="C52" s="170" t="s">
        <v>9</v>
      </c>
      <c r="D52" s="211"/>
      <c r="E52" s="207">
        <f>SUM(E42:E51)</f>
        <v>751.81370000000015</v>
      </c>
      <c r="F52" s="207">
        <f>SUM(F42:F51)</f>
        <v>90.133749999999992</v>
      </c>
      <c r="G52" s="207">
        <f>SUM(G42:G51)</f>
        <v>27.972499999999997</v>
      </c>
      <c r="H52" s="207">
        <f>SUM(H42:H51)</f>
        <v>31.185750000000006</v>
      </c>
      <c r="J52" s="28"/>
      <c r="K52" s="29"/>
      <c r="L52" s="29"/>
      <c r="M52" s="29"/>
      <c r="N52" s="29"/>
      <c r="O52" s="29"/>
    </row>
    <row r="53" spans="1:15" ht="50.1" customHeight="1">
      <c r="A53" s="150" t="s">
        <v>12</v>
      </c>
      <c r="B53" s="190" t="s">
        <v>1</v>
      </c>
      <c r="C53" s="150" t="s">
        <v>2</v>
      </c>
      <c r="D53" s="152" t="s">
        <v>3</v>
      </c>
      <c r="E53" s="152" t="s">
        <v>4</v>
      </c>
      <c r="F53" s="152" t="s">
        <v>5</v>
      </c>
      <c r="G53" s="152" t="s">
        <v>6</v>
      </c>
      <c r="H53" s="152" t="s">
        <v>7</v>
      </c>
    </row>
    <row r="54" spans="1:15" ht="30">
      <c r="A54" s="230"/>
      <c r="B54" s="119" t="str">
        <f>'Nädal_44_4.-9.klass'!B52</f>
        <v>Maksakaste porgandi ja tüümianiga (G, L)</v>
      </c>
      <c r="C54" s="143" t="str">
        <f>'Nädal_44_4.-9.klass'!C52</f>
        <v>Veisemaks, porgand, mugulsibul, küüslauk, nisujahu, suhkur, kohvikoor R 10%, või R 82%, kuivatatud tüümian, loorber, värske petersell, söögisool, must pipar, toiduõli, vesi</v>
      </c>
      <c r="D54" s="118">
        <v>140</v>
      </c>
      <c r="E54" s="118">
        <f>D54*'Nädal_44_4.-9.klass'!E52/'Nädal_44_4.-9.klass'!D52</f>
        <v>106.28333333333333</v>
      </c>
      <c r="F54" s="118">
        <f>E54*'Nädal_44_4.-9.klass'!F52/'Nädal_44_4.-9.klass'!E52</f>
        <v>7.28</v>
      </c>
      <c r="G54" s="118">
        <f>F54*'Nädal_44_4.-9.klass'!G52/'Nädal_44_4.-9.klass'!F52</f>
        <v>6.6266666666666669</v>
      </c>
      <c r="H54" s="118">
        <f>G54*'Nädal_44_4.-9.klass'!H52/'Nädal_44_4.-9.klass'!G52</f>
        <v>3.605</v>
      </c>
    </row>
    <row r="55" spans="1:15" ht="30">
      <c r="A55" s="117" t="s">
        <v>8</v>
      </c>
      <c r="B55" s="119" t="str">
        <f>'Nädal_44_4.-9.klass'!B53</f>
        <v>Läätsepada brokoli, porgandi ja paprikaga (L)</v>
      </c>
      <c r="C55" s="143" t="str">
        <f>'Nädal_44_4.-9.klass'!C53</f>
        <v>Läätsed, brokoli, porgand, küüslauk, mugulsibul, paprika, sidrunikoor, toidukoor R 15%, must pipar, söögisool, toiduõli, vesi, värske till</v>
      </c>
      <c r="D55" s="144">
        <v>20</v>
      </c>
      <c r="E55" s="118">
        <f>D55*'Nädal_44_4.-9.klass'!E53/'Nädal_44_4.-9.klass'!D53</f>
        <v>27.2</v>
      </c>
      <c r="F55" s="118">
        <f>E55*'Nädal_44_4.-9.klass'!F53/'Nädal_44_4.-9.klass'!E53</f>
        <v>2.4300000000000002</v>
      </c>
      <c r="G55" s="118">
        <f>F55*'Nädal_44_4.-9.klass'!G53/'Nädal_44_4.-9.klass'!F53</f>
        <v>1.29</v>
      </c>
      <c r="H55" s="118">
        <f>G55*'Nädal_44_4.-9.klass'!H53/'Nädal_44_4.-9.klass'!G53</f>
        <v>1.1599999999999999</v>
      </c>
    </row>
    <row r="56" spans="1:15" ht="18.95" customHeight="1">
      <c r="A56" s="231"/>
      <c r="B56" s="119" t="str">
        <f>'Nädal_44_4.-9.klass'!B54</f>
        <v>Kartul, aurutatud (mahe)</v>
      </c>
      <c r="C56" s="143" t="str">
        <f>'Nädal_44_4.-9.klass'!C54</f>
        <v>Kartul, vesi, söögisool</v>
      </c>
      <c r="D56" s="120">
        <v>100</v>
      </c>
      <c r="E56" s="118">
        <f>D56*'Nädal_44_4.-9.klass'!E54/'Nädal_44_4.-9.klass'!D54</f>
        <v>73.95</v>
      </c>
      <c r="F56" s="118">
        <f>E56*'Nädal_44_4.-9.klass'!F54/'Nädal_44_4.-9.klass'!E54</f>
        <v>16.829999999999998</v>
      </c>
      <c r="G56" s="118">
        <f>F56*'Nädal_44_4.-9.klass'!G54/'Nädal_44_4.-9.klass'!F54</f>
        <v>0.10199999999999998</v>
      </c>
      <c r="H56" s="118">
        <f>G56*'Nädal_44_4.-9.klass'!H54/'Nädal_44_4.-9.klass'!G54</f>
        <v>1.9379999999999997</v>
      </c>
    </row>
    <row r="57" spans="1:15" ht="18.95" customHeight="1">
      <c r="A57" s="231"/>
      <c r="B57" s="119" t="str">
        <f>'Nädal_44_4.-9.klass'!B55</f>
        <v>Tatar, aurutatud (mahe)</v>
      </c>
      <c r="C57" s="143" t="str">
        <f>'Nädal_44_4.-9.klass'!C55</f>
        <v>Tatar, söögisool, vesi</v>
      </c>
      <c r="D57" s="120">
        <v>100</v>
      </c>
      <c r="E57" s="118">
        <f>D57*'Nädal_44_4.-9.klass'!E55/'Nädal_44_4.-9.klass'!D55</f>
        <v>80.59999999999998</v>
      </c>
      <c r="F57" s="118">
        <f>E57*'Nädal_44_4.-9.klass'!F55/'Nädal_44_4.-9.klass'!E55</f>
        <v>16.974999999999998</v>
      </c>
      <c r="G57" s="118">
        <f>F57*'Nädal_44_4.-9.klass'!G55/'Nädal_44_4.-9.klass'!F55</f>
        <v>0.49999999999999989</v>
      </c>
      <c r="H57" s="118">
        <f>G57*'Nädal_44_4.-9.klass'!H55/'Nädal_44_4.-9.klass'!G55</f>
        <v>2.9749999999999992</v>
      </c>
    </row>
    <row r="58" spans="1:15" ht="18">
      <c r="A58" s="231"/>
      <c r="B58" s="119" t="str">
        <f>'Nädal_44_4.-9.klass'!B56</f>
        <v>Pastinaak, röstitud</v>
      </c>
      <c r="C58" s="143" t="str">
        <f>'Nädal_44_4.-9.klass'!C56</f>
        <v>Pastinaak, toiduõli, söögisool</v>
      </c>
      <c r="D58" s="120">
        <v>100</v>
      </c>
      <c r="E58" s="118">
        <f>D58*'Nädal_44_4.-9.klass'!E56/'Nädal_44_4.-9.klass'!D56</f>
        <v>64.400000000000006</v>
      </c>
      <c r="F58" s="118">
        <f>E58*'Nädal_44_4.-9.klass'!F56/'Nädal_44_4.-9.klass'!E56</f>
        <v>15.9</v>
      </c>
      <c r="G58" s="118">
        <f>F58*'Nädal_44_4.-9.klass'!G56/'Nädal_44_4.-9.klass'!F56</f>
        <v>0.6</v>
      </c>
      <c r="H58" s="118">
        <f>G58*'Nädal_44_4.-9.klass'!H56/'Nädal_44_4.-9.klass'!G56</f>
        <v>1.7000000000000002</v>
      </c>
      <c r="J58" s="28"/>
      <c r="K58" s="29"/>
      <c r="L58" s="29"/>
      <c r="M58" s="29"/>
      <c r="N58" s="29"/>
      <c r="O58" s="29"/>
    </row>
    <row r="59" spans="1:15" ht="18.95" customHeight="1">
      <c r="A59" s="231"/>
      <c r="B59" s="119" t="str">
        <f>'Nädal_44_4.-9.klass'!B57</f>
        <v>Hapukoorekaste hapukurgi ja sibulaga (L)</v>
      </c>
      <c r="C59" s="143" t="str">
        <f>'Nädal_44_4.-9.klass'!C57</f>
        <v>Hapukoor R 20%, mugulsibul, hapukurk ( vesi, söögisool, till), till, suhkur, söögisool, must pipar</v>
      </c>
      <c r="D59" s="120">
        <v>50</v>
      </c>
      <c r="E59" s="118">
        <f>D59*'Nädal_44_4.-9.klass'!E57/'Nädal_44_4.-9.klass'!D57</f>
        <v>90</v>
      </c>
      <c r="F59" s="118">
        <f>E59*'Nädal_44_4.-9.klass'!F57/'Nädal_44_4.-9.klass'!E57</f>
        <v>2.34</v>
      </c>
      <c r="G59" s="118">
        <f>F59*'Nädal_44_4.-9.klass'!G57/'Nädal_44_4.-9.klass'!F57</f>
        <v>8.2899999999999991</v>
      </c>
      <c r="H59" s="118">
        <f>G59*'Nädal_44_4.-9.klass'!H57/'Nädal_44_4.-9.klass'!G57</f>
        <v>1.41</v>
      </c>
      <c r="J59" s="28"/>
      <c r="K59" s="29"/>
      <c r="L59" s="29"/>
      <c r="M59" s="29"/>
      <c r="N59" s="29"/>
      <c r="O59" s="29"/>
    </row>
    <row r="60" spans="1:15" ht="18.95" customHeight="1">
      <c r="A60" s="229"/>
      <c r="B60" s="119" t="str">
        <f>'Nädal_44_4.-9.klass'!B58</f>
        <v>Mahla-õlikaste</v>
      </c>
      <c r="C60" s="143" t="str">
        <f>'Nädal_44_4.-9.klass'!C58</f>
        <v>Õunamahl 100% naturaalne, õunaäädikas, sinepipulber, söögisool, petersell, värske, toiduõli</v>
      </c>
      <c r="D60" s="120">
        <v>5</v>
      </c>
      <c r="E60" s="118">
        <f>D60*'Nädal_44_4.-9.klass'!E58/'Nädal_44_4.-9.klass'!D58</f>
        <v>32.189399999999999</v>
      </c>
      <c r="F60" s="118">
        <f>E60*'Nädal_44_4.-9.klass'!F58/'Nädal_44_4.-9.klass'!E58</f>
        <v>9.7050000000000011E-2</v>
      </c>
      <c r="G60" s="118">
        <f>F60*'Nädal_44_4.-9.klass'!G58/'Nädal_44_4.-9.klass'!F58</f>
        <v>3.5305500000000003</v>
      </c>
      <c r="H60" s="118">
        <f>G60*'Nädal_44_4.-9.klass'!H58/'Nädal_44_4.-9.klass'!G58</f>
        <v>1.3550000000000001E-2</v>
      </c>
    </row>
    <row r="61" spans="1:15" ht="18.95" customHeight="1">
      <c r="A61" s="229"/>
      <c r="B61" s="119" t="str">
        <f>'Nädal_44_4.-9.klass'!B59</f>
        <v>Porgandi-ananassisalat</v>
      </c>
      <c r="C61" s="143" t="str">
        <f>'Nädal_44_4.-9.klass'!C59</f>
        <v>Porgand, toiduõli, ananass</v>
      </c>
      <c r="D61" s="120">
        <v>100</v>
      </c>
      <c r="E61" s="118">
        <f>D61*'Nädal_44_4.-9.klass'!E59/'Nädal_44_4.-9.klass'!D59</f>
        <v>45.308999999999997</v>
      </c>
      <c r="F61" s="118">
        <f>E61*'Nädal_44_4.-9.klass'!F59/'Nädal_44_4.-9.klass'!E59</f>
        <v>8.6370000000000005</v>
      </c>
      <c r="G61" s="118">
        <f>F61*'Nädal_44_4.-9.klass'!G59/'Nädal_44_4.-9.klass'!F59</f>
        <v>1.5429999999999999</v>
      </c>
      <c r="H61" s="118">
        <f>G61*'Nädal_44_4.-9.klass'!H59/'Nädal_44_4.-9.klass'!G59</f>
        <v>0.57399999999999995</v>
      </c>
    </row>
    <row r="62" spans="1:15" ht="18.95" customHeight="1">
      <c r="A62" s="229"/>
      <c r="B62" s="119" t="str">
        <f>'Nädal_44_4.-9.klass'!B60</f>
        <v>Nuikapsas, kikerherned, punane redis</v>
      </c>
      <c r="C62" s="143"/>
      <c r="D62" s="120">
        <v>100</v>
      </c>
      <c r="E62" s="118">
        <f>D62*'Nädal_44_4.-9.klass'!E60/'Nädal_44_4.-9.klass'!D60</f>
        <v>59.266666666666666</v>
      </c>
      <c r="F62" s="118">
        <f>E62*'Nädal_44_4.-9.klass'!F60/'Nädal_44_4.-9.klass'!E60</f>
        <v>11.9</v>
      </c>
      <c r="G62" s="118">
        <f>F62*'Nädal_44_4.-9.klass'!G60/'Nädal_44_4.-9.klass'!F60</f>
        <v>1.0666666666666667</v>
      </c>
      <c r="H62" s="118">
        <f>G62*'Nädal_44_4.-9.klass'!H60/'Nädal_44_4.-9.klass'!G60</f>
        <v>3.1333333333333337</v>
      </c>
    </row>
    <row r="63" spans="1:15" ht="18.95" customHeight="1">
      <c r="A63" s="229"/>
      <c r="B63" s="119" t="str">
        <f>'Nädal_44_4.-9.klass'!B61</f>
        <v>Seemnesegu (mahe)</v>
      </c>
      <c r="C63" s="143" t="str">
        <f>'Nädal_44_4.-9.klass'!C61</f>
        <v>Kõrvitsaseemned, päevalilleseemned, seesamiseemned</v>
      </c>
      <c r="D63" s="120">
        <v>15</v>
      </c>
      <c r="E63" s="118">
        <f>D63*'Nädal_44_4.-9.klass'!E61/'Nädal_44_4.-9.klass'!D61</f>
        <v>91.315049999999999</v>
      </c>
      <c r="F63" s="118">
        <f>E63*'Nädal_44_4.-9.klass'!F61/'Nädal_44_4.-9.klass'!E61</f>
        <v>1.92</v>
      </c>
      <c r="G63" s="118">
        <f>F63*'Nädal_44_4.-9.klass'!G61/'Nädal_44_4.-9.klass'!F61</f>
        <v>7.7350499999999993</v>
      </c>
      <c r="H63" s="118">
        <f>G63*'Nädal_44_4.-9.klass'!H61/'Nädal_44_4.-9.klass'!G61</f>
        <v>4.2349499999999995</v>
      </c>
    </row>
    <row r="64" spans="1:15" ht="18.95" customHeight="1">
      <c r="A64" s="229"/>
      <c r="B64" s="119" t="str">
        <f>'Nädal_44_4.-9.klass'!B62</f>
        <v>Piimatooted (piim, keefir R 2,5% ) (L)</v>
      </c>
      <c r="C64" s="143"/>
      <c r="D64" s="120">
        <v>50</v>
      </c>
      <c r="E64" s="118">
        <f>D64*'Nädal_44_4.-9.klass'!E62/'Nädal_44_4.-9.klass'!D62</f>
        <v>28.195</v>
      </c>
      <c r="F64" s="118">
        <f>E64*'Nädal_44_4.-9.klass'!F62/'Nädal_44_4.-9.klass'!E62</f>
        <v>2.4375</v>
      </c>
      <c r="G64" s="118">
        <f>F64*'Nädal_44_4.-9.klass'!G62/'Nädal_44_4.-9.klass'!F62</f>
        <v>1.2849999999999999</v>
      </c>
      <c r="H64" s="118">
        <f>G64*'Nädal_44_4.-9.klass'!H62/'Nädal_44_4.-9.klass'!G62</f>
        <v>1.72</v>
      </c>
    </row>
    <row r="65" spans="1:12" ht="30">
      <c r="A65" s="229"/>
      <c r="B65" s="119" t="str">
        <f>'Nädal_44_4.-9.klass'!B63</f>
        <v>Joogijogurt, maitsestatud (L)</v>
      </c>
      <c r="C65" s="143" t="str">
        <f>'Nädal_44_4.-9.klass'!C63</f>
        <v>Maitsestamata jogurt R 2,5-3%, naturaalne marjapüree maasikas, vaarikas, mustad sõstrad, punased sõstrad, mustikas)</v>
      </c>
      <c r="D65" s="120">
        <v>25</v>
      </c>
      <c r="E65" s="118">
        <f>D65*'Nädal_44_4.-9.klass'!E63/'Nädal_44_4.-9.klass'!D63</f>
        <v>18.686499999999999</v>
      </c>
      <c r="F65" s="118">
        <f>E65*'Nädal_44_4.-9.klass'!F63/'Nädal_44_4.-9.klass'!E63</f>
        <v>3.0307499999999998</v>
      </c>
      <c r="G65" s="118">
        <f>F65*'Nädal_44_4.-9.klass'!G63/'Nädal_44_4.-9.klass'!F63</f>
        <v>0.375</v>
      </c>
      <c r="H65" s="118">
        <f>G65*'Nädal_44_4.-9.klass'!H63/'Nädal_44_4.-9.klass'!G63</f>
        <v>0.80000000000000016</v>
      </c>
    </row>
    <row r="66" spans="1:12" ht="18.95" customHeight="1">
      <c r="A66" s="196"/>
      <c r="B66" s="119" t="str">
        <f>'Nädal_44_4.-9.klass'!B64</f>
        <v>Tee, suhkruta</v>
      </c>
      <c r="C66" s="143" t="str">
        <f>'Nädal_44_4.-9.klass'!C64</f>
        <v>Teepuru, vesi</v>
      </c>
      <c r="D66" s="120">
        <v>50</v>
      </c>
      <c r="E66" s="118">
        <f>D66*'Nädal_44_4.-9.klass'!E64/'Nädal_44_4.-9.klass'!D64</f>
        <v>0.2</v>
      </c>
      <c r="F66" s="118">
        <f>D66*'Nädal_44_4.-9.klass'!F64/'Nädal_44_4.-9.klass'!D64</f>
        <v>0</v>
      </c>
      <c r="G66" s="118">
        <f>D66*'Nädal_44_4.-9.klass'!G64/'Nädal_44_4.-9.klass'!D64</f>
        <v>0</v>
      </c>
      <c r="H66" s="118">
        <f>D66*'Nädal_44_4.-9.klass'!H64/'Nädal_44_4.-9.klass'!D64</f>
        <v>0.05</v>
      </c>
    </row>
    <row r="67" spans="1:12" ht="18.95" customHeight="1">
      <c r="A67" s="196"/>
      <c r="B67" s="119" t="str">
        <f>'Nädal_44_4.-9.klass'!B65</f>
        <v>Rukkileiva (3 sorti) - ja sepikutoodete valik  (G)</v>
      </c>
      <c r="C67" s="143"/>
      <c r="D67" s="120">
        <v>30</v>
      </c>
      <c r="E67" s="118">
        <f>D67*'Nädal_44_4.-9.klass'!E65/'Nädal_44_4.-9.klass'!D65</f>
        <v>73.86</v>
      </c>
      <c r="F67" s="118">
        <f>D67*'Nädal_44_4.-9.klass'!F65/'Nädal_44_4.-9.klass'!D65</f>
        <v>15.69</v>
      </c>
      <c r="G67" s="118">
        <f>D67*'Nädal_44_4.-9.klass'!G65/'Nädal_44_4.-9.klass'!D65</f>
        <v>0.6</v>
      </c>
      <c r="H67" s="118">
        <f>D67*'Nädal_44_4.-9.klass'!H65/'Nädal_44_4.-9.klass'!D65</f>
        <v>2.145</v>
      </c>
    </row>
    <row r="68" spans="1:12" ht="18.95" customHeight="1">
      <c r="A68" s="196"/>
      <c r="B68" s="119" t="str">
        <f>'Nädal_44_4.-9.klass'!B66</f>
        <v xml:space="preserve">Õun </v>
      </c>
      <c r="C68" s="143"/>
      <c r="D68" s="120">
        <v>50</v>
      </c>
      <c r="E68" s="118">
        <f>D68*'Nädal_44_4.-9.klass'!E66/'Nädal_44_4.-9.klass'!D66</f>
        <v>24.038</v>
      </c>
      <c r="F68" s="118">
        <f>D68*'Nädal_44_4.-9.klass'!F66/'Nädal_44_4.-9.klass'!D66</f>
        <v>6.74</v>
      </c>
      <c r="G68" s="118">
        <f>D68*'Nädal_44_4.-9.klass'!G66/'Nädal_44_4.-9.klass'!D66</f>
        <v>0</v>
      </c>
      <c r="H68" s="118">
        <f>D68*'Nädal_44_4.-9.klass'!H66/'Nädal_44_4.-9.klass'!D66</f>
        <v>0</v>
      </c>
    </row>
    <row r="69" spans="1:12" ht="18.95" customHeight="1">
      <c r="A69" s="169"/>
      <c r="B69" s="170"/>
      <c r="C69" s="170" t="s">
        <v>9</v>
      </c>
      <c r="D69" s="194"/>
      <c r="E69" s="207">
        <f>SUM(E54:E68)</f>
        <v>815.49295000000006</v>
      </c>
      <c r="F69" s="207">
        <f t="shared" ref="F69:H69" si="0">SUM(F54:F68)</f>
        <v>112.20729999999999</v>
      </c>
      <c r="G69" s="207">
        <f t="shared" si="0"/>
        <v>33.543933333333328</v>
      </c>
      <c r="H69" s="207">
        <f t="shared" si="0"/>
        <v>25.458833333333335</v>
      </c>
    </row>
    <row r="70" spans="1:12" ht="50.1" customHeight="1">
      <c r="A70" s="150" t="s">
        <v>13</v>
      </c>
      <c r="B70" s="190" t="s">
        <v>1</v>
      </c>
      <c r="C70" s="150" t="s">
        <v>2</v>
      </c>
      <c r="D70" s="152" t="s">
        <v>3</v>
      </c>
      <c r="E70" s="152" t="s">
        <v>4</v>
      </c>
      <c r="F70" s="152" t="s">
        <v>5</v>
      </c>
      <c r="G70" s="152" t="s">
        <v>6</v>
      </c>
      <c r="H70" s="152" t="s">
        <v>7</v>
      </c>
    </row>
    <row r="71" spans="1:12" ht="54">
      <c r="A71" s="233"/>
      <c r="B71" s="119" t="str">
        <f>'Nädal_44_4.-9.klass'!B69</f>
        <v xml:space="preserve">Jogurti-ürdimarinaadis broileri poolkoib (L, PT) </v>
      </c>
      <c r="C71" s="119" t="str">
        <f>'Nädal_44_4.-9.klass'!C69</f>
        <v>Broileri poolkoib, maitsestamata jogurt R 2,5%-3%, küüslauk, söögisool, must pipar, värske petersell, prantsuse ürdisegu (rosmariin, petersell, majoraan, pune, tüümian, basiilik, aed-piprarohi, estragon), toiduõli</v>
      </c>
      <c r="D71" s="118">
        <v>100</v>
      </c>
      <c r="E71" s="118">
        <f>D71*'Nädal_44_4.-9.klass'!E69/'Nädal_44_4.-9.klass'!D69</f>
        <v>178</v>
      </c>
      <c r="F71" s="118">
        <f>E71*'Nädal_44_4.-9.klass'!F69/'Nädal_44_4.-9.klass'!E69</f>
        <v>0.25</v>
      </c>
      <c r="G71" s="118">
        <f>F71*'Nädal_44_4.-9.klass'!G69/'Nädal_44_4.-9.klass'!F69</f>
        <v>7.32</v>
      </c>
      <c r="H71" s="118">
        <f>G71*'Nädal_44_4.-9.klass'!H69/'Nädal_44_4.-9.klass'!G69</f>
        <v>27.8</v>
      </c>
    </row>
    <row r="72" spans="1:12" ht="36">
      <c r="A72" s="117" t="s">
        <v>8</v>
      </c>
      <c r="B72" s="119" t="str">
        <f>'Nädal_44_4.-9.klass'!B70</f>
        <v>Juurviljapihv (G, L, M, PT)</v>
      </c>
      <c r="C72" s="119" t="str">
        <f>'Nädal_44_4.-9.klass'!C70</f>
        <v>Porgand, pastinaak, kartul, täistera speltanisujahu, hapukoor R 10%,  kaerahelbed, või R 82%, kuivatatud tüümian, kanamuna, söögisool, must pipar</v>
      </c>
      <c r="D72" s="144">
        <v>50</v>
      </c>
      <c r="E72" s="118">
        <f>D72*'Nädal_44_4.-9.klass'!E70/'Nädal_44_4.-9.klass'!D70</f>
        <v>41.3</v>
      </c>
      <c r="F72" s="118">
        <f>E72*'Nädal_44_4.-9.klass'!F70/'Nädal_44_4.-9.klass'!E70</f>
        <v>4.8600000000000003</v>
      </c>
      <c r="G72" s="118">
        <f>F72*'Nädal_44_4.-9.klass'!G70/'Nädal_44_4.-9.klass'!F70</f>
        <v>1.66</v>
      </c>
      <c r="H72" s="118">
        <f>G72*'Nädal_44_4.-9.klass'!H70/'Nädal_44_4.-9.klass'!G70</f>
        <v>1.27</v>
      </c>
    </row>
    <row r="73" spans="1:12" ht="18">
      <c r="A73" s="234"/>
      <c r="B73" s="119" t="str">
        <f>'Nädal_44_4.-9.klass'!B71</f>
        <v>Kuskuss, aurutatud (G)</v>
      </c>
      <c r="C73" s="119" t="str">
        <f>'Nädal_44_4.-9.klass'!C71</f>
        <v xml:space="preserve">Kuskuss, vesi, söögisöögisool </v>
      </c>
      <c r="D73" s="120">
        <v>100</v>
      </c>
      <c r="E73" s="118">
        <f>D73*'Nädal_44_4.-9.klass'!E71/'Nädal_44_4.-9.klass'!D71</f>
        <v>128.15299999999996</v>
      </c>
      <c r="F73" s="118">
        <f>E73*'Nädal_44_4.-9.klass'!F71/'Nädal_44_4.-9.klass'!E71</f>
        <v>27.158999999999995</v>
      </c>
      <c r="G73" s="118">
        <f>F73*'Nädal_44_4.-9.klass'!G71/'Nädal_44_4.-9.klass'!F71</f>
        <v>0.68899999999999983</v>
      </c>
      <c r="H73" s="118">
        <f>G73*'Nädal_44_4.-9.klass'!H71/'Nädal_44_4.-9.klass'!G71</f>
        <v>3.9359999999999991</v>
      </c>
    </row>
    <row r="74" spans="1:12" ht="18.95" customHeight="1">
      <c r="A74" s="233"/>
      <c r="B74" s="119" t="str">
        <f>'Nädal_44_4.-9.klass'!B72</f>
        <v>Täisterapasta/pasta (G) (mahe)</v>
      </c>
      <c r="C74" s="119" t="str">
        <f>'Nädal_44_4.-9.klass'!C72</f>
        <v>Täisterapasta / pasta (durumnisujahu, vesi), vesi, söögisool, toiduõli</v>
      </c>
      <c r="D74" s="120">
        <v>100</v>
      </c>
      <c r="E74" s="118">
        <f>D74*'Nädal_44_4.-9.klass'!E72/'Nädal_44_4.-9.klass'!D72</f>
        <v>151.33333333333334</v>
      </c>
      <c r="F74" s="118">
        <f>E74*'Nädal_44_4.-9.klass'!F72/'Nädal_44_4.-9.klass'!E72</f>
        <v>26.333333333333339</v>
      </c>
      <c r="G74" s="118">
        <f>F74*'Nädal_44_4.-9.klass'!G72/'Nädal_44_4.-9.klass'!F72</f>
        <v>2.5833333333333339</v>
      </c>
      <c r="H74" s="118">
        <f>G74*'Nädal_44_4.-9.klass'!H72/'Nädal_44_4.-9.klass'!G72</f>
        <v>4.5666666666666682</v>
      </c>
    </row>
    <row r="75" spans="1:12" ht="18.95" customHeight="1">
      <c r="A75" s="235"/>
      <c r="B75" s="119" t="str">
        <f>'Nädal_44_4.-9.klass'!B73</f>
        <v>Ahjuköögiviljad</v>
      </c>
      <c r="C75" s="119" t="str">
        <f>'Nädal_44_4.-9.klass'!C73</f>
        <v>Kaalikas, bataat, pastinaak, porgand, paprika, rosmariin, toiduõli, söögisool</v>
      </c>
      <c r="D75" s="120">
        <v>100</v>
      </c>
      <c r="E75" s="118">
        <f>D75*'Nädal_44_4.-9.klass'!E73/'Nädal_44_4.-9.klass'!D73</f>
        <v>88.647000000000006</v>
      </c>
      <c r="F75" s="118">
        <f>E75*'Nädal_44_4.-9.klass'!F73/'Nädal_44_4.-9.klass'!E73</f>
        <v>14.928999999999998</v>
      </c>
      <c r="G75" s="118">
        <f>F75*'Nädal_44_4.-9.klass'!G73/'Nädal_44_4.-9.klass'!F73</f>
        <v>3.4489999999999994</v>
      </c>
      <c r="H75" s="118">
        <f>G75*'Nädal_44_4.-9.klass'!H73/'Nädal_44_4.-9.klass'!G73</f>
        <v>1.4419999999999997</v>
      </c>
      <c r="I75" s="16"/>
      <c r="J75" s="16"/>
      <c r="K75" s="16"/>
      <c r="L75" s="16"/>
    </row>
    <row r="76" spans="1:12" ht="18.95" customHeight="1">
      <c r="A76" s="235"/>
      <c r="B76" s="119" t="str">
        <f>'Nädal_44_4.-9.klass'!B74</f>
        <v>Soe valge kaste (G, L)</v>
      </c>
      <c r="C76" s="119" t="str">
        <f>'Nädal_44_4.-9.klass'!C74</f>
        <v>Toiduõli, nisujahu, piim R 2,5%, söögisool, toidukoor R 15%</v>
      </c>
      <c r="D76" s="120">
        <v>50</v>
      </c>
      <c r="E76" s="118">
        <f>D76*'Nädal_44_4.-9.klass'!E74/'Nädal_44_4.-9.klass'!D74</f>
        <v>59.125999999999998</v>
      </c>
      <c r="F76" s="118">
        <f>E76*'Nädal_44_4.-9.klass'!F74/'Nädal_44_4.-9.klass'!E74</f>
        <v>4.077</v>
      </c>
      <c r="G76" s="118">
        <f>F76*'Nädal_44_4.-9.klass'!G74/'Nädal_44_4.-9.klass'!F74</f>
        <v>3.9460000000000006</v>
      </c>
      <c r="H76" s="118">
        <f>G76*'Nädal_44_4.-9.klass'!H74/'Nädal_44_4.-9.klass'!G74</f>
        <v>1.8730000000000002</v>
      </c>
    </row>
    <row r="77" spans="1:12" ht="18">
      <c r="A77" s="235"/>
      <c r="B77" s="119" t="str">
        <f>'Nädal_44_4.-9.klass'!B75</f>
        <v>Külm küüslaugu-jogurtikaste (L)</v>
      </c>
      <c r="C77" s="119" t="str">
        <f>'Nädal_44_4.-9.klass'!C75</f>
        <v>Maitsestamata jogurt R 2,5-3%, söögisool, suhkur, küüslauk</v>
      </c>
      <c r="D77" s="120">
        <v>50</v>
      </c>
      <c r="E77" s="118">
        <f>D77*'Nädal_44_4.-9.klass'!E75/'Nädal_44_4.-9.klass'!D75</f>
        <v>63.95150000000001</v>
      </c>
      <c r="F77" s="118">
        <f>E77*'Nädal_44_4.-9.klass'!F75/'Nädal_44_4.-9.klass'!E75</f>
        <v>7.019000000000001</v>
      </c>
      <c r="G77" s="118">
        <f>F77*'Nädal_44_4.-9.klass'!G75/'Nädal_44_4.-9.klass'!F75</f>
        <v>3.4310000000000005</v>
      </c>
      <c r="H77" s="118">
        <f>G77*'Nädal_44_4.-9.klass'!H75/'Nädal_44_4.-9.klass'!G75</f>
        <v>1.278</v>
      </c>
    </row>
    <row r="78" spans="1:12" ht="18.95" customHeight="1">
      <c r="A78" s="235"/>
      <c r="B78" s="119" t="str">
        <f>'Nädal_44_4.-9.klass'!B76</f>
        <v>Peedi-piprajuuresalat</v>
      </c>
      <c r="C78" s="119" t="str">
        <f>'Nädal_44_4.-9.klass'!C76</f>
        <v>Õun, peet, mädarõigas, hapukoor R 10%, suhkur, õunaäädikas</v>
      </c>
      <c r="D78" s="120">
        <v>100</v>
      </c>
      <c r="E78" s="118">
        <f>D78*'Nädal_44_4.-9.klass'!E76/'Nädal_44_4.-9.klass'!D76</f>
        <v>58.389000000000003</v>
      </c>
      <c r="F78" s="118">
        <f>E78*'Nädal_44_4.-9.klass'!F76/'Nädal_44_4.-9.klass'!E76</f>
        <v>10.348000000000001</v>
      </c>
      <c r="G78" s="118">
        <f>F78*'Nädal_44_4.-9.klass'!G76/'Nädal_44_4.-9.klass'!F76</f>
        <v>1.6719999999999999</v>
      </c>
      <c r="H78" s="118">
        <f>G78*'Nädal_44_4.-9.klass'!H76/'Nädal_44_4.-9.klass'!G76</f>
        <v>1.542</v>
      </c>
    </row>
    <row r="79" spans="1:12" ht="36">
      <c r="A79" s="235"/>
      <c r="B79" s="119" t="str">
        <f>'Nädal_44_4.-9.klass'!B77</f>
        <v>Hiina kapsas, marineeritud punane sibul, brokoli</v>
      </c>
      <c r="C79" s="119" t="str">
        <f>'Nädal_44_4.-9.klass'!C77</f>
        <v>Hiina kapsas, marineeritud punane sibul (punane sibul, sidrunimahl, must pipar, söögisool, vesi, suhkur,) brokoli</v>
      </c>
      <c r="D79" s="120">
        <v>100</v>
      </c>
      <c r="E79" s="118">
        <f>D79*'Nädal_44_4.-9.klass'!E77/'Nädal_44_4.-9.klass'!D77</f>
        <v>30.086666666666666</v>
      </c>
      <c r="F79" s="118">
        <f>E79*'Nädal_44_4.-9.klass'!F77/'Nädal_44_4.-9.klass'!E77</f>
        <v>5.4333333333333345</v>
      </c>
      <c r="G79" s="118">
        <f>F79*'Nädal_44_4.-9.klass'!G77/'Nädal_44_4.-9.klass'!F77</f>
        <v>0.36666666666666681</v>
      </c>
      <c r="H79" s="118">
        <f>G79*'Nädal_44_4.-9.klass'!H77/'Nädal_44_4.-9.klass'!G77</f>
        <v>2.3333333333333339</v>
      </c>
    </row>
    <row r="80" spans="1:12" ht="18">
      <c r="A80" s="161"/>
      <c r="B80" s="119" t="str">
        <f>'Nädal_44_4.-9.klass'!B78</f>
        <v>Seemnesegu (mahe)</v>
      </c>
      <c r="C80" s="119" t="str">
        <f>'Nädal_44_4.-9.klass'!C78</f>
        <v>Kõrvitsaseemned, päevalilleseemned, seesamiseemned</v>
      </c>
      <c r="D80" s="120">
        <v>5</v>
      </c>
      <c r="E80" s="118">
        <f>D80*'Nädal_44_4.-9.klass'!E78/'Nädal_44_4.-9.klass'!D78</f>
        <v>30.43835</v>
      </c>
      <c r="F80" s="118">
        <f>E80*'Nädal_44_4.-9.klass'!F78/'Nädal_44_4.-9.klass'!E78</f>
        <v>0.64</v>
      </c>
      <c r="G80" s="118">
        <f>F80*'Nädal_44_4.-9.klass'!G78/'Nädal_44_4.-9.klass'!F78</f>
        <v>2.5783499999999999</v>
      </c>
      <c r="H80" s="118">
        <f>G80*'Nädal_44_4.-9.klass'!H78/'Nädal_44_4.-9.klass'!G78</f>
        <v>1.4116499999999998</v>
      </c>
    </row>
    <row r="81" spans="1:8" ht="18.95" customHeight="1">
      <c r="A81" s="161"/>
      <c r="B81" s="119" t="str">
        <f>'Nädal_44_4.-9.klass'!B79</f>
        <v>Piimatooted (piim, keefir R 2,5% ) (L)</v>
      </c>
      <c r="C81" s="119"/>
      <c r="D81" s="120">
        <v>25</v>
      </c>
      <c r="E81" s="118">
        <f>D81*'Nädal_44_4.-9.klass'!E79/'Nädal_44_4.-9.klass'!D79</f>
        <v>14.0975</v>
      </c>
      <c r="F81" s="118">
        <f>E81*'Nädal_44_4.-9.klass'!F79/'Nädal_44_4.-9.klass'!E79</f>
        <v>1.21875</v>
      </c>
      <c r="G81" s="118">
        <f>F81*'Nädal_44_4.-9.klass'!G79/'Nädal_44_4.-9.klass'!F79</f>
        <v>0.64249999999999996</v>
      </c>
      <c r="H81" s="118">
        <f>G81*'Nädal_44_4.-9.klass'!H79/'Nädal_44_4.-9.klass'!G79</f>
        <v>0.86</v>
      </c>
    </row>
    <row r="82" spans="1:8" ht="36">
      <c r="A82" s="235"/>
      <c r="B82" s="119" t="str">
        <f>'Nädal_44_4.-9.klass'!B80</f>
        <v>Joogijogurt, maitsestatud (L)</v>
      </c>
      <c r="C82" s="119" t="str">
        <f>'Nädal_44_4.-9.klass'!C80</f>
        <v>Maitsestamata jogurt R 2,5-3%, naturaalne marjapüree maasikas, vaarikas, mustad sõstrad, punased sõstrad, mustikas)</v>
      </c>
      <c r="D82" s="120">
        <v>25</v>
      </c>
      <c r="E82" s="118">
        <f>D82*'Nädal_44_4.-9.klass'!E80/'Nädal_44_4.-9.klass'!D80</f>
        <v>18.686499999999999</v>
      </c>
      <c r="F82" s="118">
        <f>E82*'Nädal_44_4.-9.klass'!F80/'Nädal_44_4.-9.klass'!E80</f>
        <v>3.0307499999999998</v>
      </c>
      <c r="G82" s="118">
        <f>F82*'Nädal_44_4.-9.klass'!G80/'Nädal_44_4.-9.klass'!F80</f>
        <v>0.375</v>
      </c>
      <c r="H82" s="118">
        <f>G82*'Nädal_44_4.-9.klass'!H80/'Nädal_44_4.-9.klass'!G80</f>
        <v>0.80000000000000016</v>
      </c>
    </row>
    <row r="83" spans="1:8" ht="18.95" customHeight="1">
      <c r="A83" s="235"/>
      <c r="B83" s="119" t="str">
        <f>'Nädal_44_4.-9.klass'!B81</f>
        <v>Tee, suhkruta</v>
      </c>
      <c r="C83" s="119" t="str">
        <f>'Nädal_44_4.-9.klass'!C81</f>
        <v>Teepuru, vesi</v>
      </c>
      <c r="D83" s="120">
        <v>50</v>
      </c>
      <c r="E83" s="118">
        <f>D83*'Nädal_44_4.-9.klass'!E81/'Nädal_44_4.-9.klass'!D81</f>
        <v>0.2</v>
      </c>
      <c r="F83" s="118">
        <f>E83*'Nädal_44_4.-9.klass'!F81/'Nädal_44_4.-9.klass'!E81</f>
        <v>0</v>
      </c>
      <c r="G83" s="118">
        <f>D83*'Nädal_44_4.-9.klass'!G81/'Nädal_44_4.-9.klass'!D81</f>
        <v>0</v>
      </c>
      <c r="H83" s="118">
        <f>E83*'Nädal_44_4.-9.klass'!H81/'Nädal_44_4.-9.klass'!E81</f>
        <v>5.000000000000001E-2</v>
      </c>
    </row>
    <row r="84" spans="1:8" ht="18.95" customHeight="1">
      <c r="A84" s="262"/>
      <c r="B84" s="119" t="str">
        <f>'Nädal_44_4.-9.klass'!B82</f>
        <v>Rukkileiva (3 sorti) - ja sepikutoodete valik  (G)</v>
      </c>
      <c r="C84" s="119"/>
      <c r="D84" s="263">
        <v>50</v>
      </c>
      <c r="E84" s="118">
        <f>D84*'Nädal_44_4.-9.klass'!E82/'Nädal_44_4.-9.klass'!D82</f>
        <v>123.1</v>
      </c>
      <c r="F84" s="118">
        <f>E84*'Nädal_44_4.-9.klass'!F82/'Nädal_44_4.-9.klass'!E82</f>
        <v>26.15</v>
      </c>
      <c r="G84" s="118">
        <f>F84*'Nädal_44_4.-9.klass'!G82/'Nädal_44_4.-9.klass'!F82</f>
        <v>1</v>
      </c>
      <c r="H84" s="118">
        <f>G84*'Nädal_44_4.-9.klass'!H82/'Nädal_44_4.-9.klass'!G82</f>
        <v>3.5750000000000002</v>
      </c>
    </row>
    <row r="85" spans="1:8" ht="18.95" customHeight="1">
      <c r="A85" s="262"/>
      <c r="B85" s="119" t="str">
        <f>'Nädal_44_4.-9.klass'!B83</f>
        <v>Pirn</v>
      </c>
      <c r="C85" s="119"/>
      <c r="D85" s="263">
        <v>50</v>
      </c>
      <c r="E85" s="118">
        <f>D85*'Nädal_44_4.-9.klass'!E83/'Nädal_44_4.-9.klass'!D83</f>
        <v>19.988</v>
      </c>
      <c r="F85" s="118">
        <f>E85*'Nädal_44_4.-9.klass'!F83/'Nädal_44_4.-9.klass'!E83</f>
        <v>5.97</v>
      </c>
      <c r="G85" s="118">
        <f>F85*'Nädal_44_4.-9.klass'!G83/'Nädal_44_4.-9.klass'!F83</f>
        <v>0</v>
      </c>
      <c r="H85" s="118">
        <f>D85*'Nädal_44_4.-9.klass'!H83/'Nädal_44_4.-9.klass'!D83</f>
        <v>0.15</v>
      </c>
    </row>
    <row r="86" spans="1:8" ht="18.95" customHeight="1">
      <c r="A86" s="169"/>
      <c r="B86" s="170"/>
      <c r="C86" s="170" t="s">
        <v>9</v>
      </c>
      <c r="D86" s="176"/>
      <c r="E86" s="212">
        <f>SUM(E71:E83)</f>
        <v>862.40885000000014</v>
      </c>
      <c r="F86" s="212">
        <f>SUM(F71:F83)</f>
        <v>105.29816666666667</v>
      </c>
      <c r="G86" s="212">
        <f>SUM(G71:G83)</f>
        <v>28.712850000000003</v>
      </c>
      <c r="H86" s="212">
        <f>SUM(H71:H83)</f>
        <v>49.162649999999999</v>
      </c>
    </row>
    <row r="87" spans="1:8" ht="18.95" customHeight="1">
      <c r="A87" s="285" t="s">
        <v>14</v>
      </c>
      <c r="B87" s="286"/>
      <c r="C87" s="286"/>
      <c r="D87" s="287"/>
      <c r="E87" s="167">
        <f>AVERAGE(E23,E40,E52,E69,E86)</f>
        <v>882.95390666666685</v>
      </c>
      <c r="F87" s="39">
        <f>AVERAGE(F23,F40,F52,F69,F86)</f>
        <v>117.52337</v>
      </c>
      <c r="G87" s="39">
        <f>AVERAGE(G23,G40,G52,G69,G86)</f>
        <v>32.03398</v>
      </c>
      <c r="H87" s="39">
        <f>AVERAGE(H23,H40,H52,H69,H86)</f>
        <v>34.508443333333332</v>
      </c>
    </row>
    <row r="88" spans="1:8" ht="18.95" customHeight="1">
      <c r="A88" s="173"/>
      <c r="B88" s="172"/>
      <c r="C88" s="288" t="s">
        <v>171</v>
      </c>
      <c r="D88" s="289"/>
      <c r="E88" s="168"/>
      <c r="F88" s="116">
        <f>(F87*4)/E87*100</f>
        <v>53.240998929910155</v>
      </c>
      <c r="G88" s="116">
        <f>(G87*9)/E87*100</f>
        <v>32.652420225243006</v>
      </c>
      <c r="H88" s="116">
        <f>(H87*4)/E87*100</f>
        <v>15.633179975887904</v>
      </c>
    </row>
    <row r="89" spans="1:8" ht="18.95" customHeight="1">
      <c r="A89" s="174"/>
      <c r="B89" s="175"/>
      <c r="C89" s="280" t="s">
        <v>166</v>
      </c>
      <c r="D89" s="281"/>
      <c r="E89" s="168" t="s">
        <v>191</v>
      </c>
      <c r="F89" s="116" t="s">
        <v>168</v>
      </c>
      <c r="G89" s="116" t="s">
        <v>169</v>
      </c>
      <c r="H89" s="116" t="s">
        <v>170</v>
      </c>
    </row>
    <row r="90" spans="1:8" ht="18.95" customHeight="1">
      <c r="A90" s="269" t="s">
        <v>15</v>
      </c>
      <c r="B90" s="269"/>
      <c r="C90" s="269"/>
      <c r="D90" s="269"/>
      <c r="E90" s="270"/>
      <c r="F90" s="270"/>
      <c r="G90" s="270"/>
      <c r="H90" s="270"/>
    </row>
    <row r="91" spans="1:8" ht="18.95" customHeight="1">
      <c r="A91" s="271" t="s">
        <v>141</v>
      </c>
      <c r="B91" s="272"/>
      <c r="C91" s="272"/>
      <c r="D91" s="272"/>
      <c r="E91" s="272"/>
      <c r="F91" s="272"/>
      <c r="G91" s="272"/>
      <c r="H91" s="273"/>
    </row>
    <row r="92" spans="1:8" ht="18.95" customHeight="1">
      <c r="A92" s="274" t="s">
        <v>142</v>
      </c>
      <c r="B92" s="275"/>
      <c r="C92" s="275"/>
      <c r="D92" s="275"/>
      <c r="E92" s="275"/>
      <c r="F92" s="275"/>
      <c r="G92" s="275"/>
      <c r="H92" s="276"/>
    </row>
    <row r="93" spans="1:8" ht="18.95" customHeight="1">
      <c r="A93" s="277" t="s">
        <v>192</v>
      </c>
      <c r="B93" s="278"/>
      <c r="C93" s="278"/>
      <c r="D93" s="278"/>
      <c r="E93" s="278"/>
      <c r="F93" s="278"/>
      <c r="G93" s="278"/>
      <c r="H93" s="279"/>
    </row>
    <row r="94" spans="1:8" ht="18.95" customHeight="1">
      <c r="A94" s="277" t="s">
        <v>143</v>
      </c>
      <c r="B94" s="278"/>
      <c r="C94" s="278"/>
      <c r="D94" s="278"/>
      <c r="E94" s="278"/>
      <c r="F94" s="278"/>
      <c r="G94" s="278"/>
      <c r="H94" s="279"/>
    </row>
    <row r="95" spans="1:8" ht="18.95" customHeight="1">
      <c r="A95" s="277" t="s">
        <v>151</v>
      </c>
      <c r="B95" s="278"/>
      <c r="C95" s="278"/>
      <c r="D95" s="278"/>
      <c r="E95" s="278"/>
      <c r="F95" s="278"/>
      <c r="G95" s="278"/>
      <c r="H95" s="279"/>
    </row>
    <row r="96" spans="1:8" ht="18.95" customHeight="1">
      <c r="A96" s="282" t="s">
        <v>16</v>
      </c>
      <c r="B96" s="282"/>
      <c r="C96" s="282"/>
      <c r="D96" s="282"/>
      <c r="E96" s="282"/>
      <c r="F96" s="282"/>
      <c r="G96" s="282"/>
      <c r="H96" s="282"/>
    </row>
    <row r="97" spans="1:8" ht="18.95" customHeight="1">
      <c r="A97" s="40" t="s">
        <v>144</v>
      </c>
      <c r="B97" s="42" t="s">
        <v>145</v>
      </c>
      <c r="C97" s="42"/>
      <c r="D97" s="42"/>
      <c r="E97" s="43"/>
      <c r="F97" s="43"/>
      <c r="G97" s="43"/>
      <c r="H97" s="44"/>
    </row>
    <row r="98" spans="1:8" ht="18.95" customHeight="1">
      <c r="A98" s="41" t="s">
        <v>146</v>
      </c>
      <c r="B98" s="45" t="s">
        <v>147</v>
      </c>
      <c r="C98" s="45"/>
      <c r="D98" s="45"/>
      <c r="E98" s="46"/>
      <c r="F98" s="46"/>
      <c r="G98" s="46"/>
      <c r="H98" s="47"/>
    </row>
    <row r="99" spans="1:8" ht="18.95" customHeight="1">
      <c r="A99" s="48" t="s">
        <v>148</v>
      </c>
      <c r="B99" s="49" t="s">
        <v>149</v>
      </c>
      <c r="C99" s="49"/>
      <c r="D99" s="49"/>
      <c r="E99" s="50"/>
      <c r="F99" s="50"/>
      <c r="G99" s="50"/>
      <c r="H99" s="51"/>
    </row>
  </sheetData>
  <mergeCells count="13">
    <mergeCell ref="C89:D89"/>
    <mergeCell ref="A95:H95"/>
    <mergeCell ref="A96:H96"/>
    <mergeCell ref="A1:B5"/>
    <mergeCell ref="A6:B6"/>
    <mergeCell ref="A87:D87"/>
    <mergeCell ref="C88:D88"/>
    <mergeCell ref="D1:E7"/>
    <mergeCell ref="A90:H90"/>
    <mergeCell ref="A91:H91"/>
    <mergeCell ref="A92:H92"/>
    <mergeCell ref="A93:H93"/>
    <mergeCell ref="A94:H94"/>
  </mergeCells>
  <pageMargins left="0.25" right="0.25" top="0.75" bottom="0.75" header="0.3" footer="0.3"/>
  <pageSetup paperSize="9" scale="53" fitToHeight="0" orientation="landscape" r:id="rId1"/>
  <rowBreaks count="2" manualBreakCount="2">
    <brk id="40" max="7" man="1"/>
    <brk id="6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5660-5139-4C17-BF4D-BE9D97C67BF5}">
  <sheetPr>
    <pageSetUpPr fitToPage="1"/>
  </sheetPr>
  <dimension ref="A1:O88"/>
  <sheetViews>
    <sheetView zoomScale="80" zoomScaleNormal="80" workbookViewId="0">
      <selection activeCell="N33" sqref="N33"/>
    </sheetView>
  </sheetViews>
  <sheetFormatPr defaultRowHeight="14.25"/>
  <cols>
    <col min="2" max="2" width="47.875" bestFit="1" customWidth="1"/>
    <col min="3" max="3" width="12.625" customWidth="1"/>
    <col min="5" max="5" width="46.375" bestFit="1" customWidth="1"/>
    <col min="6" max="6" width="13.875" customWidth="1"/>
    <col min="8" max="8" width="38.125" customWidth="1"/>
    <col min="10" max="10" width="47.25" bestFit="1" customWidth="1"/>
    <col min="12" max="12" width="19.625" customWidth="1"/>
  </cols>
  <sheetData>
    <row r="1" spans="1:12">
      <c r="B1" s="99" t="s">
        <v>32</v>
      </c>
      <c r="C1" s="67" t="s">
        <v>37</v>
      </c>
    </row>
    <row r="2" spans="1:12">
      <c r="B2" s="68" t="s">
        <v>33</v>
      </c>
      <c r="C2" s="69" t="s">
        <v>38</v>
      </c>
    </row>
    <row r="3" spans="1:12">
      <c r="B3" s="74" t="s">
        <v>34</v>
      </c>
      <c r="C3" s="67" t="s">
        <v>43</v>
      </c>
      <c r="D3" s="100" t="s">
        <v>48</v>
      </c>
      <c r="E3" s="69" t="s">
        <v>49</v>
      </c>
    </row>
    <row r="4" spans="1:12">
      <c r="B4" s="70" t="s">
        <v>35</v>
      </c>
      <c r="C4" s="67" t="s">
        <v>39</v>
      </c>
      <c r="D4" s="97" t="s">
        <v>50</v>
      </c>
      <c r="E4" s="69" t="s">
        <v>51</v>
      </c>
    </row>
    <row r="5" spans="1:12">
      <c r="B5" s="71" t="s">
        <v>36</v>
      </c>
      <c r="C5" s="69" t="s">
        <v>46</v>
      </c>
      <c r="D5" s="10" t="s">
        <v>26</v>
      </c>
      <c r="E5" s="69" t="s">
        <v>52</v>
      </c>
    </row>
    <row r="6" spans="1:12">
      <c r="B6" s="72" t="s">
        <v>40</v>
      </c>
      <c r="C6" s="69" t="s">
        <v>41</v>
      </c>
    </row>
    <row r="7" spans="1:12">
      <c r="B7" s="73" t="s">
        <v>31</v>
      </c>
      <c r="C7" s="69" t="s">
        <v>42</v>
      </c>
    </row>
    <row r="8" spans="1:12" ht="30">
      <c r="A8" s="52" t="str">
        <f>'Nädal_40_4.-9.klass'!A7</f>
        <v>40. nädal</v>
      </c>
      <c r="B8" s="103" t="s">
        <v>18</v>
      </c>
      <c r="C8" s="53" t="s">
        <v>19</v>
      </c>
      <c r="D8" s="53" t="s">
        <v>20</v>
      </c>
      <c r="E8" s="52" t="s">
        <v>8</v>
      </c>
      <c r="F8" s="53" t="s">
        <v>21</v>
      </c>
      <c r="G8" s="52" t="str">
        <f>'Nädal_40_4.-9.klass'!A7</f>
        <v>40. nädal</v>
      </c>
      <c r="H8" s="52" t="s">
        <v>47</v>
      </c>
      <c r="I8" s="52" t="str">
        <f>'Nädal_40_4.-9.klass'!A7</f>
        <v>40. nädal</v>
      </c>
      <c r="J8" s="52" t="s">
        <v>22</v>
      </c>
      <c r="K8" s="52" t="str">
        <f>'Nädal_40_4.-9.klass'!A7</f>
        <v>40. nädal</v>
      </c>
      <c r="L8" s="52" t="s">
        <v>23</v>
      </c>
    </row>
    <row r="9" spans="1:12">
      <c r="A9" s="303" t="s">
        <v>24</v>
      </c>
      <c r="B9" s="106" t="str">
        <f>'Nädal_40_4.-9.klass'!B9</f>
        <v>Kalkuni-karrikaste (L)</v>
      </c>
      <c r="C9" s="343" t="s">
        <v>312</v>
      </c>
      <c r="D9" s="346"/>
      <c r="E9" s="81" t="str">
        <f>'Nädal_40_4.-9.klass'!B10</f>
        <v>Kikerhernekarri (L)</v>
      </c>
      <c r="F9" s="54"/>
      <c r="G9" s="309" t="s">
        <v>24</v>
      </c>
      <c r="H9" s="126" t="str">
        <f>'Nädal_40_4.-9.klass'!B11</f>
        <v>Täisterapasta/pasta (G) (mahe)</v>
      </c>
      <c r="I9" s="309" t="s">
        <v>24</v>
      </c>
      <c r="J9" s="125" t="str">
        <f>'Nädal_40_4.-9.klass'!B15</f>
        <v>Peedi-küüslaugusalat</v>
      </c>
      <c r="K9" s="309" t="s">
        <v>24</v>
      </c>
      <c r="L9" s="85" t="str">
        <f>'Nädal_40_4.-9.klass'!B22</f>
        <v xml:space="preserve">Pirn </v>
      </c>
    </row>
    <row r="10" spans="1:12" ht="15.75" customHeight="1">
      <c r="A10" s="304"/>
      <c r="B10" s="78"/>
      <c r="C10" s="344"/>
      <c r="D10" s="313"/>
      <c r="E10" s="82"/>
      <c r="F10" s="55" t="s">
        <v>314</v>
      </c>
      <c r="G10" s="310"/>
      <c r="H10" s="126" t="str">
        <f>'Nädal_40_4.-9.klass'!B12</f>
        <v>Riis, aurutatud (mahe)</v>
      </c>
      <c r="I10" s="310"/>
      <c r="J10" s="125" t="str">
        <f>'Nädal_40_4.-9.klass'!B16</f>
        <v>Hiina kapsas, tomat, redis (mahe)</v>
      </c>
      <c r="K10" s="310"/>
      <c r="L10" s="301"/>
    </row>
    <row r="11" spans="1:12">
      <c r="A11" s="304"/>
      <c r="B11" s="107"/>
      <c r="C11" s="345"/>
      <c r="D11" s="347"/>
      <c r="E11" s="82"/>
      <c r="F11" s="55"/>
      <c r="G11" s="310"/>
      <c r="H11" s="126" t="str">
        <f>'Nädal_40_4.-9.klass'!B13</f>
        <v>Porgand, aurutatud</v>
      </c>
      <c r="I11" s="310"/>
      <c r="J11" s="125"/>
      <c r="K11" s="310"/>
      <c r="L11" s="337"/>
    </row>
    <row r="12" spans="1:12">
      <c r="A12" s="303" t="s">
        <v>25</v>
      </c>
      <c r="B12" s="88" t="str">
        <f>'Nädal_40_4.-9.klass'!B25</f>
        <v>Värsekapsasupp sealihaga</v>
      </c>
      <c r="C12" s="338" t="s">
        <v>184</v>
      </c>
      <c r="D12" s="312"/>
      <c r="E12" s="81" t="str">
        <f>'Nädal_40_4.-9.klass'!B26</f>
        <v>Värskekapsasupp roheliste hernestega</v>
      </c>
      <c r="F12" s="54"/>
      <c r="G12" s="309" t="s">
        <v>25</v>
      </c>
      <c r="H12" s="126" t="str">
        <f>'Nädal_40_4.-9.klass'!B27</f>
        <v>Muffin vanillikastmega (G, M, L, VS)</v>
      </c>
      <c r="I12" s="303" t="s">
        <v>25</v>
      </c>
      <c r="J12" s="56"/>
      <c r="K12" s="318" t="s">
        <v>25</v>
      </c>
      <c r="L12" s="85" t="str">
        <f>'Nädal_40_4.-9.klass'!B34</f>
        <v xml:space="preserve">Ploom </v>
      </c>
    </row>
    <row r="13" spans="1:12">
      <c r="A13" s="304"/>
      <c r="B13" s="88"/>
      <c r="C13" s="339"/>
      <c r="D13" s="313"/>
      <c r="E13" s="82"/>
      <c r="F13" s="55" t="s">
        <v>315</v>
      </c>
      <c r="G13" s="310"/>
      <c r="H13" s="126" t="str">
        <f>'Nädal_40_4.-9.klass'!B28</f>
        <v>Maasika-kohupiimakreem (L)</v>
      </c>
      <c r="I13" s="304"/>
      <c r="J13" s="341"/>
      <c r="K13" s="319"/>
      <c r="L13" s="301"/>
    </row>
    <row r="14" spans="1:12">
      <c r="A14" s="305"/>
      <c r="B14" s="89"/>
      <c r="C14" s="340"/>
      <c r="D14" s="314"/>
      <c r="E14" s="83"/>
      <c r="F14" s="58"/>
      <c r="G14" s="311"/>
      <c r="H14" s="126"/>
      <c r="I14" s="305"/>
      <c r="J14" s="342"/>
      <c r="K14" s="320"/>
      <c r="L14" s="302"/>
    </row>
    <row r="15" spans="1:12" ht="33.75" customHeight="1">
      <c r="A15" s="309" t="s">
        <v>26</v>
      </c>
      <c r="B15" s="87" t="str">
        <f>'Nädal_40_4.-9.klass'!B37</f>
        <v>Kanahakklihavorm (suflee stiilis) (G, L, M, PT)</v>
      </c>
      <c r="C15" s="306" t="s">
        <v>186</v>
      </c>
      <c r="D15" s="312"/>
      <c r="E15" s="98" t="str">
        <f>'Nädal_40_4.-9.klass'!B38</f>
        <v>Porgandi-kõrvitsapikkpoiss (G, M, PT)</v>
      </c>
      <c r="F15" s="54" t="s">
        <v>321</v>
      </c>
      <c r="G15" s="309" t="s">
        <v>26</v>
      </c>
      <c r="H15" s="126" t="str">
        <f>'Nädal_40_4.-9.klass'!B39</f>
        <v>Kartulipuder (L)</v>
      </c>
      <c r="I15" s="309" t="s">
        <v>26</v>
      </c>
      <c r="J15" s="86" t="str">
        <f>'Nädal_40_4.-9.klass'!B44</f>
        <v>Hiina kapsa salat spinatiga</v>
      </c>
      <c r="K15" s="309" t="s">
        <v>26</v>
      </c>
      <c r="L15" s="85" t="str">
        <f>'Nädal_40_4.-9.klass'!B51</f>
        <v>Õun (mahe)</v>
      </c>
    </row>
    <row r="16" spans="1:12">
      <c r="A16" s="310"/>
      <c r="B16" s="87"/>
      <c r="C16" s="307"/>
      <c r="D16" s="313"/>
      <c r="E16" s="82"/>
      <c r="F16" s="55"/>
      <c r="G16" s="310"/>
      <c r="H16" s="126" t="str">
        <f>'Nädal_40_4.-9.klass'!B40</f>
        <v>Kinoa, keedetud (mahe)</v>
      </c>
      <c r="I16" s="310"/>
      <c r="J16" s="86" t="str">
        <f>'Nädal_40_4.-9.klass'!B45</f>
        <v>Porgand (mahe), mais, kurk</v>
      </c>
      <c r="K16" s="310"/>
      <c r="L16" s="301"/>
    </row>
    <row r="17" spans="1:15">
      <c r="A17" s="311"/>
      <c r="B17" s="101"/>
      <c r="C17" s="308"/>
      <c r="D17" s="314"/>
      <c r="E17" s="83"/>
      <c r="F17" s="58"/>
      <c r="G17" s="311"/>
      <c r="H17" s="126" t="str">
        <f>'Nädal_40_4.-9.klass'!B41</f>
        <v>Kapsas, röstitud</v>
      </c>
      <c r="I17" s="311"/>
      <c r="J17" s="86"/>
      <c r="K17" s="311"/>
      <c r="L17" s="302"/>
      <c r="N17" s="60"/>
      <c r="O17" s="335"/>
    </row>
    <row r="18" spans="1:15">
      <c r="A18" s="303" t="s">
        <v>27</v>
      </c>
      <c r="B18" s="79" t="str">
        <f>'Nädal_40_4.-9.klass'!B54</f>
        <v>Kodune seljanka (G)</v>
      </c>
      <c r="C18" s="322" t="s">
        <v>313</v>
      </c>
      <c r="D18" s="312"/>
      <c r="E18" s="81" t="str">
        <f>'Nädal_40_4.-9.klass'!B55</f>
        <v>Läätse seljanka</v>
      </c>
      <c r="F18" s="54"/>
      <c r="G18" s="309" t="s">
        <v>27</v>
      </c>
      <c r="H18" s="264" t="str">
        <f>'Nädal_40_4.-9.klass'!B57</f>
        <v>Maisimannakreem mustsõstrakisselliga (L, VS)</v>
      </c>
      <c r="I18" s="303" t="s">
        <v>27</v>
      </c>
      <c r="J18" s="56"/>
      <c r="K18" s="318" t="s">
        <v>27</v>
      </c>
      <c r="L18" s="85" t="str">
        <f>'Nädal_40_4.-9.klass'!B63</f>
        <v xml:space="preserve">Pirn </v>
      </c>
      <c r="O18" s="335"/>
    </row>
    <row r="19" spans="1:15">
      <c r="A19" s="304"/>
      <c r="B19" s="78"/>
      <c r="C19" s="323"/>
      <c r="D19" s="313"/>
      <c r="E19" s="82"/>
      <c r="F19" s="55" t="s">
        <v>316</v>
      </c>
      <c r="G19" s="310"/>
      <c r="H19" s="264" t="str">
        <f>'Nädal_40_4.-9.klass'!B58</f>
        <v>Mustika panna cotta (L, VS)</v>
      </c>
      <c r="I19" s="304"/>
      <c r="J19" s="336"/>
      <c r="K19" s="319"/>
      <c r="L19" s="301"/>
      <c r="O19" s="335"/>
    </row>
    <row r="20" spans="1:15">
      <c r="A20" s="305"/>
      <c r="B20" s="80"/>
      <c r="C20" s="324"/>
      <c r="D20" s="314"/>
      <c r="E20" s="83"/>
      <c r="F20" s="58"/>
      <c r="G20" s="311"/>
      <c r="H20" s="264"/>
      <c r="I20" s="305"/>
      <c r="J20" s="334"/>
      <c r="K20" s="320"/>
      <c r="L20" s="302"/>
    </row>
    <row r="21" spans="1:15">
      <c r="A21" s="309" t="s">
        <v>28</v>
      </c>
      <c r="B21" s="87" t="str">
        <f>'Nädal_40_4.-9.klass'!B66</f>
        <v>Lõhetükid koorekastmes (G, L)</v>
      </c>
      <c r="C21" s="325" t="s">
        <v>185</v>
      </c>
      <c r="D21" s="312"/>
      <c r="E21" s="84" t="str">
        <f>'Nädal_40_4.-9.klass'!B67</f>
        <v>Suvikõrvitsa-spinatikotletid juustuga (G, L, M, PT)</v>
      </c>
      <c r="F21" s="54"/>
      <c r="G21" s="309" t="s">
        <v>28</v>
      </c>
      <c r="H21" s="128" t="str">
        <f>'Nädal_40_4.-9.klass'!B68</f>
        <v>Riis, aurutatud (mahe)</v>
      </c>
      <c r="I21" s="309" t="s">
        <v>28</v>
      </c>
      <c r="J21" s="86" t="str">
        <f>'Nädal_40_4.-9.klass'!B73</f>
        <v>Porgandi-melonisalat</v>
      </c>
      <c r="K21" s="309" t="s">
        <v>28</v>
      </c>
      <c r="L21" s="85" t="str">
        <f>'Nädal_40_4.-9.klass'!B80</f>
        <v>Õun (mahe)</v>
      </c>
    </row>
    <row r="22" spans="1:15">
      <c r="A22" s="310"/>
      <c r="B22" s="87"/>
      <c r="C22" s="326"/>
      <c r="D22" s="313"/>
      <c r="E22" s="82"/>
      <c r="F22" s="55" t="s">
        <v>321</v>
      </c>
      <c r="G22" s="310"/>
      <c r="H22" s="128" t="str">
        <f>'Nädal_40_4.-9.klass'!B69</f>
        <v>Tatar, aurutatud (mahe)</v>
      </c>
      <c r="I22" s="310"/>
      <c r="J22" s="86" t="str">
        <f>'Nädal_40_4.-9.klass'!B74</f>
        <v>Kapsas (mahe), peet, roheline hernes</v>
      </c>
      <c r="K22" s="310"/>
      <c r="L22" s="333"/>
    </row>
    <row r="23" spans="1:15">
      <c r="A23" s="311"/>
      <c r="B23" s="101"/>
      <c r="C23" s="327"/>
      <c r="D23" s="314"/>
      <c r="E23" s="83"/>
      <c r="F23" s="58"/>
      <c r="G23" s="311"/>
      <c r="H23" s="128" t="str">
        <f>'Nädal_40_4.-9.klass'!B70</f>
        <v>Ahjuköögiviljad</v>
      </c>
      <c r="I23" s="311"/>
      <c r="J23" s="86"/>
      <c r="K23" s="311"/>
      <c r="L23" s="334"/>
    </row>
    <row r="24" spans="1:15" ht="30">
      <c r="A24" s="52" t="str">
        <f>'Nädal_41_4.-9.klass'!A7</f>
        <v>41. nädal</v>
      </c>
      <c r="B24" s="103" t="s">
        <v>18</v>
      </c>
      <c r="C24" s="53" t="s">
        <v>19</v>
      </c>
      <c r="D24" s="53" t="s">
        <v>20</v>
      </c>
      <c r="E24" s="52" t="s">
        <v>8</v>
      </c>
      <c r="F24" s="53" t="s">
        <v>21</v>
      </c>
      <c r="G24" s="52" t="str">
        <f>'Nädal_41_4.-9.klass'!A7</f>
        <v>41. nädal</v>
      </c>
      <c r="H24" s="52" t="s">
        <v>47</v>
      </c>
      <c r="I24" s="52" t="str">
        <f>'Nädal_41_4.-9.klass'!A7</f>
        <v>41. nädal</v>
      </c>
      <c r="J24" s="52" t="s">
        <v>22</v>
      </c>
      <c r="K24" s="52" t="str">
        <f>'Nädal_41_4.-9.klass'!A7</f>
        <v>41. nädal</v>
      </c>
      <c r="L24" s="52" t="s">
        <v>23</v>
      </c>
    </row>
    <row r="25" spans="1:15">
      <c r="A25" s="303" t="s">
        <v>24</v>
      </c>
      <c r="B25" s="104" t="str">
        <f>'Nädal_41_4.-9.klass'!B9</f>
        <v>Bolognese kaste</v>
      </c>
      <c r="C25" s="322" t="s">
        <v>33</v>
      </c>
      <c r="D25" s="312"/>
      <c r="E25" s="81" t="str">
        <f>'Nädal_41_4.-9.klass'!B10</f>
        <v>Bolognese kaste sojaubadega</v>
      </c>
      <c r="F25" s="54"/>
      <c r="G25" s="309" t="s">
        <v>24</v>
      </c>
      <c r="H25" s="126" t="str">
        <f>'Nädal_41_4.-9.klass'!B11</f>
        <v>Täisterapasta/pasta (G) (mahe)</v>
      </c>
      <c r="I25" s="309" t="s">
        <v>24</v>
      </c>
      <c r="J25" s="121" t="str">
        <f>'Nädal_41_4.-9.klass'!B15</f>
        <v>Porgandi-apelsinisalat</v>
      </c>
      <c r="K25" s="309" t="s">
        <v>24</v>
      </c>
      <c r="L25" s="85" t="str">
        <f>'Nädal_41_4.-9.klass'!B22</f>
        <v>Õun (mahe)</v>
      </c>
    </row>
    <row r="26" spans="1:15">
      <c r="A26" s="304" t="s">
        <v>25</v>
      </c>
      <c r="B26" s="87"/>
      <c r="C26" s="323"/>
      <c r="D26" s="313"/>
      <c r="E26" s="82"/>
      <c r="F26" s="55" t="s">
        <v>317</v>
      </c>
      <c r="G26" s="310" t="s">
        <v>25</v>
      </c>
      <c r="H26" s="126" t="str">
        <f>'Nädal_41_4.-9.klass'!B12</f>
        <v xml:space="preserve">Riis, aurutatud </v>
      </c>
      <c r="I26" s="310" t="s">
        <v>25</v>
      </c>
      <c r="J26" s="121" t="str">
        <f>'Nädal_41_4.-9.klass'!B16</f>
        <v>Kapsas, paprika, porrulauk (mahe kapsas)</v>
      </c>
      <c r="K26" s="310" t="s">
        <v>25</v>
      </c>
      <c r="L26" s="301"/>
    </row>
    <row r="27" spans="1:15">
      <c r="A27" s="305" t="s">
        <v>26</v>
      </c>
      <c r="B27" s="105"/>
      <c r="C27" s="324"/>
      <c r="D27" s="314"/>
      <c r="E27" s="83"/>
      <c r="F27" s="58"/>
      <c r="G27" s="311" t="s">
        <v>26</v>
      </c>
      <c r="H27" s="126" t="str">
        <f>'Nädal_41_4.-9.klass'!B13</f>
        <v>Peet, röstitud</v>
      </c>
      <c r="I27" s="311" t="s">
        <v>26</v>
      </c>
      <c r="J27" s="121"/>
      <c r="K27" s="311" t="s">
        <v>26</v>
      </c>
      <c r="L27" s="302"/>
    </row>
    <row r="28" spans="1:15" ht="28.5">
      <c r="A28" s="303" t="s">
        <v>25</v>
      </c>
      <c r="B28" s="92" t="str">
        <f>'Nädal_41_4.-9.klass'!B25</f>
        <v>Ahjukala koorekastmes paprika ja porrulauguga (G, L, PT)</v>
      </c>
      <c r="C28" s="325" t="s">
        <v>185</v>
      </c>
      <c r="D28" s="312"/>
      <c r="E28" s="84" t="str">
        <f>'Nädal_41_4.-9.klass'!B26</f>
        <v>Tofukaste tomati ja paprikaga (L)</v>
      </c>
      <c r="F28" s="54"/>
      <c r="G28" s="309" t="s">
        <v>25</v>
      </c>
      <c r="H28" s="265" t="str">
        <f>'Nädal_41_4.-9.klass'!B27</f>
        <v>Kuskuss, aurutatud (G)</v>
      </c>
      <c r="I28" s="303" t="s">
        <v>25</v>
      </c>
      <c r="J28" s="121" t="str">
        <f>'Nädal_41_4.-9.klass'!B32</f>
        <v>Kapsa-selleri-õunasalat (mahe kapsas)</v>
      </c>
      <c r="K28" s="318" t="s">
        <v>25</v>
      </c>
      <c r="L28" s="85" t="str">
        <f>'Nädal_41_4.-9.klass'!B39</f>
        <v xml:space="preserve">Pirn </v>
      </c>
    </row>
    <row r="29" spans="1:15">
      <c r="A29" s="304" t="s">
        <v>28</v>
      </c>
      <c r="B29" s="90"/>
      <c r="C29" s="326"/>
      <c r="D29" s="313"/>
      <c r="E29" s="82"/>
      <c r="F29" s="55" t="s">
        <v>318</v>
      </c>
      <c r="G29" s="310" t="s">
        <v>28</v>
      </c>
      <c r="H29" s="265" t="str">
        <f>'Nädal_41_4.-9.klass'!B28</f>
        <v>Tatar, aurutatud (mahe)</v>
      </c>
      <c r="I29" s="304" t="s">
        <v>28</v>
      </c>
      <c r="J29" s="121" t="str">
        <f>'Nädal_41_4.-9.klass'!B33</f>
        <v>Salatisegu, roheline hernes, hapukurk</v>
      </c>
      <c r="K29" s="319" t="s">
        <v>28</v>
      </c>
      <c r="L29" s="301"/>
    </row>
    <row r="30" spans="1:15">
      <c r="A30" s="305" t="s">
        <v>29</v>
      </c>
      <c r="B30" s="91"/>
      <c r="C30" s="327"/>
      <c r="D30" s="314"/>
      <c r="E30" s="83"/>
      <c r="F30" s="58"/>
      <c r="G30" s="311" t="s">
        <v>29</v>
      </c>
      <c r="H30" s="265" t="str">
        <f>'Nädal_41_4.-9.klass'!B29</f>
        <v>Rooskapsas, röstitud</v>
      </c>
      <c r="I30" s="305" t="s">
        <v>29</v>
      </c>
      <c r="J30" s="129"/>
      <c r="K30" s="320" t="s">
        <v>29</v>
      </c>
      <c r="L30" s="302" t="s">
        <v>23</v>
      </c>
    </row>
    <row r="31" spans="1:15">
      <c r="A31" s="309" t="s">
        <v>26</v>
      </c>
      <c r="B31" s="87" t="str">
        <f>'Nädal_41_4.-9.klass'!B42</f>
        <v>Aasiapärane kanasupp riisinuudlitega</v>
      </c>
      <c r="C31" s="306" t="s">
        <v>186</v>
      </c>
      <c r="D31" s="312"/>
      <c r="E31" s="81" t="str">
        <f>'Nädal_41_4.-9.klass'!B43</f>
        <v>Aasiapärane supp riisinuudlitega</v>
      </c>
      <c r="F31" s="54"/>
      <c r="G31" s="309" t="s">
        <v>26</v>
      </c>
      <c r="H31" s="126" t="str">
        <f>'Nädal_41_4.-9.klass'!B44</f>
        <v>Jõhvika-odravaht piimaga (G, L)</v>
      </c>
      <c r="I31" s="309" t="s">
        <v>26</v>
      </c>
      <c r="J31" s="122"/>
      <c r="K31" s="309" t="s">
        <v>26</v>
      </c>
      <c r="L31" s="85" t="str">
        <f>'Nädal_41_4.-9.klass'!B51</f>
        <v>Apelsin</v>
      </c>
    </row>
    <row r="32" spans="1:15">
      <c r="A32" s="310" t="s">
        <v>25</v>
      </c>
      <c r="B32" s="87"/>
      <c r="C32" s="307"/>
      <c r="D32" s="313"/>
      <c r="E32" s="82"/>
      <c r="F32" s="55" t="s">
        <v>319</v>
      </c>
      <c r="G32" s="310" t="s">
        <v>25</v>
      </c>
      <c r="H32" s="126" t="str">
        <f>'Nädal_41_4.-9.klass'!B45</f>
        <v>Jogurti-kookospuding apelsini-mangokastmega (L, VS)</v>
      </c>
      <c r="I32" s="310" t="s">
        <v>25</v>
      </c>
      <c r="J32" s="321"/>
      <c r="K32" s="310" t="s">
        <v>25</v>
      </c>
      <c r="L32" s="301"/>
    </row>
    <row r="33" spans="1:12">
      <c r="A33" s="311" t="s">
        <v>26</v>
      </c>
      <c r="B33" s="101"/>
      <c r="C33" s="308"/>
      <c r="D33" s="314"/>
      <c r="E33" s="83"/>
      <c r="F33" s="58"/>
      <c r="G33" s="311" t="s">
        <v>26</v>
      </c>
      <c r="H33" s="127"/>
      <c r="I33" s="311" t="s">
        <v>26</v>
      </c>
      <c r="J33" s="321"/>
      <c r="K33" s="311" t="s">
        <v>26</v>
      </c>
      <c r="L33" s="302"/>
    </row>
    <row r="34" spans="1:12">
      <c r="A34" s="303" t="s">
        <v>27</v>
      </c>
      <c r="B34" s="79" t="str">
        <f>'Nädal_41_4.-9.klass'!B54</f>
        <v>Sealihakaste (G, L)</v>
      </c>
      <c r="C34" s="315" t="s">
        <v>184</v>
      </c>
      <c r="D34" s="312"/>
      <c r="E34" s="81" t="str">
        <f>'Nädal_41_4.-9.klass'!B55</f>
        <v>Stoovitud porgandid (G, L)</v>
      </c>
      <c r="F34" s="54"/>
      <c r="G34" s="309" t="s">
        <v>27</v>
      </c>
      <c r="H34" s="264" t="str">
        <f>'Nädal_41_4.-9.klass'!B56</f>
        <v>Kartul, aurutatud (mahe)</v>
      </c>
      <c r="I34" s="303" t="s">
        <v>27</v>
      </c>
      <c r="J34" s="121" t="str">
        <f>'Nädal_41_4.-9.klass'!B61</f>
        <v>Peedi-piprajuuresalat (L) (mahe peet)</v>
      </c>
      <c r="K34" s="318" t="s">
        <v>27</v>
      </c>
      <c r="L34" s="85" t="str">
        <f>'Nädal_41_4.-9.klass'!B68</f>
        <v>Õun (mahe)</v>
      </c>
    </row>
    <row r="35" spans="1:12">
      <c r="A35" s="304" t="s">
        <v>28</v>
      </c>
      <c r="B35" s="78"/>
      <c r="C35" s="316"/>
      <c r="D35" s="313"/>
      <c r="E35" s="82"/>
      <c r="F35" s="55" t="s">
        <v>320</v>
      </c>
      <c r="G35" s="310" t="s">
        <v>28</v>
      </c>
      <c r="H35" s="264" t="str">
        <f>'Nädal_41_4.-9.klass'!B57</f>
        <v xml:space="preserve">Riis, aurutatud </v>
      </c>
      <c r="I35" s="304" t="s">
        <v>28</v>
      </c>
      <c r="J35" s="121" t="str">
        <f>'Nädal_41_4.-9.klass'!B62</f>
        <v>Hiina kapsas, tomat, mais</v>
      </c>
      <c r="K35" s="319" t="s">
        <v>28</v>
      </c>
      <c r="L35" s="301"/>
    </row>
    <row r="36" spans="1:12">
      <c r="A36" s="305" t="s">
        <v>30</v>
      </c>
      <c r="B36" s="80"/>
      <c r="C36" s="317"/>
      <c r="D36" s="314"/>
      <c r="E36" s="83"/>
      <c r="F36" s="58"/>
      <c r="G36" s="311" t="s">
        <v>30</v>
      </c>
      <c r="H36" s="264" t="str">
        <f>'Nädal_41_4.-9.klass'!B58</f>
        <v>Brokoli, aurutatud</v>
      </c>
      <c r="I36" s="305" t="s">
        <v>30</v>
      </c>
      <c r="J36" s="122"/>
      <c r="K36" s="320" t="s">
        <v>30</v>
      </c>
      <c r="L36" s="302" t="s">
        <v>23</v>
      </c>
    </row>
    <row r="37" spans="1:12">
      <c r="A37" s="309" t="s">
        <v>28</v>
      </c>
      <c r="B37" s="92" t="str">
        <f>'Nädal_41_4.-9.klass'!B71</f>
        <v>Kanapada suvikõrvitsa ja roheliste ubadega (L)</v>
      </c>
      <c r="C37" s="306" t="s">
        <v>186</v>
      </c>
      <c r="D37" s="312"/>
      <c r="E37" s="93" t="str">
        <f>'Nädal_41_4.-9.klass'!B72</f>
        <v>Koorene herne- ja aedviljahautis (L)</v>
      </c>
      <c r="F37" s="54"/>
      <c r="G37" s="309" t="s">
        <v>28</v>
      </c>
      <c r="H37" s="257" t="str">
        <f>'Nädal_41_4.-9.klass'!B73</f>
        <v>Kõrvits, röstitud</v>
      </c>
      <c r="I37" s="309" t="s">
        <v>28</v>
      </c>
      <c r="J37" s="121" t="str">
        <f>'Nädal_41_4.-9.klass'!B78</f>
        <v>Hiina kapsa salat pirni ja Kreeka pähklitega (P)</v>
      </c>
      <c r="K37" s="309" t="s">
        <v>28</v>
      </c>
      <c r="L37" s="85" t="str">
        <f>'Nädal_41_4.-9.klass'!B85</f>
        <v xml:space="preserve">Pirn </v>
      </c>
    </row>
    <row r="38" spans="1:12">
      <c r="A38" s="310"/>
      <c r="B38" s="92"/>
      <c r="C38" s="307"/>
      <c r="D38" s="313"/>
      <c r="E38" s="94"/>
      <c r="F38" s="55"/>
      <c r="G38" s="310"/>
      <c r="H38" s="257" t="str">
        <f>'Nädal_41_4.-9.klass'!B74</f>
        <v>Täisterapasta/pasta (G) (mahe)</v>
      </c>
      <c r="I38" s="310"/>
      <c r="J38" s="121"/>
      <c r="K38" s="310"/>
      <c r="L38" s="104"/>
    </row>
    <row r="39" spans="1:12">
      <c r="A39" s="310" t="s">
        <v>25</v>
      </c>
      <c r="B39" s="92"/>
      <c r="C39" s="307"/>
      <c r="D39" s="313"/>
      <c r="E39" s="94"/>
      <c r="F39" s="55" t="s">
        <v>315</v>
      </c>
      <c r="G39" s="310" t="s">
        <v>25</v>
      </c>
      <c r="H39" s="257" t="str">
        <f>'Nädal_41_4.-9.klass'!B75</f>
        <v>Tatar, aurutatud (mahe)</v>
      </c>
      <c r="I39" s="310" t="s">
        <v>25</v>
      </c>
      <c r="J39" s="121" t="str">
        <f>'Nädal_41_4.-9.klass'!B79</f>
        <v>Peet, porgand (mahe), valge redis</v>
      </c>
      <c r="K39" s="310" t="s">
        <v>25</v>
      </c>
      <c r="L39" s="301"/>
    </row>
    <row r="40" spans="1:12">
      <c r="A40" s="311" t="s">
        <v>26</v>
      </c>
      <c r="B40" s="102"/>
      <c r="C40" s="308"/>
      <c r="D40" s="314"/>
      <c r="E40" s="95"/>
      <c r="F40" s="58"/>
      <c r="G40" s="311" t="s">
        <v>26</v>
      </c>
      <c r="H40" s="128"/>
      <c r="I40" s="311" t="s">
        <v>26</v>
      </c>
      <c r="J40" s="121"/>
      <c r="K40" s="311" t="s">
        <v>26</v>
      </c>
      <c r="L40" s="302"/>
    </row>
    <row r="41" spans="1:12" ht="30">
      <c r="A41" s="52" t="str">
        <f>'Nädal_42_4-.9.klass'!A7</f>
        <v>42. nädal</v>
      </c>
      <c r="B41" s="103" t="s">
        <v>18</v>
      </c>
      <c r="C41" s="53" t="s">
        <v>19</v>
      </c>
      <c r="D41" s="53" t="s">
        <v>20</v>
      </c>
      <c r="E41" s="52" t="s">
        <v>8</v>
      </c>
      <c r="F41" s="53" t="s">
        <v>21</v>
      </c>
      <c r="G41" s="52" t="str">
        <f>'Nädal_42_4-.9.klass'!A7</f>
        <v>42. nädal</v>
      </c>
      <c r="H41" s="52" t="s">
        <v>47</v>
      </c>
      <c r="I41" s="52" t="str">
        <f>'Nädal_42_4-.9.klass'!A7</f>
        <v>42. nädal</v>
      </c>
      <c r="J41" s="52" t="s">
        <v>22</v>
      </c>
      <c r="K41" s="52" t="str">
        <f>'Nädal_42_4-.9.klass'!A7</f>
        <v>42. nädal</v>
      </c>
      <c r="L41" s="52" t="s">
        <v>23</v>
      </c>
    </row>
    <row r="42" spans="1:12">
      <c r="A42" s="303" t="s">
        <v>24</v>
      </c>
      <c r="B42" s="121" t="str">
        <f>'Nädal_42_4-.9.klass'!B9</f>
        <v>Kanakaste sulatatud juustuga (G, L)</v>
      </c>
      <c r="C42" s="306" t="s">
        <v>186</v>
      </c>
      <c r="D42" s="312"/>
      <c r="E42" s="81" t="str">
        <f>'Nädal_42_4-.9.klass'!B10</f>
        <v>Kikerhernekaste sulatatud juustuga ja basiilikuga (G, L)</v>
      </c>
      <c r="F42" s="54"/>
      <c r="G42" s="309" t="s">
        <v>24</v>
      </c>
      <c r="H42" s="126" t="str">
        <f>'Nädal_42_4-.9.klass'!B11</f>
        <v>Täisterapasta/pasta (G) (mahe)</v>
      </c>
      <c r="I42" s="309" t="s">
        <v>24</v>
      </c>
      <c r="J42" s="122" t="str">
        <f>'Nädal_42_4-.9.klass'!B15</f>
        <v>Peedi-hapukurgisalat</v>
      </c>
      <c r="K42" s="309" t="s">
        <v>24</v>
      </c>
      <c r="L42" s="85" t="str">
        <f>'Nädal_42_4-.9.klass'!B22</f>
        <v xml:space="preserve">Pirn </v>
      </c>
    </row>
    <row r="43" spans="1:12">
      <c r="A43" s="304" t="s">
        <v>25</v>
      </c>
      <c r="B43" s="121"/>
      <c r="C43" s="307"/>
      <c r="D43" s="313"/>
      <c r="E43" s="82"/>
      <c r="F43" s="55" t="s">
        <v>314</v>
      </c>
      <c r="G43" s="310"/>
      <c r="H43" s="126" t="str">
        <f>'Nädal_42_4-.9.klass'!B12</f>
        <v>Riis, aurutatud (mahe)</v>
      </c>
      <c r="I43" s="310"/>
      <c r="J43" s="331" t="str">
        <f>'Nädal_42_4-.9.klass'!B16</f>
        <v>Hiina kapsas, roheline hernes, punane redis (mahe)</v>
      </c>
      <c r="K43" s="310"/>
      <c r="L43" s="301"/>
    </row>
    <row r="44" spans="1:12">
      <c r="A44" s="305" t="s">
        <v>26</v>
      </c>
      <c r="B44" s="121"/>
      <c r="C44" s="308"/>
      <c r="D44" s="314"/>
      <c r="E44" s="83"/>
      <c r="F44" s="58"/>
      <c r="G44" s="311"/>
      <c r="H44" s="126" t="str">
        <f>'Nädal_42_4-.9.klass'!B13</f>
        <v>Lillkapsas, aurutatud</v>
      </c>
      <c r="I44" s="311"/>
      <c r="J44" s="332"/>
      <c r="K44" s="311"/>
      <c r="L44" s="302"/>
    </row>
    <row r="45" spans="1:12">
      <c r="A45" s="303" t="s">
        <v>25</v>
      </c>
      <c r="B45" s="122" t="str">
        <f>'Nädal_42_4-.9.klass'!B25</f>
        <v>Hartšoo erineva lihaga (G)</v>
      </c>
      <c r="C45" s="322" t="s">
        <v>313</v>
      </c>
      <c r="D45" s="312"/>
      <c r="E45" s="84" t="str">
        <f>'Nädal_42_4-.9.klass'!B26</f>
        <v>Porgandi-kartuli püreesupp (L)</v>
      </c>
      <c r="F45" s="109"/>
      <c r="G45" s="309" t="s">
        <v>25</v>
      </c>
      <c r="H45" s="264" t="str">
        <f>'Nädal_42_4-.9.klass'!B27</f>
        <v>Marjatarretis vahukoorega (L, VS)</v>
      </c>
      <c r="I45" s="303" t="s">
        <v>25</v>
      </c>
      <c r="J45" s="122"/>
      <c r="K45" s="318" t="s">
        <v>25</v>
      </c>
      <c r="L45" s="85" t="str">
        <f>'Nädal_42_4-.9.klass'!B34</f>
        <v>Õun  (mahe)</v>
      </c>
    </row>
    <row r="46" spans="1:12">
      <c r="A46" s="304" t="s">
        <v>28</v>
      </c>
      <c r="B46" s="122"/>
      <c r="C46" s="323"/>
      <c r="D46" s="313"/>
      <c r="E46" s="82"/>
      <c r="F46" s="55"/>
      <c r="G46" s="310"/>
      <c r="H46" s="264" t="str">
        <f>'Nädal_42_4-.9.klass'!B28</f>
        <v>Õunakook mandlipuruga (G, L, M, P, VS, PT)</v>
      </c>
      <c r="I46" s="304"/>
      <c r="J46" s="130"/>
      <c r="K46" s="319"/>
      <c r="L46" s="301"/>
    </row>
    <row r="47" spans="1:12">
      <c r="A47" s="305" t="s">
        <v>29</v>
      </c>
      <c r="B47" s="122"/>
      <c r="C47" s="324"/>
      <c r="D47" s="314"/>
      <c r="E47" s="83"/>
      <c r="F47" s="58"/>
      <c r="G47" s="311"/>
      <c r="H47" s="127"/>
      <c r="I47" s="305"/>
      <c r="J47" s="130"/>
      <c r="K47" s="320"/>
      <c r="L47" s="302"/>
    </row>
    <row r="48" spans="1:12">
      <c r="A48" s="309" t="s">
        <v>26</v>
      </c>
      <c r="B48" s="121" t="str">
        <f>'Nädal_42_4-.9.klass'!B37</f>
        <v>Ahjus küpsetatud sealiha (PT)</v>
      </c>
      <c r="C48" s="328" t="s">
        <v>184</v>
      </c>
      <c r="D48" s="312"/>
      <c r="E48" s="81" t="str">
        <f>'Nädal_42_4-.9.klass'!B38</f>
        <v>Tomatine läätsepada baklažaani ja paprikaga</v>
      </c>
      <c r="F48" s="54"/>
      <c r="G48" s="309" t="s">
        <v>26</v>
      </c>
      <c r="H48" s="126" t="str">
        <f>'Nädal_42_4-.9.klass'!B39</f>
        <v>Kartulipuder (L)</v>
      </c>
      <c r="I48" s="309" t="s">
        <v>26</v>
      </c>
      <c r="J48" s="121" t="str">
        <f>'Nädal_42_4-.9.klass'!B44</f>
        <v>Kapsa-maisi-paprikasalat (mahe kapsas)</v>
      </c>
      <c r="K48" s="309" t="s">
        <v>26</v>
      </c>
      <c r="L48" s="85" t="str">
        <f>'Nädal_42_4-.9.klass'!B51</f>
        <v>Melon</v>
      </c>
    </row>
    <row r="49" spans="1:12">
      <c r="A49" s="310" t="s">
        <v>25</v>
      </c>
      <c r="B49" s="121"/>
      <c r="C49" s="329"/>
      <c r="D49" s="313"/>
      <c r="E49" s="82"/>
      <c r="F49" s="55" t="s">
        <v>316</v>
      </c>
      <c r="G49" s="310"/>
      <c r="H49" s="126" t="str">
        <f>'Nädal_42_4-.9.klass'!B40</f>
        <v>Tatar, aurutatud (mahe)</v>
      </c>
      <c r="I49" s="310"/>
      <c r="J49" s="121" t="str">
        <f>'Nädal_42_4-.9.klass'!B45</f>
        <v>Porgand, tomat, porrulauk</v>
      </c>
      <c r="K49" s="310"/>
      <c r="L49" s="301"/>
    </row>
    <row r="50" spans="1:12">
      <c r="A50" s="311" t="s">
        <v>26</v>
      </c>
      <c r="B50" s="121"/>
      <c r="C50" s="330"/>
      <c r="D50" s="314"/>
      <c r="E50" s="83"/>
      <c r="F50" s="58"/>
      <c r="G50" s="311"/>
      <c r="H50" s="126" t="str">
        <f>'Nädal_42_4-.9.klass'!B41</f>
        <v>Peet, aurutatud</v>
      </c>
      <c r="I50" s="311"/>
      <c r="J50" s="121"/>
      <c r="K50" s="311"/>
      <c r="L50" s="302"/>
    </row>
    <row r="51" spans="1:12">
      <c r="A51" s="303" t="s">
        <v>27</v>
      </c>
      <c r="B51" s="121" t="str">
        <f>'Nädal_42_4-.9.klass'!B54</f>
        <v>Selge kalasupp köögiviljadega</v>
      </c>
      <c r="C51" s="315" t="s">
        <v>185</v>
      </c>
      <c r="D51" s="312"/>
      <c r="E51" s="81" t="str">
        <f>'Nädal_42_4-.9.klass'!B55</f>
        <v>Koorene seenesupp köögiviljadega (L)</v>
      </c>
      <c r="F51" s="54"/>
      <c r="G51" s="309" t="s">
        <v>27</v>
      </c>
      <c r="H51" s="264" t="str">
        <f>'Nädal_42_4-.9.klass'!B56</f>
        <v>Õuna-rukkileivakreem (G)</v>
      </c>
      <c r="I51" s="303" t="s">
        <v>27</v>
      </c>
      <c r="J51" s="122"/>
      <c r="K51" s="318" t="s">
        <v>27</v>
      </c>
      <c r="L51" s="85" t="str">
        <f>'Nädal_42_4-.9.klass'!B63</f>
        <v xml:space="preserve">Pirn </v>
      </c>
    </row>
    <row r="52" spans="1:12">
      <c r="A52" s="304" t="s">
        <v>28</v>
      </c>
      <c r="B52" s="121"/>
      <c r="C52" s="316"/>
      <c r="D52" s="313"/>
      <c r="E52" s="82"/>
      <c r="F52" s="55" t="s">
        <v>319</v>
      </c>
      <c r="G52" s="310"/>
      <c r="H52" s="264" t="str">
        <f>'Nädal_42_4-.9.klass'!B57</f>
        <v>Mustikajogurt (L)</v>
      </c>
      <c r="I52" s="304"/>
      <c r="J52" s="122"/>
      <c r="K52" s="319"/>
      <c r="L52" s="301"/>
    </row>
    <row r="53" spans="1:12">
      <c r="A53" s="305" t="s">
        <v>30</v>
      </c>
      <c r="B53" s="121"/>
      <c r="C53" s="317"/>
      <c r="D53" s="314"/>
      <c r="E53" s="83"/>
      <c r="F53" s="58"/>
      <c r="G53" s="311"/>
      <c r="H53" s="127"/>
      <c r="I53" s="305"/>
      <c r="J53" s="122"/>
      <c r="K53" s="320"/>
      <c r="L53" s="302"/>
    </row>
    <row r="54" spans="1:12">
      <c r="A54" s="309" t="s">
        <v>28</v>
      </c>
      <c r="B54" s="121" t="str">
        <f>'Nädal_42_4-.9.klass'!B66</f>
        <v>Kana-paprikahautis (G, L)</v>
      </c>
      <c r="C54" s="306" t="s">
        <v>186</v>
      </c>
      <c r="D54" s="312"/>
      <c r="E54" s="93" t="str">
        <f>'Nädal_42_4-.9.klass'!B67</f>
        <v>Läätse-kaalika-porgandipada</v>
      </c>
      <c r="F54" s="54"/>
      <c r="G54" s="309" t="s">
        <v>28</v>
      </c>
      <c r="H54" s="128" t="str">
        <f>'Nädal_42_4-.9.klass'!B68</f>
        <v>Täisterapasta/pasta (G) (mahe)</v>
      </c>
      <c r="I54" s="309" t="s">
        <v>28</v>
      </c>
      <c r="J54" s="121" t="str">
        <f>'Nädal_42_4-.9.klass'!B73</f>
        <v>Suvikõrvitsa-kurgisalat</v>
      </c>
      <c r="K54" s="309" t="s">
        <v>28</v>
      </c>
      <c r="L54" s="85" t="str">
        <f>'Nädal_42_4-.9.klass'!B80</f>
        <v>Õun  (mahe)</v>
      </c>
    </row>
    <row r="55" spans="1:12">
      <c r="A55" s="310" t="s">
        <v>25</v>
      </c>
      <c r="B55" s="121"/>
      <c r="C55" s="307"/>
      <c r="D55" s="313"/>
      <c r="E55" s="94"/>
      <c r="F55" s="55" t="s">
        <v>316</v>
      </c>
      <c r="G55" s="310"/>
      <c r="H55" s="128" t="str">
        <f>'Nädal_42_4-.9.klass'!B69</f>
        <v>Riis, aurutatud (mahe)</v>
      </c>
      <c r="I55" s="310"/>
      <c r="J55" s="121" t="str">
        <f>'Nädal_42_4-.9.klass'!B74</f>
        <v>Hiina kapsas, porgand (mahe), mais</v>
      </c>
      <c r="K55" s="310"/>
      <c r="L55" s="301"/>
    </row>
    <row r="56" spans="1:12">
      <c r="A56" s="311" t="s">
        <v>26</v>
      </c>
      <c r="B56" s="121"/>
      <c r="C56" s="308"/>
      <c r="D56" s="314"/>
      <c r="E56" s="95"/>
      <c r="F56" s="58"/>
      <c r="G56" s="311"/>
      <c r="H56" s="128" t="str">
        <f>'Nädal_42_4-.9.klass'!B70</f>
        <v>Juurseller, röstitud</v>
      </c>
      <c r="I56" s="311"/>
      <c r="J56" s="121"/>
      <c r="K56" s="311"/>
      <c r="L56" s="302"/>
    </row>
    <row r="57" spans="1:12" ht="30">
      <c r="A57" s="52" t="str">
        <f>'Nädal_44_4.-9.klass'!A7</f>
        <v>44. nädal</v>
      </c>
      <c r="B57" s="123" t="s">
        <v>18</v>
      </c>
      <c r="C57" s="53" t="s">
        <v>19</v>
      </c>
      <c r="D57" s="53" t="s">
        <v>20</v>
      </c>
      <c r="E57" s="52" t="s">
        <v>8</v>
      </c>
      <c r="F57" s="53" t="s">
        <v>21</v>
      </c>
      <c r="G57" s="52" t="str">
        <f>'Nädal_44_4.-9.klass'!A7</f>
        <v>44. nädal</v>
      </c>
      <c r="H57" s="52" t="s">
        <v>47</v>
      </c>
      <c r="I57" s="52" t="str">
        <f>'Nädal_44_4.-9.klass'!A7</f>
        <v>44. nädal</v>
      </c>
      <c r="J57" s="52" t="s">
        <v>22</v>
      </c>
      <c r="K57" s="52" t="str">
        <f>'Nädal_44_4.-9.klass'!A7</f>
        <v>44. nädal</v>
      </c>
      <c r="L57" s="52" t="s">
        <v>23</v>
      </c>
    </row>
    <row r="58" spans="1:12">
      <c r="A58" s="303" t="s">
        <v>24</v>
      </c>
      <c r="B58" s="121" t="str">
        <f>'Nädal_44_4.-9.klass'!B9</f>
        <v>Kalakaste tilliga (G, L)</v>
      </c>
      <c r="C58" s="325" t="s">
        <v>185</v>
      </c>
      <c r="D58" s="312"/>
      <c r="E58" s="81" t="str">
        <f>'Nädal_44_4.-9.klass'!B10</f>
        <v>Koorene seenekaste (G, L)</v>
      </c>
      <c r="F58" s="56"/>
      <c r="G58" s="309" t="s">
        <v>24</v>
      </c>
      <c r="H58" s="126" t="str">
        <f>'Nädal_44_4.-9.klass'!B11</f>
        <v>Täisterapasta/pasta (G) (mahe)</v>
      </c>
      <c r="I58" s="309" t="s">
        <v>24</v>
      </c>
      <c r="J58" s="121" t="str">
        <f>'Nädal_44_4.-9.klass'!B15</f>
        <v>Kapsa-mangosalat</v>
      </c>
      <c r="K58" s="309" t="s">
        <v>24</v>
      </c>
      <c r="L58" s="85" t="str">
        <f>'Nädal_44_4.-9.klass'!B22</f>
        <v>Õun (mahe)</v>
      </c>
    </row>
    <row r="59" spans="1:12">
      <c r="A59" s="304" t="s">
        <v>25</v>
      </c>
      <c r="B59" s="121"/>
      <c r="C59" s="326"/>
      <c r="D59" s="313"/>
      <c r="E59" s="82"/>
      <c r="F59" s="57" t="s">
        <v>330</v>
      </c>
      <c r="G59" s="310"/>
      <c r="H59" s="126" t="str">
        <f>'Nädal_44_4.-9.klass'!B12</f>
        <v>Riis, aurutatud (mahe)</v>
      </c>
      <c r="I59" s="310"/>
      <c r="J59" s="121" t="str">
        <f>'Nädal_44_4.-9.klass'!B16</f>
        <v>Peet, kaalikas, mais</v>
      </c>
      <c r="K59" s="310"/>
      <c r="L59" s="301"/>
    </row>
    <row r="60" spans="1:12">
      <c r="A60" s="305" t="s">
        <v>26</v>
      </c>
      <c r="B60" s="121"/>
      <c r="C60" s="327"/>
      <c r="D60" s="314"/>
      <c r="E60" s="83"/>
      <c r="F60" s="59"/>
      <c r="G60" s="311"/>
      <c r="H60" s="126" t="str">
        <f>'Nädal_44_4.-9.klass'!B13</f>
        <v>Miniporgandid, aurutatud</v>
      </c>
      <c r="I60" s="311"/>
      <c r="J60" s="121"/>
      <c r="K60" s="311"/>
      <c r="L60" s="302"/>
    </row>
    <row r="61" spans="1:12">
      <c r="A61" s="303" t="s">
        <v>25</v>
      </c>
      <c r="B61" s="122" t="str">
        <f>'Nädal_44_4.-9.klass'!B25</f>
        <v>Pasta hakkliha ja köögiviljadega (G)</v>
      </c>
      <c r="C61" s="322" t="s">
        <v>313</v>
      </c>
      <c r="D61" s="312"/>
      <c r="E61" s="84" t="str">
        <f>'Nädal_44_4.-9.klass'!B26</f>
        <v>Pasta kikerherne ja juustuga (G, L)</v>
      </c>
      <c r="F61" s="56"/>
      <c r="G61" s="309" t="s">
        <v>25</v>
      </c>
      <c r="H61" s="264" t="str">
        <f>'Nädal_44_4.-9.klass'!B27</f>
        <v>Aedoad küüslauguga, ahjus küpsetatud</v>
      </c>
      <c r="I61" s="303" t="s">
        <v>25</v>
      </c>
      <c r="J61" s="121" t="str">
        <f>'Nädal_44_4.-9.klass'!B30</f>
        <v>Kõrvitsa-pastinaagi-virsikusalat</v>
      </c>
      <c r="K61" s="318" t="s">
        <v>25</v>
      </c>
      <c r="L61" s="85" t="str">
        <f>'Nädal_44_4.-9.klass'!B37</f>
        <v>Pirn</v>
      </c>
    </row>
    <row r="62" spans="1:12">
      <c r="A62" s="304" t="s">
        <v>28</v>
      </c>
      <c r="B62" s="122"/>
      <c r="C62" s="323"/>
      <c r="D62" s="313"/>
      <c r="E62" s="82"/>
      <c r="F62" s="57" t="s">
        <v>314</v>
      </c>
      <c r="G62" s="310"/>
      <c r="H62" s="264"/>
      <c r="I62" s="304"/>
      <c r="J62" s="121" t="str">
        <f>'Nädal_44_4.-9.klass'!B31</f>
        <v>Hiina kapsas, tomat, roheline sibul (mahe)</v>
      </c>
      <c r="K62" s="319"/>
      <c r="L62" s="301"/>
    </row>
    <row r="63" spans="1:12">
      <c r="A63" s="305" t="s">
        <v>29</v>
      </c>
      <c r="B63" s="122"/>
      <c r="C63" s="324"/>
      <c r="D63" s="314"/>
      <c r="E63" s="83"/>
      <c r="F63" s="59"/>
      <c r="G63" s="311"/>
      <c r="H63" s="264"/>
      <c r="I63" s="305"/>
      <c r="J63" s="130"/>
      <c r="K63" s="320"/>
      <c r="L63" s="302"/>
    </row>
    <row r="64" spans="1:12">
      <c r="A64" s="309" t="s">
        <v>26</v>
      </c>
      <c r="B64" s="124" t="str">
        <f>'Nädal_44_4.-9.klass'!B40</f>
        <v>Külasupp kanalihaga (G)</v>
      </c>
      <c r="C64" s="306" t="s">
        <v>186</v>
      </c>
      <c r="D64" s="312"/>
      <c r="E64" s="81" t="str">
        <f>'Nädal_44_4.-9.klass'!B41</f>
        <v xml:space="preserve">Külasupp roheliste hernestega (G) </v>
      </c>
      <c r="F64" s="108"/>
      <c r="G64" s="309" t="s">
        <v>26</v>
      </c>
      <c r="H64" s="126" t="str">
        <f>'Nädal_44_4.-9.klass'!B42</f>
        <v>Kohupiima-riivleivamagustoit vaarika-mustsõstrapüreega (G, L, VS)</v>
      </c>
      <c r="I64" s="309" t="s">
        <v>26</v>
      </c>
      <c r="J64" s="122"/>
      <c r="K64" s="309" t="s">
        <v>26</v>
      </c>
      <c r="L64" s="85" t="str">
        <f>'Nädal_44_4.-9.klass'!B49</f>
        <v>Apelsin</v>
      </c>
    </row>
    <row r="65" spans="1:12">
      <c r="A65" s="310" t="s">
        <v>25</v>
      </c>
      <c r="B65" s="124"/>
      <c r="C65" s="307"/>
      <c r="D65" s="313"/>
      <c r="E65" s="82"/>
      <c r="F65" s="57" t="s">
        <v>315</v>
      </c>
      <c r="G65" s="310"/>
      <c r="H65" s="126" t="str">
        <f>'Nädal_44_4.-9.klass'!B43</f>
        <v xml:space="preserve">Puuviljasalat värske mündiga </v>
      </c>
      <c r="I65" s="310"/>
      <c r="J65" s="321"/>
      <c r="K65" s="310"/>
      <c r="L65" s="301"/>
    </row>
    <row r="66" spans="1:12">
      <c r="A66" s="311" t="s">
        <v>26</v>
      </c>
      <c r="B66" s="124"/>
      <c r="C66" s="308"/>
      <c r="D66" s="314"/>
      <c r="E66" s="83"/>
      <c r="F66" s="59"/>
      <c r="G66" s="311"/>
      <c r="H66" s="126"/>
      <c r="I66" s="311"/>
      <c r="J66" s="321"/>
      <c r="K66" s="311"/>
      <c r="L66" s="302"/>
    </row>
    <row r="67" spans="1:12">
      <c r="A67" s="303" t="s">
        <v>27</v>
      </c>
      <c r="B67" s="121" t="str">
        <f>'Nädal_44_4.-9.klass'!B52</f>
        <v>Maksakaste porgandi ja tüümianiga (G, L)</v>
      </c>
      <c r="C67" s="315" t="s">
        <v>184</v>
      </c>
      <c r="D67" s="312"/>
      <c r="E67" s="81" t="str">
        <f>'Nädal_44_4.-9.klass'!B53</f>
        <v>Läätsepada brokoli, porgandi ja paprikaga (L)</v>
      </c>
      <c r="F67" s="56"/>
      <c r="G67" s="309" t="s">
        <v>27</v>
      </c>
      <c r="H67" s="264" t="str">
        <f>'Nädal_44_4.-9.klass'!B54</f>
        <v>Kartul, aurutatud (mahe)</v>
      </c>
      <c r="I67" s="303" t="s">
        <v>27</v>
      </c>
      <c r="J67" s="121" t="str">
        <f>'Nädal_44_4.-9.klass'!B59</f>
        <v>Porgandi-ananassisalat</v>
      </c>
      <c r="K67" s="318" t="s">
        <v>27</v>
      </c>
      <c r="L67" s="85" t="str">
        <f>'Nädal_44_4.-9.klass'!B66</f>
        <v xml:space="preserve">Õun </v>
      </c>
    </row>
    <row r="68" spans="1:12">
      <c r="A68" s="304" t="s">
        <v>28</v>
      </c>
      <c r="B68" s="121"/>
      <c r="C68" s="316"/>
      <c r="D68" s="313"/>
      <c r="E68" s="82"/>
      <c r="F68" s="57" t="s">
        <v>316</v>
      </c>
      <c r="G68" s="310"/>
      <c r="H68" s="264" t="str">
        <f>'Nädal_44_4.-9.klass'!B55</f>
        <v>Tatar, aurutatud (mahe)</v>
      </c>
      <c r="I68" s="304"/>
      <c r="J68" s="121" t="str">
        <f>'Nädal_44_4.-9.klass'!B60</f>
        <v>Nuikapsas, kikerherned, punane redis</v>
      </c>
      <c r="K68" s="319"/>
      <c r="L68" s="301"/>
    </row>
    <row r="69" spans="1:12">
      <c r="A69" s="305" t="s">
        <v>30</v>
      </c>
      <c r="B69" s="121"/>
      <c r="C69" s="317"/>
      <c r="D69" s="314"/>
      <c r="E69" s="83"/>
      <c r="F69" s="59"/>
      <c r="G69" s="311"/>
      <c r="H69" s="264" t="str">
        <f>'Nädal_44_4.-9.klass'!B56</f>
        <v>Pastinaak, röstitud</v>
      </c>
      <c r="I69" s="305"/>
      <c r="J69" s="122"/>
      <c r="K69" s="320"/>
      <c r="L69" s="302"/>
    </row>
    <row r="70" spans="1:12">
      <c r="A70" s="303" t="s">
        <v>28</v>
      </c>
      <c r="B70" s="121" t="str">
        <f>'Nädal_44_4.-9.klass'!B69</f>
        <v xml:space="preserve">Jogurti-ürdimarinaadis broileri poolkoib (L, PT) </v>
      </c>
      <c r="C70" s="306" t="s">
        <v>186</v>
      </c>
      <c r="D70" s="312"/>
      <c r="E70" s="84" t="str">
        <f>'Nädal_44_4.-9.klass'!B70</f>
        <v>Juurviljapihv (G, L, M, PT)</v>
      </c>
      <c r="F70" s="56"/>
      <c r="G70" s="309" t="s">
        <v>28</v>
      </c>
      <c r="H70" s="257" t="str">
        <f>'Nädal_44_4.-9.klass'!B71</f>
        <v>Kuskuss, aurutatud (G)</v>
      </c>
      <c r="I70" s="309" t="s">
        <v>28</v>
      </c>
      <c r="J70" s="121" t="str">
        <f>'Nädal_44_4.-9.klass'!B76</f>
        <v>Peedi-piprajuuresalat</v>
      </c>
      <c r="K70" s="309" t="s">
        <v>28</v>
      </c>
      <c r="L70" s="85" t="str">
        <f>'Nädal_44_4.-9.klass'!B83</f>
        <v>Pirn</v>
      </c>
    </row>
    <row r="71" spans="1:12">
      <c r="A71" s="304" t="s">
        <v>25</v>
      </c>
      <c r="B71" s="121"/>
      <c r="C71" s="307"/>
      <c r="D71" s="313"/>
      <c r="E71" s="82"/>
      <c r="F71" s="57" t="s">
        <v>321</v>
      </c>
      <c r="G71" s="310"/>
      <c r="H71" s="257" t="str">
        <f>'Nädal_44_4.-9.klass'!B72</f>
        <v>Täisterapasta/pasta (G) (mahe)</v>
      </c>
      <c r="I71" s="310"/>
      <c r="J71" s="121" t="str">
        <f>'Nädal_44_4.-9.klass'!B77</f>
        <v>Hiina kapsas, marineeritud punane sibul, brokoli</v>
      </c>
      <c r="K71" s="310"/>
      <c r="L71" s="301"/>
    </row>
    <row r="72" spans="1:12">
      <c r="A72" s="305" t="s">
        <v>26</v>
      </c>
      <c r="B72" s="121"/>
      <c r="C72" s="308"/>
      <c r="D72" s="314"/>
      <c r="E72" s="83"/>
      <c r="F72" s="59"/>
      <c r="G72" s="311"/>
      <c r="H72" s="257" t="str">
        <f>'Nädal_44_4.-9.klass'!B73</f>
        <v>Ahjuköögiviljad</v>
      </c>
      <c r="I72" s="311"/>
      <c r="J72" s="121"/>
      <c r="K72" s="311"/>
      <c r="L72" s="302"/>
    </row>
    <row r="73" spans="1:12" ht="15">
      <c r="A73" s="61"/>
      <c r="B73" s="300"/>
      <c r="C73" s="300"/>
      <c r="D73" s="300"/>
      <c r="E73" s="300"/>
      <c r="F73" s="62"/>
      <c r="G73" s="63"/>
      <c r="H73" s="62"/>
      <c r="I73" s="63"/>
      <c r="J73" s="62"/>
      <c r="K73" s="63"/>
      <c r="L73" s="62"/>
    </row>
    <row r="74" spans="1:12">
      <c r="A74" s="296"/>
      <c r="B74" s="299"/>
      <c r="C74" s="295"/>
      <c r="D74" s="65"/>
      <c r="E74" s="65"/>
      <c r="F74" s="66"/>
      <c r="G74" s="297"/>
      <c r="H74" s="64"/>
      <c r="I74" s="297"/>
      <c r="J74" s="64"/>
      <c r="K74" s="297"/>
      <c r="L74" s="64"/>
    </row>
    <row r="75" spans="1:12">
      <c r="A75" s="296"/>
      <c r="B75" s="299"/>
      <c r="C75" s="295"/>
      <c r="D75" s="65"/>
      <c r="E75" s="65"/>
      <c r="F75" s="66"/>
      <c r="G75" s="297"/>
      <c r="H75" s="64"/>
      <c r="I75" s="297"/>
      <c r="J75" s="298"/>
      <c r="K75" s="297"/>
      <c r="L75" s="299"/>
    </row>
    <row r="76" spans="1:12">
      <c r="A76" s="296"/>
      <c r="B76" s="299"/>
      <c r="C76" s="295"/>
      <c r="D76" s="65"/>
      <c r="E76" s="65"/>
      <c r="F76" s="66"/>
      <c r="G76" s="297"/>
      <c r="H76" s="64"/>
      <c r="I76" s="297"/>
      <c r="J76" s="298"/>
      <c r="K76" s="297"/>
      <c r="L76" s="299"/>
    </row>
    <row r="77" spans="1:12">
      <c r="A77" s="296"/>
      <c r="B77" s="299"/>
      <c r="C77" s="295"/>
      <c r="D77" s="65"/>
      <c r="E77" s="65"/>
      <c r="F77" s="66"/>
      <c r="G77" s="297"/>
      <c r="H77" s="64"/>
      <c r="I77" s="297"/>
      <c r="J77" s="64"/>
      <c r="K77" s="297"/>
      <c r="L77" s="64"/>
    </row>
    <row r="78" spans="1:12">
      <c r="A78" s="296"/>
      <c r="B78" s="299"/>
      <c r="C78" s="295"/>
      <c r="D78" s="65"/>
      <c r="E78" s="65"/>
      <c r="F78" s="66"/>
      <c r="G78" s="297"/>
      <c r="H78" s="64"/>
      <c r="I78" s="297"/>
      <c r="J78" s="298"/>
      <c r="K78" s="297"/>
      <c r="L78" s="299"/>
    </row>
    <row r="79" spans="1:12">
      <c r="A79" s="296"/>
      <c r="B79" s="299"/>
      <c r="C79" s="295"/>
      <c r="D79" s="65"/>
      <c r="E79" s="65"/>
      <c r="F79" s="66"/>
      <c r="G79" s="297"/>
      <c r="H79" s="64"/>
      <c r="I79" s="297"/>
      <c r="J79" s="298"/>
      <c r="K79" s="297"/>
      <c r="L79" s="299"/>
    </row>
    <row r="80" spans="1:12">
      <c r="A80" s="296"/>
      <c r="B80" s="299"/>
      <c r="C80" s="295"/>
      <c r="D80" s="65"/>
      <c r="E80" s="65"/>
      <c r="F80" s="66"/>
      <c r="G80" s="297"/>
      <c r="H80" s="64"/>
      <c r="I80" s="297"/>
      <c r="J80" s="64"/>
      <c r="K80" s="297"/>
      <c r="L80" s="64"/>
    </row>
    <row r="81" spans="1:12">
      <c r="A81" s="296"/>
      <c r="B81" s="299"/>
      <c r="C81" s="295"/>
      <c r="D81" s="65"/>
      <c r="E81" s="65"/>
      <c r="F81" s="66"/>
      <c r="G81" s="297"/>
      <c r="H81" s="64"/>
      <c r="I81" s="297"/>
      <c r="J81" s="299"/>
      <c r="K81" s="297"/>
      <c r="L81" s="299"/>
    </row>
    <row r="82" spans="1:12">
      <c r="A82" s="296"/>
      <c r="B82" s="299"/>
      <c r="C82" s="295"/>
      <c r="D82" s="65"/>
      <c r="E82" s="65"/>
      <c r="F82" s="66"/>
      <c r="G82" s="297"/>
      <c r="H82" s="64"/>
      <c r="I82" s="297"/>
      <c r="J82" s="299"/>
      <c r="K82" s="297"/>
      <c r="L82" s="299"/>
    </row>
    <row r="83" spans="1:12">
      <c r="A83" s="296"/>
      <c r="B83" s="295"/>
      <c r="C83" s="295"/>
      <c r="D83" s="65"/>
      <c r="E83" s="65"/>
      <c r="F83" s="66"/>
      <c r="G83" s="297"/>
      <c r="H83" s="65"/>
      <c r="I83" s="297"/>
      <c r="J83" s="65"/>
      <c r="K83" s="297"/>
      <c r="L83" s="65"/>
    </row>
    <row r="84" spans="1:12">
      <c r="A84" s="296"/>
      <c r="B84" s="295"/>
      <c r="C84" s="295"/>
      <c r="D84" s="65"/>
      <c r="E84" s="65"/>
      <c r="F84" s="66"/>
      <c r="G84" s="297"/>
      <c r="H84" s="65"/>
      <c r="I84" s="297"/>
      <c r="J84" s="295"/>
      <c r="K84" s="297"/>
      <c r="L84" s="295"/>
    </row>
    <row r="85" spans="1:12">
      <c r="A85" s="296"/>
      <c r="B85" s="295"/>
      <c r="C85" s="295"/>
      <c r="D85" s="65"/>
      <c r="E85" s="65"/>
      <c r="F85" s="66"/>
      <c r="G85" s="297"/>
      <c r="H85" s="65"/>
      <c r="I85" s="297"/>
      <c r="J85" s="295"/>
      <c r="K85" s="297"/>
      <c r="L85" s="295"/>
    </row>
    <row r="86" spans="1:12">
      <c r="A86" s="296"/>
      <c r="B86" s="295"/>
      <c r="C86" s="295"/>
      <c r="D86" s="65"/>
      <c r="E86" s="65"/>
      <c r="F86" s="66"/>
      <c r="G86" s="297"/>
      <c r="H86" s="298"/>
      <c r="I86" s="297"/>
      <c r="J86" s="64"/>
      <c r="K86" s="297"/>
      <c r="L86" s="64"/>
    </row>
    <row r="87" spans="1:12">
      <c r="A87" s="296"/>
      <c r="B87" s="295"/>
      <c r="C87" s="295"/>
      <c r="D87" s="65"/>
      <c r="E87" s="65"/>
      <c r="F87" s="66"/>
      <c r="G87" s="297"/>
      <c r="H87" s="298"/>
      <c r="I87" s="297"/>
      <c r="J87" s="299"/>
      <c r="K87" s="297"/>
      <c r="L87" s="299"/>
    </row>
    <row r="88" spans="1:12">
      <c r="A88" s="296"/>
      <c r="B88" s="295"/>
      <c r="C88" s="295"/>
      <c r="D88" s="65"/>
      <c r="E88" s="65"/>
      <c r="F88" s="66"/>
      <c r="G88" s="297"/>
      <c r="H88" s="298"/>
      <c r="I88" s="297"/>
      <c r="J88" s="299"/>
      <c r="K88" s="297"/>
      <c r="L88" s="299"/>
    </row>
  </sheetData>
  <mergeCells count="188">
    <mergeCell ref="K9:K11"/>
    <mergeCell ref="L10:L11"/>
    <mergeCell ref="A12:A14"/>
    <mergeCell ref="C12:C14"/>
    <mergeCell ref="G12:G14"/>
    <mergeCell ref="I12:I14"/>
    <mergeCell ref="K12:K14"/>
    <mergeCell ref="J13:J14"/>
    <mergeCell ref="L13:L14"/>
    <mergeCell ref="A9:A11"/>
    <mergeCell ref="C9:C11"/>
    <mergeCell ref="G9:G11"/>
    <mergeCell ref="I9:I11"/>
    <mergeCell ref="D9:D11"/>
    <mergeCell ref="D12:D14"/>
    <mergeCell ref="O17:O19"/>
    <mergeCell ref="A18:A20"/>
    <mergeCell ref="C18:C20"/>
    <mergeCell ref="G18:G20"/>
    <mergeCell ref="I18:I20"/>
    <mergeCell ref="K18:K20"/>
    <mergeCell ref="J19:J20"/>
    <mergeCell ref="A15:A17"/>
    <mergeCell ref="C15:C17"/>
    <mergeCell ref="G15:G17"/>
    <mergeCell ref="I15:I17"/>
    <mergeCell ref="L19:L20"/>
    <mergeCell ref="A21:A23"/>
    <mergeCell ref="C21:C23"/>
    <mergeCell ref="G21:G23"/>
    <mergeCell ref="I21:I23"/>
    <mergeCell ref="K21:K23"/>
    <mergeCell ref="L22:L23"/>
    <mergeCell ref="L26:L27"/>
    <mergeCell ref="K15:K17"/>
    <mergeCell ref="L16:L17"/>
    <mergeCell ref="D15:D17"/>
    <mergeCell ref="D18:D20"/>
    <mergeCell ref="D21:D23"/>
    <mergeCell ref="A28:A30"/>
    <mergeCell ref="C28:C30"/>
    <mergeCell ref="G28:G30"/>
    <mergeCell ref="I28:I30"/>
    <mergeCell ref="K28:K30"/>
    <mergeCell ref="L29:L30"/>
    <mergeCell ref="C25:C27"/>
    <mergeCell ref="G25:G27"/>
    <mergeCell ref="I25:I27"/>
    <mergeCell ref="K25:K27"/>
    <mergeCell ref="A25:A27"/>
    <mergeCell ref="D25:D27"/>
    <mergeCell ref="D28:D30"/>
    <mergeCell ref="L32:L33"/>
    <mergeCell ref="A34:A36"/>
    <mergeCell ref="C34:C36"/>
    <mergeCell ref="G34:G36"/>
    <mergeCell ref="I34:I36"/>
    <mergeCell ref="K34:K36"/>
    <mergeCell ref="L35:L36"/>
    <mergeCell ref="A31:A33"/>
    <mergeCell ref="C31:C33"/>
    <mergeCell ref="G31:G33"/>
    <mergeCell ref="I31:I33"/>
    <mergeCell ref="K31:K33"/>
    <mergeCell ref="J32:J33"/>
    <mergeCell ref="D31:D33"/>
    <mergeCell ref="D34:D36"/>
    <mergeCell ref="L43:L44"/>
    <mergeCell ref="A45:A47"/>
    <mergeCell ref="C45:C47"/>
    <mergeCell ref="G45:G47"/>
    <mergeCell ref="I45:I47"/>
    <mergeCell ref="K45:K47"/>
    <mergeCell ref="L46:L47"/>
    <mergeCell ref="K37:K40"/>
    <mergeCell ref="L39:L40"/>
    <mergeCell ref="A42:A44"/>
    <mergeCell ref="C42:C44"/>
    <mergeCell ref="G42:G44"/>
    <mergeCell ref="I42:I44"/>
    <mergeCell ref="K42:K44"/>
    <mergeCell ref="J43:J44"/>
    <mergeCell ref="A37:A40"/>
    <mergeCell ref="C37:C40"/>
    <mergeCell ref="G37:G40"/>
    <mergeCell ref="I37:I40"/>
    <mergeCell ref="D37:D40"/>
    <mergeCell ref="D42:D44"/>
    <mergeCell ref="D45:D47"/>
    <mergeCell ref="L49:L50"/>
    <mergeCell ref="A51:A53"/>
    <mergeCell ref="C51:C53"/>
    <mergeCell ref="G51:G53"/>
    <mergeCell ref="I51:I53"/>
    <mergeCell ref="K51:K53"/>
    <mergeCell ref="L52:L53"/>
    <mergeCell ref="A48:A50"/>
    <mergeCell ref="C48:C50"/>
    <mergeCell ref="G48:G50"/>
    <mergeCell ref="I48:I50"/>
    <mergeCell ref="K48:K50"/>
    <mergeCell ref="D48:D50"/>
    <mergeCell ref="D51:D53"/>
    <mergeCell ref="L59:L60"/>
    <mergeCell ref="A61:A63"/>
    <mergeCell ref="C61:C63"/>
    <mergeCell ref="G61:G63"/>
    <mergeCell ref="I61:I63"/>
    <mergeCell ref="K61:K63"/>
    <mergeCell ref="L62:L63"/>
    <mergeCell ref="K54:K56"/>
    <mergeCell ref="L55:L56"/>
    <mergeCell ref="A58:A60"/>
    <mergeCell ref="C58:C60"/>
    <mergeCell ref="G58:G60"/>
    <mergeCell ref="I58:I60"/>
    <mergeCell ref="K58:K60"/>
    <mergeCell ref="A54:A56"/>
    <mergeCell ref="C54:C56"/>
    <mergeCell ref="G54:G56"/>
    <mergeCell ref="I54:I56"/>
    <mergeCell ref="D54:D56"/>
    <mergeCell ref="D58:D60"/>
    <mergeCell ref="D61:D63"/>
    <mergeCell ref="L65:L66"/>
    <mergeCell ref="A67:A69"/>
    <mergeCell ref="C67:C69"/>
    <mergeCell ref="G67:G69"/>
    <mergeCell ref="I67:I69"/>
    <mergeCell ref="K67:K69"/>
    <mergeCell ref="L68:L69"/>
    <mergeCell ref="A64:A66"/>
    <mergeCell ref="C64:C66"/>
    <mergeCell ref="G64:G66"/>
    <mergeCell ref="I64:I66"/>
    <mergeCell ref="K64:K66"/>
    <mergeCell ref="J65:J66"/>
    <mergeCell ref="D64:D66"/>
    <mergeCell ref="D67:D69"/>
    <mergeCell ref="B73:E73"/>
    <mergeCell ref="A74:A76"/>
    <mergeCell ref="B74:B76"/>
    <mergeCell ref="C74:C76"/>
    <mergeCell ref="G74:G76"/>
    <mergeCell ref="I74:I76"/>
    <mergeCell ref="L71:L72"/>
    <mergeCell ref="A70:A72"/>
    <mergeCell ref="C70:C72"/>
    <mergeCell ref="G70:G72"/>
    <mergeCell ref="I70:I72"/>
    <mergeCell ref="K70:K72"/>
    <mergeCell ref="D70:D72"/>
    <mergeCell ref="K80:K82"/>
    <mergeCell ref="J81:J82"/>
    <mergeCell ref="L81:L82"/>
    <mergeCell ref="K74:K76"/>
    <mergeCell ref="J75:J76"/>
    <mergeCell ref="L75:L76"/>
    <mergeCell ref="A77:A79"/>
    <mergeCell ref="B77:B79"/>
    <mergeCell ref="C77:C79"/>
    <mergeCell ref="G77:G79"/>
    <mergeCell ref="I77:I79"/>
    <mergeCell ref="K77:K79"/>
    <mergeCell ref="J78:J79"/>
    <mergeCell ref="L78:L79"/>
    <mergeCell ref="A80:A82"/>
    <mergeCell ref="B80:B82"/>
    <mergeCell ref="C80:C82"/>
    <mergeCell ref="G80:G82"/>
    <mergeCell ref="I80:I82"/>
    <mergeCell ref="L84:L85"/>
    <mergeCell ref="A86:A88"/>
    <mergeCell ref="B86:B88"/>
    <mergeCell ref="C86:C88"/>
    <mergeCell ref="G86:G88"/>
    <mergeCell ref="H86:H88"/>
    <mergeCell ref="I86:I88"/>
    <mergeCell ref="K86:K88"/>
    <mergeCell ref="J87:J88"/>
    <mergeCell ref="L87:L88"/>
    <mergeCell ref="A83:A85"/>
    <mergeCell ref="B83:B85"/>
    <mergeCell ref="C83:C85"/>
    <mergeCell ref="G83:G85"/>
    <mergeCell ref="I83:I85"/>
    <mergeCell ref="K83:K85"/>
    <mergeCell ref="J84:J85"/>
  </mergeCells>
  <conditionalFormatting sqref="B1">
    <cfRule type="expression" priority="133">
      <formula>B1="siga"+$B$5</formula>
    </cfRule>
  </conditionalFormatting>
  <conditionalFormatting sqref="B1:B2 B4:B7">
    <cfRule type="expression" dxfId="32" priority="132">
      <formula>B1="siga"</formula>
    </cfRule>
    <cfRule type="expression" priority="134">
      <formula>B1="siga"</formula>
    </cfRule>
  </conditionalFormatting>
  <conditionalFormatting sqref="B2">
    <cfRule type="expression" dxfId="31" priority="131">
      <formula>B2="veis"</formula>
    </cfRule>
  </conditionalFormatting>
  <conditionalFormatting sqref="B4">
    <cfRule type="expression" dxfId="30" priority="129">
      <formula>B4="kalkun"</formula>
    </cfRule>
  </conditionalFormatting>
  <conditionalFormatting sqref="B5">
    <cfRule type="expression" dxfId="29" priority="128">
      <formula>B5="kala"</formula>
    </cfRule>
  </conditionalFormatting>
  <conditionalFormatting sqref="B6">
    <cfRule type="expression" dxfId="28" priority="127">
      <formula>B6="lammas"</formula>
    </cfRule>
  </conditionalFormatting>
  <conditionalFormatting sqref="B7">
    <cfRule type="expression" dxfId="27" priority="126">
      <formula>B7="segaliha"</formula>
    </cfRule>
    <cfRule type="expression" dxfId="26" priority="125">
      <formula>B7="segaliha"</formula>
    </cfRule>
  </conditionalFormatting>
  <conditionalFormatting sqref="C9">
    <cfRule type="expression" priority="44">
      <formula>C9="siga"</formula>
    </cfRule>
    <cfRule type="expression" priority="43">
      <formula>C9="siga"+$B$5</formula>
    </cfRule>
    <cfRule type="expression" dxfId="25" priority="42">
      <formula>C9="siga"</formula>
    </cfRule>
  </conditionalFormatting>
  <conditionalFormatting sqref="C12">
    <cfRule type="expression" dxfId="24" priority="40">
      <formula>C12="siga"</formula>
    </cfRule>
    <cfRule type="expression" dxfId="23" priority="39">
      <formula>C12="veis"</formula>
    </cfRule>
    <cfRule type="expression" priority="41">
      <formula>C12="siga"</formula>
    </cfRule>
  </conditionalFormatting>
  <conditionalFormatting sqref="C15">
    <cfRule type="expression" priority="38">
      <formula>C15="siga"</formula>
    </cfRule>
    <cfRule type="expression" dxfId="22" priority="37">
      <formula>C15="siga"</formula>
    </cfRule>
    <cfRule type="expression" dxfId="21" priority="36">
      <formula>C15="kala"</formula>
    </cfRule>
  </conditionalFormatting>
  <conditionalFormatting sqref="C18">
    <cfRule type="expression" priority="35">
      <formula>C18="siga"</formula>
    </cfRule>
    <cfRule type="expression" dxfId="20" priority="34">
      <formula>C18="siga"</formula>
    </cfRule>
    <cfRule type="expression" dxfId="19" priority="32">
      <formula>C18="segaliha"</formula>
    </cfRule>
    <cfRule type="expression" dxfId="18" priority="33">
      <formula>C18="segaliha"</formula>
    </cfRule>
  </conditionalFormatting>
  <conditionalFormatting sqref="C25">
    <cfRule type="expression" priority="31">
      <formula>C25="siga"</formula>
    </cfRule>
    <cfRule type="expression" dxfId="17" priority="30">
      <formula>C25="siga"</formula>
    </cfRule>
    <cfRule type="expression" dxfId="16" priority="29">
      <formula>C25="veis"</formula>
    </cfRule>
  </conditionalFormatting>
  <conditionalFormatting sqref="C28">
    <cfRule type="expression" dxfId="15" priority="26">
      <formula>C28="segaliha"</formula>
    </cfRule>
    <cfRule type="expression" dxfId="14" priority="27">
      <formula>C28="siga"</formula>
    </cfRule>
    <cfRule type="expression" priority="28">
      <formula>C28="siga"</formula>
    </cfRule>
    <cfRule type="expression" dxfId="13" priority="25">
      <formula>C28="segaliha"</formula>
    </cfRule>
  </conditionalFormatting>
  <conditionalFormatting sqref="C34">
    <cfRule type="expression" dxfId="12" priority="23">
      <formula>C34="siga"</formula>
    </cfRule>
    <cfRule type="expression" dxfId="11" priority="22">
      <formula>C34="kala"</formula>
    </cfRule>
    <cfRule type="expression" priority="24">
      <formula>C34="siga"</formula>
    </cfRule>
  </conditionalFormatting>
  <conditionalFormatting sqref="C37:C38">
    <cfRule type="expression" dxfId="10" priority="20">
      <formula>C37="siga"</formula>
    </cfRule>
    <cfRule type="expression" priority="21">
      <formula>C37="siga"</formula>
    </cfRule>
    <cfRule type="expression" dxfId="9" priority="19">
      <formula>C37="kalkun"</formula>
    </cfRule>
  </conditionalFormatting>
  <conditionalFormatting sqref="C42">
    <cfRule type="expression" priority="18">
      <formula>C42="siga"</formula>
    </cfRule>
    <cfRule type="expression" priority="17">
      <formula>C42="siga"+$B$5</formula>
    </cfRule>
    <cfRule type="expression" dxfId="8" priority="16">
      <formula>C42="siga"</formula>
    </cfRule>
  </conditionalFormatting>
  <conditionalFormatting sqref="C48">
    <cfRule type="expression" priority="15">
      <formula>C48="siga"</formula>
    </cfRule>
    <cfRule type="expression" priority="14">
      <formula>C48="siga"+$B$5</formula>
    </cfRule>
    <cfRule type="expression" dxfId="7" priority="13">
      <formula>C48="siga"</formula>
    </cfRule>
  </conditionalFormatting>
  <conditionalFormatting sqref="C51">
    <cfRule type="expression" priority="12">
      <formula>C51="siga"</formula>
    </cfRule>
    <cfRule type="expression" dxfId="6" priority="11">
      <formula>C51="siga"</formula>
    </cfRule>
    <cfRule type="expression" dxfId="5" priority="10">
      <formula>C51="kala"</formula>
    </cfRule>
  </conditionalFormatting>
  <conditionalFormatting sqref="C61">
    <cfRule type="expression" priority="9">
      <formula>C61="siga"</formula>
    </cfRule>
    <cfRule type="expression" priority="8">
      <formula>C61="siga"+$B$5</formula>
    </cfRule>
    <cfRule type="expression" dxfId="4" priority="7">
      <formula>C61="siga"</formula>
    </cfRule>
  </conditionalFormatting>
  <conditionalFormatting sqref="C67">
    <cfRule type="expression" priority="6">
      <formula>C67="siga"</formula>
    </cfRule>
    <cfRule type="expression" dxfId="3" priority="5">
      <formula>C67="siga"</formula>
    </cfRule>
    <cfRule type="expression" dxfId="2" priority="4">
      <formula>C67="kala"</formula>
    </cfRule>
  </conditionalFormatting>
  <conditionalFormatting sqref="C70">
    <cfRule type="expression" dxfId="1" priority="1">
      <formula>C70="veis"</formula>
    </cfRule>
    <cfRule type="expression" priority="3">
      <formula>C70="siga"</formula>
    </cfRule>
    <cfRule type="expression" dxfId="0" priority="2">
      <formula>C70="siga"</formula>
    </cfRule>
  </conditionalFormatting>
  <pageMargins left="0.25" right="0.25" top="0.75" bottom="0.75" header="0.3" footer="0.3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02349-79FD-4837-938E-AAF44176E412}">
  <sheetPr>
    <pageSetUpPr fitToPage="1"/>
  </sheetPr>
  <dimension ref="A1:W100"/>
  <sheetViews>
    <sheetView zoomScale="80" zoomScaleNormal="80" workbookViewId="0">
      <selection activeCell="L9" sqref="L9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83" t="e" vm="1">
        <v>#VALUE!</v>
      </c>
      <c r="B1" s="283"/>
      <c r="C1" s="1"/>
      <c r="D1" s="290" t="e" vm="2">
        <v>#VALUE!</v>
      </c>
      <c r="E1" s="290"/>
    </row>
    <row r="2" spans="1:8" ht="18.95" customHeight="1">
      <c r="A2" s="283"/>
      <c r="B2" s="283"/>
      <c r="C2" s="1"/>
      <c r="D2" s="290"/>
      <c r="E2" s="290"/>
    </row>
    <row r="3" spans="1:8" ht="18.95" customHeight="1">
      <c r="A3" s="283"/>
      <c r="B3" s="283"/>
      <c r="C3" s="1"/>
      <c r="D3" s="290"/>
      <c r="E3" s="290"/>
    </row>
    <row r="4" spans="1:8" ht="18.95" customHeight="1">
      <c r="A4" s="283"/>
      <c r="B4" s="283"/>
      <c r="C4" s="1"/>
      <c r="D4" s="290"/>
      <c r="E4" s="290"/>
    </row>
    <row r="5" spans="1:8" ht="18.95" customHeight="1">
      <c r="A5" s="283"/>
      <c r="B5" s="283"/>
      <c r="C5" s="1"/>
      <c r="D5" s="290"/>
      <c r="E5" s="290"/>
    </row>
    <row r="6" spans="1:8" ht="30">
      <c r="A6" s="284" t="s">
        <v>193</v>
      </c>
      <c r="B6" s="284"/>
      <c r="C6" s="3"/>
      <c r="D6" s="290"/>
      <c r="E6" s="290"/>
    </row>
    <row r="7" spans="1:8" ht="30">
      <c r="A7" s="96" t="str">
        <f>'Nädal_41_4.-9.klass'!A7</f>
        <v>41. nädal</v>
      </c>
      <c r="B7" s="96" t="str">
        <f>'Nädal_41_4.-9.klass'!B7</f>
        <v>06.10-10.10.2025</v>
      </c>
      <c r="C7" s="3"/>
      <c r="D7" s="291"/>
      <c r="E7" s="291"/>
    </row>
    <row r="8" spans="1:8" s="7" customFormat="1" ht="50.1" customHeight="1">
      <c r="A8" s="4" t="s">
        <v>0</v>
      </c>
      <c r="B8" s="5" t="s">
        <v>1</v>
      </c>
      <c r="C8" s="4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</row>
    <row r="9" spans="1:8" ht="30">
      <c r="A9" s="145"/>
      <c r="B9" s="119" t="str">
        <f>'Nädal_41_4.-9.klass'!B9</f>
        <v>Bolognese kaste</v>
      </c>
      <c r="C9" s="259" t="str">
        <f>'Nädal_41_4.-9.klass'!C9</f>
        <v>Veisehakkliha, mugulsibul, küüslauk, porgand, tomat, tomatipasta, kuivatatud pune, kuivataud basiilik, söögisool, must pipar, vesi</v>
      </c>
      <c r="D9" s="136">
        <v>100</v>
      </c>
      <c r="E9" s="118">
        <f>D9*'Nädal_41_4.-9.klass'!E9/'Nädal_41_4.-9.klass'!D9</f>
        <v>67.083333333333329</v>
      </c>
      <c r="F9" s="118">
        <f>D9*'Nädal_41_4.-9.klass'!F9/'Nädal_41_4.-9.klass'!D9</f>
        <v>4.1083333333333334</v>
      </c>
      <c r="G9" s="118">
        <f>D9*'Nädal_41_4.-9.klass'!G9/'Nädal_41_4.-9.klass'!D9</f>
        <v>3.8250000000000002</v>
      </c>
      <c r="H9" s="118">
        <f>D9*'Nädal_41_4.-9.klass'!H9/'Nädal_41_4.-9.klass'!D9</f>
        <v>3.3583333333333334</v>
      </c>
    </row>
    <row r="10" spans="1:8" ht="30">
      <c r="A10" s="117" t="s">
        <v>8</v>
      </c>
      <c r="B10" s="119" t="str">
        <f>'Nädal_41_4.-9.klass'!B10</f>
        <v>Bolognese kaste sojaubadega</v>
      </c>
      <c r="C10" s="259" t="str">
        <f>'Nädal_41_4.-9.klass'!C10</f>
        <v>Edamame oad, porgand, mugulsibul, küüslauk, kuivatatud pune, tomat, tomatipasta, kuivatatud basiilik, söögisool, must pipar, toiduõli, vesi</v>
      </c>
      <c r="D10" s="136">
        <v>20</v>
      </c>
      <c r="E10" s="118">
        <f>D10*'Nädal_41_4.-9.klass'!E10/'Nädal_41_4.-9.klass'!D10</f>
        <v>13.5</v>
      </c>
      <c r="F10" s="118">
        <f>D10*'Nädal_41_4.-9.klass'!F10/'Nädal_41_4.-9.klass'!D10</f>
        <v>1.01</v>
      </c>
      <c r="G10" s="118">
        <f>D10*'Nädal_41_4.-9.klass'!G10/'Nädal_41_4.-9.klass'!D10</f>
        <v>0.78</v>
      </c>
      <c r="H10" s="118">
        <f>D10*'Nädal_41_4.-9.klass'!H10/'Nädal_41_4.-9.klass'!D10</f>
        <v>0.59</v>
      </c>
    </row>
    <row r="11" spans="1:8" ht="18.95" customHeight="1">
      <c r="A11" s="146"/>
      <c r="B11" s="119" t="str">
        <f>'Nädal_41_4.-9.klass'!B11</f>
        <v>Täisterapasta/pasta (G) (mahe)</v>
      </c>
      <c r="C11" s="259" t="str">
        <f>'Nädal_41_4.-9.klass'!C11</f>
        <v>Täisterapasta/pasta ( durumnisujahu, vesi), vesi, söögisool</v>
      </c>
      <c r="D11" s="137">
        <v>50</v>
      </c>
      <c r="E11" s="118">
        <f>D11*'Nädal_41_4.-9.klass'!E11/'Nädal_41_4.-9.klass'!D11</f>
        <v>85.782499999999999</v>
      </c>
      <c r="F11" s="118">
        <f>D11*'Nädal_41_4.-9.klass'!F11/'Nädal_41_4.-9.klass'!D11</f>
        <v>17.828499999999998</v>
      </c>
      <c r="G11" s="118">
        <f>D11*'Nädal_41_4.-9.klass'!G11/'Nädal_41_4.-9.klass'!D11</f>
        <v>0.67249999999999988</v>
      </c>
      <c r="H11" s="118">
        <f>D11*'Nädal_41_4.-9.klass'!H11/'Nädal_41_4.-9.klass'!D11</f>
        <v>2.8384999999999994</v>
      </c>
    </row>
    <row r="12" spans="1:8" ht="18.95" customHeight="1">
      <c r="A12" s="147"/>
      <c r="B12" s="119" t="str">
        <f>'Nädal_41_4.-9.klass'!B12</f>
        <v xml:space="preserve">Riis, aurutatud </v>
      </c>
      <c r="C12" s="259" t="str">
        <f>'Nädal_41_4.-9.klass'!C12</f>
        <v>Riis, vesi, söögisool</v>
      </c>
      <c r="D12" s="137">
        <v>50</v>
      </c>
      <c r="E12" s="118">
        <f>D12*'Nädal_41_4.-9.klass'!E12/'Nädal_41_4.-9.klass'!D12</f>
        <v>78.851000000000013</v>
      </c>
      <c r="F12" s="118">
        <f>D12*'Nädal_41_4.-9.klass'!F12/'Nädal_41_4.-9.klass'!D12</f>
        <v>13.437999999999999</v>
      </c>
      <c r="G12" s="118">
        <f>D12*'Nädal_41_4.-9.klass'!G12/'Nädal_41_4.-9.klass'!D12</f>
        <v>2.371</v>
      </c>
      <c r="H12" s="118">
        <f>D12*'Nädal_41_4.-9.klass'!H12/'Nädal_41_4.-9.klass'!D12</f>
        <v>1.1385000000000001</v>
      </c>
    </row>
    <row r="13" spans="1:8" ht="18.95" customHeight="1">
      <c r="A13" s="147"/>
      <c r="B13" s="119" t="str">
        <f>'Nädal_41_4.-9.klass'!B13</f>
        <v>Peet, röstitud</v>
      </c>
      <c r="C13" s="259" t="str">
        <f>'Nädal_41_4.-9.klass'!C13</f>
        <v>Peet, toiduõli, tüümian, värske</v>
      </c>
      <c r="D13" s="137">
        <v>80</v>
      </c>
      <c r="E13" s="118">
        <f>D13*'Nädal_41_4.-9.klass'!E13/'Nädal_41_4.-9.klass'!D13</f>
        <v>48.672000000000004</v>
      </c>
      <c r="F13" s="118">
        <f>D13*'Nädal_41_4.-9.klass'!F13/'Nädal_41_4.-9.klass'!D13</f>
        <v>10.005599999999999</v>
      </c>
      <c r="G13" s="118">
        <f>D13*'Nädal_41_4.-9.klass'!G13/'Nädal_41_4.-9.klass'!D13</f>
        <v>0.89840000000000009</v>
      </c>
      <c r="H13" s="118">
        <f>D13*'Nädal_41_4.-9.klass'!H13/'Nädal_41_4.-9.klass'!D13</f>
        <v>1.3464</v>
      </c>
    </row>
    <row r="14" spans="1:8" ht="18.95" customHeight="1">
      <c r="A14" s="147"/>
      <c r="B14" s="119" t="str">
        <f>'Nädal_41_4.-9.klass'!B14</f>
        <v>Mahla-õlikaste</v>
      </c>
      <c r="C14" s="259" t="str">
        <f>'Nädal_41_4.-9.klass'!C14</f>
        <v>Õunamahl 100% naturaalne, õunaäädikas, sinepipulber, söögisool, petersell, värske, toiduõli</v>
      </c>
      <c r="D14" s="137">
        <v>5</v>
      </c>
      <c r="E14" s="118">
        <f>D14*'Nädal_41_4.-9.klass'!E14/'Nädal_41_4.-9.klass'!D14</f>
        <v>32.189399999999999</v>
      </c>
      <c r="F14" s="118">
        <f>D14*'Nädal_41_4.-9.klass'!F14/'Nädal_41_4.-9.klass'!D14</f>
        <v>9.7050000000000011E-2</v>
      </c>
      <c r="G14" s="118">
        <f>D14*'Nädal_41_4.-9.klass'!G14/'Nädal_41_4.-9.klass'!D14</f>
        <v>3.5305500000000003</v>
      </c>
      <c r="H14" s="118">
        <f>D14*'Nädal_41_4.-9.klass'!H14/'Nädal_41_4.-9.klass'!D14</f>
        <v>1.3550000000000001E-2</v>
      </c>
    </row>
    <row r="15" spans="1:8" ht="18.95" customHeight="1">
      <c r="A15" s="147"/>
      <c r="B15" s="119" t="str">
        <f>'Nädal_41_4.-9.klass'!B15</f>
        <v>Porgandi-apelsinisalat</v>
      </c>
      <c r="C15" s="259" t="str">
        <f>'Nädal_41_4.-9.klass'!C15</f>
        <v>Porgand, apelsin, toiduõli</v>
      </c>
      <c r="D15" s="137">
        <v>100</v>
      </c>
      <c r="E15" s="118">
        <f>D15*'Nädal_41_4.-9.klass'!E15/'Nädal_41_4.-9.klass'!D15</f>
        <v>53.872</v>
      </c>
      <c r="F15" s="118">
        <f>D15*'Nädal_41_4.-9.klass'!F15/'Nädal_41_4.-9.klass'!D15</f>
        <v>9.01</v>
      </c>
      <c r="G15" s="118">
        <f>D15*'Nädal_41_4.-9.klass'!G15/'Nädal_41_4.-9.klass'!D15</f>
        <v>2.1560000000000001</v>
      </c>
      <c r="H15" s="118">
        <f>D15*'Nädal_41_4.-9.klass'!H15/'Nädal_41_4.-9.klass'!D15</f>
        <v>0.78799999999999992</v>
      </c>
    </row>
    <row r="16" spans="1:8" ht="18.95" customHeight="1">
      <c r="A16" s="147"/>
      <c r="B16" s="119" t="str">
        <f>'Nädal_41_4.-9.klass'!B16</f>
        <v>Kapsas, paprika, porrulauk (mahe kapsas)</v>
      </c>
      <c r="C16" s="259"/>
      <c r="D16" s="137">
        <v>90</v>
      </c>
      <c r="E16" s="118">
        <f>D16*'Nädal_41_4.-9.klass'!E16/'Nädal_41_4.-9.klass'!D16</f>
        <v>24.6768</v>
      </c>
      <c r="F16" s="118">
        <f>D16*'Nädal_41_4.-9.klass'!F16/'Nädal_41_4.-9.klass'!D16</f>
        <v>5.6850000000000014</v>
      </c>
      <c r="G16" s="118">
        <f>D16*'Nädal_41_4.-9.klass'!G16/'Nädal_41_4.-9.klass'!D16</f>
        <v>0.15000000000000002</v>
      </c>
      <c r="H16" s="118">
        <f>D16*'Nädal_41_4.-9.klass'!H16/'Nädal_41_4.-9.klass'!D16</f>
        <v>1.2300000000000002</v>
      </c>
    </row>
    <row r="17" spans="1:23" ht="18.95" customHeight="1">
      <c r="A17" s="147"/>
      <c r="B17" s="119" t="str">
        <f>'Nädal_41_4.-9.klass'!B17</f>
        <v>Seemnesegu (mahe)</v>
      </c>
      <c r="C17" s="259" t="str">
        <f>'Nädal_41_4.-9.klass'!C17</f>
        <v>Kõrvitsaseemned, päevalilleseemned, seesamiseemned</v>
      </c>
      <c r="D17" s="137">
        <v>10</v>
      </c>
      <c r="E17" s="118">
        <f>D17*'Nädal_41_4.-9.klass'!E17/'Nädal_41_4.-9.klass'!D17</f>
        <v>60.8767</v>
      </c>
      <c r="F17" s="118">
        <f>D17*'Nädal_41_4.-9.klass'!F17/'Nädal_41_4.-9.klass'!D17</f>
        <v>1.28</v>
      </c>
      <c r="G17" s="118">
        <f>D17*'Nädal_41_4.-9.klass'!G17/'Nädal_41_4.-9.klass'!D17</f>
        <v>5.1566999999999998</v>
      </c>
      <c r="H17" s="118">
        <f>D17*'Nädal_41_4.-9.klass'!H17/'Nädal_41_4.-9.klass'!D17</f>
        <v>2.8232999999999993</v>
      </c>
    </row>
    <row r="18" spans="1:23" ht="18.95" customHeight="1">
      <c r="A18" s="147" t="s">
        <v>44</v>
      </c>
      <c r="B18" s="119" t="str">
        <f>'Nädal_41_4.-9.klass'!B18</f>
        <v>Piimatooted (piim, keefir R 2,5% ) (L)</v>
      </c>
      <c r="C18" s="259"/>
      <c r="D18" s="137">
        <v>25</v>
      </c>
      <c r="E18" s="118">
        <f>D18*'Nädal_41_4.-9.klass'!E18/'Nädal_41_4.-9.klass'!D18</f>
        <v>14.0975</v>
      </c>
      <c r="F18" s="118">
        <f>D18*'Nädal_41_4.-9.klass'!F18/'Nädal_41_4.-9.klass'!D18</f>
        <v>1.21875</v>
      </c>
      <c r="G18" s="118">
        <f>D18*'Nädal_41_4.-9.klass'!G18/'Nädal_41_4.-9.klass'!D18</f>
        <v>0.64249999999999996</v>
      </c>
      <c r="H18" s="118">
        <f>D18*'Nädal_41_4.-9.klass'!H18/'Nädal_41_4.-9.klass'!D18</f>
        <v>0.86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">
      <c r="A19" s="147"/>
      <c r="B19" s="119" t="str">
        <f>'Nädal_41_4.-9.klass'!B19</f>
        <v>Joogijogurt, maitsestatud (L)</v>
      </c>
      <c r="C19" s="259" t="str">
        <f>'Nädal_41_4.-9.klass'!C19</f>
        <v>Maitsestamata jogurt R 2,5-3%, naturaalne marjapüree maasikas, vaarikas, mustad sõstrad, punased sõstrad, mustikas)</v>
      </c>
      <c r="D19" s="138">
        <v>25</v>
      </c>
      <c r="E19" s="118">
        <f>D19*'Nädal_41_4.-9.klass'!E19/'Nädal_41_4.-9.klass'!D19</f>
        <v>18.686499999999999</v>
      </c>
      <c r="F19" s="118">
        <f>D19*'Nädal_41_4.-9.klass'!F19/'Nädal_41_4.-9.klass'!D19</f>
        <v>3.0307499999999998</v>
      </c>
      <c r="G19" s="118">
        <f>D19*'Nädal_41_4.-9.klass'!G19/'Nädal_41_4.-9.klass'!D19</f>
        <v>0.375</v>
      </c>
      <c r="H19" s="118">
        <f>D19*'Nädal_41_4.-9.klass'!H19/'Nädal_41_4.-9.klass'!D19</f>
        <v>0.8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147"/>
      <c r="B20" s="119" t="str">
        <f>'Nädal_41_4.-9.klass'!B20</f>
        <v>Tee, suhkruta</v>
      </c>
      <c r="C20" s="259" t="str">
        <f>'Nädal_41_4.-9.klass'!C20</f>
        <v>Teepuru, vesi</v>
      </c>
      <c r="D20" s="139">
        <v>50</v>
      </c>
      <c r="E20" s="118">
        <f>D20*'Nädal_41_4.-9.klass'!E20/'Nädal_41_4.-9.klass'!D20</f>
        <v>0.2</v>
      </c>
      <c r="F20" s="118">
        <f>D20*'Nädal_41_4.-9.klass'!F20/'Nädal_41_4.-9.klass'!D20</f>
        <v>0</v>
      </c>
      <c r="G20" s="118">
        <f>D20*'Nädal_41_4.-9.klass'!G20/'Nädal_41_4.-9.klass'!D20</f>
        <v>0</v>
      </c>
      <c r="H20" s="118">
        <f>D20*'Nädal_41_4.-9.klass'!H20/'Nädal_41_4.-9.klass'!D20</f>
        <v>0.05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147"/>
      <c r="B21" s="119" t="str">
        <f>'Nädal_41_4.-9.klass'!B21</f>
        <v>Rukkileiva (3 sorti) - ja sepikutoodete valik  (G)</v>
      </c>
      <c r="C21" s="259"/>
      <c r="D21" s="140">
        <v>30</v>
      </c>
      <c r="E21" s="118">
        <f>D21*'Nädal_41_4.-9.klass'!E21/'Nädal_41_4.-9.klass'!D21</f>
        <v>73.86</v>
      </c>
      <c r="F21" s="118">
        <f>D21*'Nädal_41_4.-9.klass'!F21/'Nädal_41_4.-9.klass'!D21</f>
        <v>15.69</v>
      </c>
      <c r="G21" s="118">
        <f>D21*'Nädal_41_4.-9.klass'!G21/'Nädal_41_4.-9.klass'!D21</f>
        <v>0.6</v>
      </c>
      <c r="H21" s="118">
        <f>D21*'Nädal_41_4.-9.klass'!H21/'Nädal_41_4.-9.klass'!D21</f>
        <v>2.145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77"/>
      <c r="B22" s="119" t="str">
        <f>'Nädal_41_4.-9.klass'!B22</f>
        <v>Õun (mahe)</v>
      </c>
      <c r="C22" s="259"/>
      <c r="D22" s="137">
        <v>50</v>
      </c>
      <c r="E22" s="118">
        <f>D22*'Nädal_41_4.-9.klass'!E22/'Nädal_41_4.-9.klass'!D22</f>
        <v>24.038</v>
      </c>
      <c r="F22" s="118">
        <f>D22*'Nädal_41_4.-9.klass'!F22/'Nädal_41_4.-9.klass'!D22</f>
        <v>6.74</v>
      </c>
      <c r="G22" s="118">
        <f>D22*'Nädal_41_4.-9.klass'!G22/'Nädal_41_4.-9.klass'!D22</f>
        <v>0</v>
      </c>
      <c r="H22" s="118">
        <f>D22*'Nädal_41_4.-9.klass'!H22/'Nädal_41_4.-9.klass'!D22</f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9"/>
      <c r="B23" s="170"/>
      <c r="C23" s="170" t="s">
        <v>9</v>
      </c>
      <c r="D23" s="19"/>
      <c r="E23" s="75">
        <f>SUM(E9:E22)</f>
        <v>596.38573333333341</v>
      </c>
      <c r="F23" s="75">
        <f>SUM(F9:F22)</f>
        <v>89.141983333333329</v>
      </c>
      <c r="G23" s="75">
        <f>SUM(G9:G22)</f>
        <v>21.15765</v>
      </c>
      <c r="H23" s="75">
        <f>SUM(H9:H22)</f>
        <v>17.981583333333337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4" t="s">
        <v>10</v>
      </c>
      <c r="B24" s="5" t="s">
        <v>1</v>
      </c>
      <c r="C24" s="4" t="s">
        <v>2</v>
      </c>
      <c r="D24" s="6" t="s">
        <v>3</v>
      </c>
      <c r="E24" s="6" t="s">
        <v>4</v>
      </c>
      <c r="F24" s="6" t="s">
        <v>5</v>
      </c>
      <c r="G24" s="6" t="s">
        <v>6</v>
      </c>
      <c r="H24" s="6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36">
      <c r="A25" s="153"/>
      <c r="B25" s="119" t="str">
        <f>'Nädal_41_4.-9.klass'!B25</f>
        <v>Ahjukala koorekastmes paprika ja porrulauguga (G, L, PT)</v>
      </c>
      <c r="C25" s="259" t="str">
        <f>'Nädal_41_4.-9.klass'!C25</f>
        <v>Valge kala, toiduõli, nisujahu, piim R 2,5%, toidukoor 15%, paprika, porrulauk, must pipar, söögisool</v>
      </c>
      <c r="D25" s="137">
        <v>50</v>
      </c>
      <c r="E25" s="118">
        <f>D25*'Nädal_41_4.-9.klass'!E25/'Nädal_41_4.-9.klass'!D25</f>
        <v>68</v>
      </c>
      <c r="F25" s="118">
        <f>E25*'Nädal_41_4.-9.klass'!F25/'Nädal_41_4.-9.klass'!E25</f>
        <v>1.55</v>
      </c>
      <c r="G25" s="118">
        <f>F25*'Nädal_41_4.-9.klass'!G25/'Nädal_41_4.-9.klass'!F25</f>
        <v>3.32</v>
      </c>
      <c r="H25" s="118">
        <f>G25*'Nädal_41_4.-9.klass'!H25/'Nädal_41_4.-9.klass'!G25</f>
        <v>7.9000000000000012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8">
      <c r="A26" s="117" t="s">
        <v>8</v>
      </c>
      <c r="B26" s="119" t="str">
        <f>'Nädal_41_4.-9.klass'!B26</f>
        <v>Tofukaste tomati ja paprikaga (L)</v>
      </c>
      <c r="C26" s="259"/>
      <c r="D26" s="137">
        <v>50</v>
      </c>
      <c r="E26" s="118">
        <f>D26*'Nädal_41_4.-9.klass'!E26/'Nädal_41_4.-9.klass'!D26</f>
        <v>30.25</v>
      </c>
      <c r="F26" s="118">
        <f>E26*'Nädal_41_4.-9.klass'!F26/'Nädal_41_4.-9.klass'!E26</f>
        <v>2.5500000000000003</v>
      </c>
      <c r="G26" s="118">
        <f>F26*'Nädal_41_4.-9.klass'!G26/'Nädal_41_4.-9.klass'!F26</f>
        <v>1.5125</v>
      </c>
      <c r="H26" s="118">
        <f>G26*'Nädal_41_4.-9.klass'!H26/'Nädal_41_4.-9.klass'!G26</f>
        <v>1.3275000000000001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8.95" customHeight="1">
      <c r="A27" s="154"/>
      <c r="B27" s="119" t="str">
        <f>'Nädal_41_4.-9.klass'!B27</f>
        <v>Kuskuss, aurutatud (G)</v>
      </c>
      <c r="C27" s="259" t="str">
        <f>'Nädal_41_4.-9.klass'!C27</f>
        <v xml:space="preserve">Kuskuss, vesi, söögisöögisool </v>
      </c>
      <c r="D27" s="137">
        <v>50</v>
      </c>
      <c r="E27" s="118">
        <f>D27*'Nädal_41_4.-9.klass'!E27/'Nädal_41_4.-9.klass'!D27</f>
        <v>46.416666666666664</v>
      </c>
      <c r="F27" s="118">
        <f>E27*'Nädal_41_4.-9.klass'!F27/'Nädal_41_4.-9.klass'!E27</f>
        <v>6.5499999999999989</v>
      </c>
      <c r="G27" s="118">
        <f>F27*'Nädal_41_4.-9.klass'!G27/'Nädal_41_4.-9.klass'!F27</f>
        <v>1.3916666666666664</v>
      </c>
      <c r="H27" s="118">
        <f>G27*'Nädal_41_4.-9.klass'!H27/'Nädal_41_4.-9.klass'!G27</f>
        <v>1.5416666666666665</v>
      </c>
      <c r="I27" s="1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8.95" customHeight="1">
      <c r="A28" s="154"/>
      <c r="B28" s="119" t="str">
        <f>'Nädal_41_4.-9.klass'!B28</f>
        <v>Tatar, aurutatud (mahe)</v>
      </c>
      <c r="C28" s="259" t="str">
        <f>'Nädal_41_4.-9.klass'!C28</f>
        <v xml:space="preserve">Tatar, vesi, söögisool </v>
      </c>
      <c r="D28" s="137">
        <v>50</v>
      </c>
      <c r="E28" s="118">
        <f>D28*'Nädal_41_4.-9.klass'!E28/'Nädal_41_4.-9.klass'!D28</f>
        <v>40.29999999999999</v>
      </c>
      <c r="F28" s="118">
        <f>E28*'Nädal_41_4.-9.klass'!F28/'Nädal_41_4.-9.klass'!E28</f>
        <v>8.4874999999999989</v>
      </c>
      <c r="G28" s="118">
        <f>F28*'Nädal_41_4.-9.klass'!G28/'Nädal_41_4.-9.klass'!F28</f>
        <v>0.24999999999999994</v>
      </c>
      <c r="H28" s="118">
        <f>G28*'Nädal_41_4.-9.klass'!H28/'Nädal_41_4.-9.klass'!G28</f>
        <v>1.4874999999999996</v>
      </c>
      <c r="I28" s="16"/>
    </row>
    <row r="29" spans="1:23" s="23" customFormat="1" ht="18.95" customHeight="1">
      <c r="A29" s="153"/>
      <c r="B29" s="119" t="str">
        <f>'Nädal_41_4.-9.klass'!B29</f>
        <v>Rooskapsas, röstitud</v>
      </c>
      <c r="C29" s="259" t="str">
        <f>'Nädal_41_4.-9.klass'!C29</f>
        <v>Rooskapsas, söögisool, toiduõli</v>
      </c>
      <c r="D29" s="138">
        <v>50</v>
      </c>
      <c r="E29" s="118">
        <f>D29*'Nädal_41_4.-9.klass'!E29/'Nädal_41_4.-9.klass'!D29</f>
        <v>29.5</v>
      </c>
      <c r="F29" s="118">
        <f>E29*'Nädal_41_4.-9.klass'!F29/'Nädal_41_4.-9.klass'!E29</f>
        <v>1.68</v>
      </c>
      <c r="G29" s="118">
        <f>F29*'Nädal_41_4.-9.klass'!G29/'Nädal_41_4.-9.klass'!F29</f>
        <v>0.8</v>
      </c>
      <c r="H29" s="118">
        <f>G29*'Nädal_41_4.-9.klass'!H29/'Nädal_41_4.-9.klass'!G29</f>
        <v>2.7</v>
      </c>
      <c r="J29" s="24"/>
      <c r="K29" s="24"/>
      <c r="L29" s="24"/>
      <c r="M29" s="24"/>
      <c r="N29" s="24"/>
      <c r="O29" s="24"/>
      <c r="P29" s="24"/>
    </row>
    <row r="30" spans="1:23" s="23" customFormat="1" ht="18.95" customHeight="1">
      <c r="A30" s="153"/>
      <c r="B30" s="119" t="str">
        <f>'Nädal_41_4.-9.klass'!B30</f>
        <v>Külm jogurtikaste maitserohelisega (L)</v>
      </c>
      <c r="C30" s="259" t="str">
        <f>'Nädal_41_4.-9.klass'!C30</f>
        <v>Till, roheline sibul, maitsestamata jogurt R 2,5%-3%</v>
      </c>
      <c r="D30" s="137">
        <v>50</v>
      </c>
      <c r="E30" s="118">
        <f>D30*'Nädal_41_4.-9.klass'!E30/'Nädal_41_4.-9.klass'!D30</f>
        <v>28.4</v>
      </c>
      <c r="F30" s="118">
        <f>E30*'Nädal_41_4.-9.klass'!F30/'Nädal_41_4.-9.klass'!E30</f>
        <v>2.39</v>
      </c>
      <c r="G30" s="118">
        <f>F30*'Nädal_41_4.-9.klass'!G30/'Nädal_41_4.-9.klass'!F30</f>
        <v>1.33</v>
      </c>
      <c r="H30" s="118">
        <f>G30*'Nädal_41_4.-9.klass'!H30/'Nädal_41_4.-9.klass'!G30</f>
        <v>1.7</v>
      </c>
      <c r="I30" s="25"/>
      <c r="J30" s="24"/>
      <c r="K30" s="24"/>
      <c r="L30" s="24"/>
      <c r="M30" s="24"/>
      <c r="N30" s="24"/>
      <c r="O30" s="24"/>
      <c r="P30" s="26"/>
    </row>
    <row r="31" spans="1:23" s="23" customFormat="1" ht="18.95" customHeight="1">
      <c r="A31" s="153"/>
      <c r="B31" s="119" t="str">
        <f>'Nädal_41_4.-9.klass'!B31</f>
        <v>Mahla-õlikaste</v>
      </c>
      <c r="C31" s="259" t="str">
        <f>'Nädal_41_4.-9.klass'!C31</f>
        <v>Õunamahl 100% naturaalne, õunaäädikas, sinepipulber, söögisool, petersell, värske, toiduõli</v>
      </c>
      <c r="D31" s="137">
        <v>5</v>
      </c>
      <c r="E31" s="118">
        <f>D31*'Nädal_41_4.-9.klass'!E31/'Nädal_41_4.-9.klass'!D31</f>
        <v>32.189399999999999</v>
      </c>
      <c r="F31" s="118">
        <f>E31*'Nädal_41_4.-9.klass'!F31/'Nädal_41_4.-9.klass'!E31</f>
        <v>9.7050000000000011E-2</v>
      </c>
      <c r="G31" s="118">
        <f>F31*'Nädal_41_4.-9.klass'!G31/'Nädal_41_4.-9.klass'!F31</f>
        <v>3.5305500000000003</v>
      </c>
      <c r="H31" s="118">
        <f>G31*'Nädal_41_4.-9.klass'!H31/'Nädal_41_4.-9.klass'!G31</f>
        <v>1.3550000000000001E-2</v>
      </c>
      <c r="I31" s="25"/>
      <c r="J31" s="24"/>
      <c r="K31" s="24"/>
      <c r="L31" s="24"/>
      <c r="M31" s="24"/>
      <c r="N31" s="24"/>
      <c r="O31" s="24"/>
      <c r="P31" s="24"/>
    </row>
    <row r="32" spans="1:23" s="23" customFormat="1" ht="18.95" customHeight="1">
      <c r="A32" s="153"/>
      <c r="B32" s="119" t="str">
        <f>'Nädal_41_4.-9.klass'!B32</f>
        <v>Kapsa-selleri-õunasalat (mahe kapsas)</v>
      </c>
      <c r="C32" s="259" t="str">
        <f>'Nädal_41_4.-9.klass'!C32</f>
        <v>Peakapsas, juurseller, õun, sidrunimahl, toiduõli</v>
      </c>
      <c r="D32" s="137">
        <v>100</v>
      </c>
      <c r="E32" s="118">
        <f>D32*'Nädal_41_4.-9.klass'!E32/'Nädal_41_4.-9.klass'!D32</f>
        <v>44.238</v>
      </c>
      <c r="F32" s="118">
        <f>E32*'Nädal_41_4.-9.klass'!F32/'Nädal_41_4.-9.klass'!E32</f>
        <v>9.44</v>
      </c>
      <c r="G32" s="118">
        <f>F32*'Nädal_41_4.-9.klass'!G32/'Nädal_41_4.-9.klass'!F32</f>
        <v>1.06</v>
      </c>
      <c r="H32" s="118">
        <f>G32*'Nädal_41_4.-9.klass'!H32/'Nädal_41_4.-9.klass'!G32</f>
        <v>0.75</v>
      </c>
      <c r="I32" s="25"/>
      <c r="J32" s="24"/>
      <c r="K32" s="24"/>
      <c r="L32" s="24"/>
      <c r="M32" s="24"/>
      <c r="N32" s="24"/>
      <c r="O32" s="24"/>
      <c r="P32" s="24"/>
    </row>
    <row r="33" spans="1:22" ht="18.95" customHeight="1">
      <c r="A33" s="154"/>
      <c r="B33" s="119" t="str">
        <f>'Nädal_41_4.-9.klass'!B33</f>
        <v>Salatisegu, roheline hernes, hapukurk</v>
      </c>
      <c r="C33" s="259" t="str">
        <f>'Nädal_41_4.-9.klass'!C33</f>
        <v>Rooma salat, jääsalat, rukola, spinat, roheline hernes, hapukurk (kurk, söögisool, vesi)</v>
      </c>
      <c r="D33" s="137">
        <v>90</v>
      </c>
      <c r="E33" s="118">
        <f>D33*'Nädal_41_4.-9.klass'!E33/'Nädal_41_4.-9.klass'!D33</f>
        <v>36.9</v>
      </c>
      <c r="F33" s="118">
        <f>E33*'Nädal_41_4.-9.klass'!F33/'Nädal_41_4.-9.klass'!E33</f>
        <v>7.2374999999999989</v>
      </c>
      <c r="G33" s="118">
        <f>F33*'Nädal_41_4.-9.klass'!G33/'Nädal_41_4.-9.klass'!F33</f>
        <v>0.35099999999999992</v>
      </c>
      <c r="H33" s="118">
        <f>G33*'Nädal_41_4.-9.klass'!H33/'Nädal_41_4.-9.klass'!G33</f>
        <v>2.7314999999999996</v>
      </c>
      <c r="I33" s="16"/>
      <c r="J33" s="18"/>
      <c r="K33" s="18"/>
      <c r="L33" s="18"/>
      <c r="M33" s="18"/>
      <c r="N33" s="18"/>
      <c r="O33" s="18"/>
      <c r="P33" s="18"/>
    </row>
    <row r="34" spans="1:22" ht="18.95" customHeight="1">
      <c r="A34" s="154"/>
      <c r="B34" s="119" t="str">
        <f>'Nädal_41_4.-9.klass'!B34</f>
        <v>Seemnesegu (mahe)</v>
      </c>
      <c r="C34" s="259" t="str">
        <f>'Nädal_41_4.-9.klass'!C34</f>
        <v>Kõrvitsaseemned, päevalilleseemned, seesamiseemned</v>
      </c>
      <c r="D34" s="137">
        <v>10</v>
      </c>
      <c r="E34" s="118">
        <f>D34*'Nädal_41_4.-9.klass'!E34/'Nädal_41_4.-9.klass'!D34</f>
        <v>60.8767</v>
      </c>
      <c r="F34" s="118">
        <f>E34*'Nädal_41_4.-9.klass'!F34/'Nädal_41_4.-9.klass'!E34</f>
        <v>1.28</v>
      </c>
      <c r="G34" s="118">
        <f>F34*'Nädal_41_4.-9.klass'!G34/'Nädal_41_4.-9.klass'!F34</f>
        <v>5.1566999999999998</v>
      </c>
      <c r="H34" s="118">
        <f>G34*'Nädal_41_4.-9.klass'!H34/'Nädal_41_4.-9.klass'!G34</f>
        <v>2.8232999999999997</v>
      </c>
      <c r="J34" s="18"/>
      <c r="K34" s="18"/>
      <c r="L34" s="18"/>
      <c r="M34" s="18"/>
      <c r="N34" s="18"/>
      <c r="O34" s="18"/>
      <c r="P34" s="18"/>
    </row>
    <row r="35" spans="1:22" ht="18.95" customHeight="1">
      <c r="A35" s="147" t="s">
        <v>44</v>
      </c>
      <c r="B35" s="119" t="str">
        <f>'Nädal_41_4.-9.klass'!B35</f>
        <v>Piimatooted (piim, keefir R 2,5% ) (L)</v>
      </c>
      <c r="C35" s="259"/>
      <c r="D35" s="138">
        <v>25</v>
      </c>
      <c r="E35" s="118">
        <f>D35*'Nädal_41_4.-9.klass'!E35/'Nädal_41_4.-9.klass'!D35</f>
        <v>14.0975</v>
      </c>
      <c r="F35" s="118">
        <f>E35*'Nädal_41_4.-9.klass'!F35/'Nädal_41_4.-9.klass'!E35</f>
        <v>1.21875</v>
      </c>
      <c r="G35" s="118">
        <f>F35*'Nädal_41_4.-9.klass'!G35/'Nädal_41_4.-9.klass'!F35</f>
        <v>0.64249999999999996</v>
      </c>
      <c r="H35" s="118">
        <f>G35*'Nädal_41_4.-9.klass'!H35/'Nädal_41_4.-9.klass'!G35</f>
        <v>0.86</v>
      </c>
      <c r="J35" s="18"/>
      <c r="K35" s="18"/>
      <c r="L35" s="18"/>
      <c r="M35" s="18"/>
      <c r="N35" s="17"/>
      <c r="O35" s="18"/>
      <c r="P35" s="18"/>
    </row>
    <row r="36" spans="1:22" ht="30">
      <c r="A36" s="158"/>
      <c r="B36" s="119" t="str">
        <f>'Nädal_41_4.-9.klass'!B36</f>
        <v>Joogijogurt, maitsestatud (L)</v>
      </c>
      <c r="C36" s="259" t="str">
        <f>'Nädal_41_4.-9.klass'!C36</f>
        <v>Maitsestamata jogurt R 2,5-3%, naturaalne marjapüree maasikas, vaarikas, mustad sõstrad, punased sõstrad, mustikas)</v>
      </c>
      <c r="D36" s="142">
        <v>25</v>
      </c>
      <c r="E36" s="118">
        <f>D36*'Nädal_41_4.-9.klass'!E36/'Nädal_41_4.-9.klass'!D36</f>
        <v>18.686499999999999</v>
      </c>
      <c r="F36" s="118">
        <f>E36*'Nädal_41_4.-9.klass'!F36/'Nädal_41_4.-9.klass'!E36</f>
        <v>3.0307499999999998</v>
      </c>
      <c r="G36" s="118">
        <f>F36*'Nädal_41_4.-9.klass'!G36/'Nädal_41_4.-9.klass'!F36</f>
        <v>0.375</v>
      </c>
      <c r="H36" s="118">
        <f>G36*'Nädal_41_4.-9.klass'!H36/'Nädal_41_4.-9.klass'!G36</f>
        <v>0.80000000000000016</v>
      </c>
      <c r="L36" s="28"/>
      <c r="M36" s="29"/>
      <c r="N36" s="29"/>
      <c r="O36" s="29"/>
      <c r="P36" s="29"/>
      <c r="Q36" s="29"/>
    </row>
    <row r="37" spans="1:22" ht="18.95" customHeight="1">
      <c r="A37" s="158"/>
      <c r="B37" s="119" t="str">
        <f>'Nädal_41_4.-9.klass'!B37</f>
        <v>Tee, suhkruta</v>
      </c>
      <c r="C37" s="259" t="str">
        <f>'Nädal_41_4.-9.klass'!C37</f>
        <v>Teepuru, vesi</v>
      </c>
      <c r="D37" s="140">
        <v>50</v>
      </c>
      <c r="E37" s="118">
        <f>D37*'Nädal_41_4.-9.klass'!E37/'Nädal_41_4.-9.klass'!D37</f>
        <v>0.2</v>
      </c>
      <c r="F37" s="118">
        <f>E37*'Nädal_41_4.-9.klass'!F37/'Nädal_41_4.-9.klass'!E37</f>
        <v>0</v>
      </c>
      <c r="G37" s="118">
        <f>D37*'Nädal_41_4.-9.klass'!G37/'Nädal_41_4.-9.klass'!D37</f>
        <v>0</v>
      </c>
      <c r="H37" s="118">
        <f>E37*'Nädal_41_4.-9.klass'!H37/'Nädal_41_4.-9.klass'!E37</f>
        <v>5.000000000000001E-2</v>
      </c>
      <c r="L37" s="28"/>
      <c r="M37" s="29"/>
      <c r="N37" s="29"/>
      <c r="O37" s="29"/>
      <c r="P37" s="29"/>
      <c r="Q37" s="29"/>
    </row>
    <row r="38" spans="1:22" ht="18.95" customHeight="1">
      <c r="A38" s="154"/>
      <c r="B38" s="119" t="str">
        <f>'Nädal_41_4.-9.klass'!B38</f>
        <v>Rukkileiva (3 sorti) - ja sepikutoodete valik  (G)</v>
      </c>
      <c r="C38" s="259"/>
      <c r="D38" s="140">
        <v>30</v>
      </c>
      <c r="E38" s="118">
        <f>D38*'Nädal_41_4.-9.klass'!E38/'Nädal_41_4.-9.klass'!D38</f>
        <v>73.86</v>
      </c>
      <c r="F38" s="118">
        <f>E38*'Nädal_41_4.-9.klass'!F38/'Nädal_41_4.-9.klass'!E38</f>
        <v>15.69</v>
      </c>
      <c r="G38" s="118">
        <f>F38*'Nädal_41_4.-9.klass'!G38/'Nädal_41_4.-9.klass'!F38</f>
        <v>0.6</v>
      </c>
      <c r="H38" s="118">
        <f>G38*'Nädal_41_4.-9.klass'!H38/'Nädal_41_4.-9.klass'!G38</f>
        <v>2.145</v>
      </c>
      <c r="O38" s="18"/>
      <c r="P38" s="18"/>
      <c r="Q38" s="18"/>
      <c r="R38" s="18"/>
      <c r="S38" s="18"/>
      <c r="T38" s="18"/>
      <c r="U38" s="18"/>
      <c r="V38" s="18"/>
    </row>
    <row r="39" spans="1:22" ht="18.95" customHeight="1">
      <c r="A39" s="154"/>
      <c r="B39" s="119" t="str">
        <f>'Nädal_41_4.-9.klass'!B39</f>
        <v xml:space="preserve">Pirn </v>
      </c>
      <c r="C39" s="259"/>
      <c r="D39" s="137">
        <v>50</v>
      </c>
      <c r="E39" s="118">
        <f>D39*'Nädal_41_4.-9.klass'!E39/'Nädal_41_4.-9.klass'!D39</f>
        <v>19.988</v>
      </c>
      <c r="F39" s="118">
        <f>E39*'Nädal_41_4.-9.klass'!F39/'Nädal_41_4.-9.klass'!E39</f>
        <v>5.97</v>
      </c>
      <c r="G39" s="118">
        <f>F39*'Nädal_41_4.-9.klass'!G39/'Nädal_41_4.-9.klass'!F39</f>
        <v>0</v>
      </c>
      <c r="H39" s="118">
        <f>D39*'Nädal_41_4.-9.klass'!G37/'Nädal_41_4.-9.klass'!D37</f>
        <v>0</v>
      </c>
      <c r="O39" s="18"/>
      <c r="P39" s="18"/>
      <c r="Q39" s="18"/>
      <c r="R39" s="18"/>
      <c r="S39" s="18"/>
      <c r="T39" s="18"/>
      <c r="U39" s="18"/>
      <c r="V39" s="18"/>
    </row>
    <row r="40" spans="1:22" s="7" customFormat="1" ht="18.95" customHeight="1">
      <c r="A40" s="169"/>
      <c r="B40" s="170"/>
      <c r="C40" s="170" t="s">
        <v>9</v>
      </c>
      <c r="D40" s="30"/>
      <c r="E40" s="75">
        <f>SUM(E25:E39)</f>
        <v>543.90276666666659</v>
      </c>
      <c r="F40" s="75">
        <f>SUM(F25:F39)</f>
        <v>67.171549999999996</v>
      </c>
      <c r="G40" s="75">
        <f>SUM(G25:G39)</f>
        <v>20.319916666666664</v>
      </c>
      <c r="H40" s="75">
        <f>SUM(H25:H39)</f>
        <v>26.830016666666666</v>
      </c>
      <c r="O40" s="20"/>
      <c r="P40" s="20"/>
      <c r="Q40" s="20"/>
      <c r="R40" s="20"/>
      <c r="S40" s="20"/>
      <c r="T40" s="20"/>
      <c r="U40" s="20"/>
      <c r="V40" s="20"/>
    </row>
    <row r="41" spans="1:22" ht="50.1" customHeight="1">
      <c r="A41" s="4" t="s">
        <v>11</v>
      </c>
      <c r="B41" s="5" t="s">
        <v>1</v>
      </c>
      <c r="C41" s="4" t="s">
        <v>2</v>
      </c>
      <c r="D41" s="6" t="s">
        <v>3</v>
      </c>
      <c r="E41" s="6" t="s">
        <v>4</v>
      </c>
      <c r="F41" s="6" t="s">
        <v>5</v>
      </c>
      <c r="G41" s="6" t="s">
        <v>6</v>
      </c>
      <c r="H41" s="6" t="s">
        <v>7</v>
      </c>
      <c r="O41" s="18"/>
      <c r="P41" s="18"/>
      <c r="Q41" s="18"/>
      <c r="R41" s="18"/>
      <c r="S41" s="18"/>
      <c r="T41" s="18"/>
      <c r="U41" s="18"/>
      <c r="V41" s="18"/>
    </row>
    <row r="42" spans="1:22" s="7" customFormat="1" ht="60">
      <c r="A42" s="156"/>
      <c r="B42" s="119" t="str">
        <f>'Nädal_41_4.-9.klass'!B42</f>
        <v>Aasiapärane kanasupp riisinuudlitega</v>
      </c>
      <c r="C42" s="259" t="str">
        <f>'Nädal_41_4.-9.klass'!C42</f>
        <v>Kanaliha, porgand, šampinjonid, porrulauk, küüslauk, värske ingverijuur, riisinuudlid, taipärane karripasta ( sibul, harilik sidrunhein, söögisool, petersell, karripulber (koriander, kurkum, põld-lambalääts, Cayenne'i pipar, apteegitill, vürtsköömned, must pipar), küüslauk, kalganijuur, ingver, vürtsid (koriandri seemned, karri, apteegitill), punane chilli), sojakaste, kookosjook R 21,3%, sidrun, värske petersell, söögisool, toiduõli, vesi</v>
      </c>
      <c r="D42" s="137">
        <v>150</v>
      </c>
      <c r="E42" s="137">
        <f>D42*'Nädal_41_4.-9.klass'!E42/'Nädal_41_4.-9.klass'!D42</f>
        <v>141.75</v>
      </c>
      <c r="F42" s="137">
        <f>E42*'Nädal_41_4.-9.klass'!F42/'Nädal_41_4.-9.klass'!E42</f>
        <v>8.25</v>
      </c>
      <c r="G42" s="137">
        <f>F42*'Nädal_41_4.-9.klass'!G42/'Nädal_41_4.-9.klass'!F42</f>
        <v>7.875</v>
      </c>
      <c r="H42" s="137">
        <f>G42*'Nädal_41_4.-9.klass'!H42/'Nädal_41_4.-9.klass'!G42</f>
        <v>8.8500000000000014</v>
      </c>
      <c r="J42" s="20"/>
      <c r="K42" s="20"/>
      <c r="L42" s="20"/>
      <c r="M42" s="20"/>
      <c r="N42" s="20"/>
      <c r="O42" s="20"/>
      <c r="P42" s="32"/>
      <c r="Q42" s="32"/>
      <c r="R42" s="32"/>
      <c r="S42" s="32"/>
      <c r="T42" s="20"/>
      <c r="U42" s="20"/>
      <c r="V42" s="20"/>
    </row>
    <row r="43" spans="1:22" s="7" customFormat="1" ht="60">
      <c r="A43" s="117" t="s">
        <v>8</v>
      </c>
      <c r="B43" s="119" t="str">
        <f>'Nädal_41_4.-9.klass'!B43</f>
        <v>Aasiapärane supp riisinuudlitega</v>
      </c>
      <c r="C43" s="259" t="str">
        <f>'Nädal_41_4.-9.klass'!C43</f>
        <v>Porgand, šampinjonid, porrulauk, küüslauk, värske ingverijuur, riisinuudlid, taipärane karripasta ( sibul, harilik sidrunhein, söögisool, petersell, karripulber (koriander, kurkum, põld-lambalääts, Cayenne'i pipar, apteegitill, vürtsköömned, must pipar), küüslauk, kalganijuur, ingver, vürtsid (koriandri seemned, karri, apteegitill), punane chilli), sojakaste, kookosjook R 21,3%, sidrun, värske petersell, söögisool, toiduõli, vesi</v>
      </c>
      <c r="D43" s="137">
        <v>50</v>
      </c>
      <c r="E43" s="137">
        <f>D43*'Nädal_41_4.-9.klass'!E43/'Nädal_41_4.-9.klass'!D43</f>
        <v>39.299999999999997</v>
      </c>
      <c r="F43" s="137">
        <f>E43*'Nädal_41_4.-9.klass'!F43/'Nädal_41_4.-9.klass'!E43</f>
        <v>3.19</v>
      </c>
      <c r="G43" s="137">
        <f>F43*'Nädal_41_4.-9.klass'!G43/'Nädal_41_4.-9.klass'!F43</f>
        <v>2.44</v>
      </c>
      <c r="H43" s="137">
        <f>G43*'Nädal_41_4.-9.klass'!H43/'Nädal_41_4.-9.klass'!G43</f>
        <v>0.85</v>
      </c>
      <c r="J43" s="20"/>
      <c r="K43" s="20"/>
      <c r="L43" s="20"/>
      <c r="M43" s="20"/>
      <c r="N43" s="20"/>
      <c r="O43" s="20"/>
      <c r="P43" s="32"/>
      <c r="Q43" s="32"/>
      <c r="R43" s="32"/>
      <c r="S43" s="32"/>
      <c r="T43" s="20"/>
      <c r="U43" s="20"/>
      <c r="V43" s="20"/>
    </row>
    <row r="44" spans="1:22" s="7" customFormat="1" ht="18">
      <c r="A44" s="117"/>
      <c r="B44" s="119" t="str">
        <f>'Nädal_41_4.-9.klass'!B44</f>
        <v>Jõhvika-odravaht piimaga (G, L)</v>
      </c>
      <c r="C44" s="259" t="str">
        <f>'Nädal_41_4.-9.klass'!C44</f>
        <v>Suhkur, vesi, mahlajook keskmiselt, odrajahu, piim R 2,5%, jõhvikas</v>
      </c>
      <c r="D44" s="132">
        <v>30</v>
      </c>
      <c r="E44" s="137">
        <f>D44*'Nädal_41_4.-9.klass'!E44/'Nädal_41_4.-9.klass'!D44</f>
        <v>28.71</v>
      </c>
      <c r="F44" s="137">
        <f>E44*'Nädal_41_4.-9.klass'!F44/'Nädal_41_4.-9.klass'!E44</f>
        <v>5.7300000000000013</v>
      </c>
      <c r="G44" s="137">
        <f>F44*'Nädal_41_4.-9.klass'!G44/'Nädal_41_4.-9.klass'!F44</f>
        <v>0.30900000000000005</v>
      </c>
      <c r="H44" s="137">
        <f>G44*'Nädal_41_4.-9.klass'!H44/'Nädal_41_4.-9.klass'!G44</f>
        <v>0.57300000000000006</v>
      </c>
      <c r="J44" s="20"/>
      <c r="K44" s="20"/>
      <c r="L44" s="20"/>
      <c r="M44" s="20"/>
      <c r="N44" s="20"/>
      <c r="O44" s="20"/>
      <c r="P44" s="32"/>
      <c r="Q44" s="32"/>
      <c r="R44" s="32"/>
      <c r="S44" s="32"/>
      <c r="T44" s="20"/>
      <c r="U44" s="20"/>
      <c r="V44" s="20"/>
    </row>
    <row r="45" spans="1:22" s="7" customFormat="1" ht="36">
      <c r="A45" s="156"/>
      <c r="B45" s="119" t="str">
        <f>'Nädal_41_4.-9.klass'!B45</f>
        <v>Jogurti-kookospuding apelsini-mangokastmega (L, VS)</v>
      </c>
      <c r="C45" s="259" t="str">
        <f>'Nädal_41_4.-9.klass'!C45</f>
        <v>Maitsestamata jogurt R 2,5%-3%, piim R 4,2%, vahukoor R 35%, kookoshelbed, mango, maisitärklis, želatiin, vanillisuhkur, suhkur, vesi</v>
      </c>
      <c r="D45" s="135">
        <v>100</v>
      </c>
      <c r="E45" s="137">
        <f>D45*'Nädal_41_4.-9.klass'!E45/'Nädal_41_4.-9.klass'!D45</f>
        <v>133</v>
      </c>
      <c r="F45" s="137">
        <f>E45*'Nädal_41_4.-9.klass'!F45/'Nädal_41_4.-9.klass'!E45</f>
        <v>13.2</v>
      </c>
      <c r="G45" s="137">
        <f>F45*'Nädal_41_4.-9.klass'!G45/'Nädal_41_4.-9.klass'!F45</f>
        <v>7.16</v>
      </c>
      <c r="H45" s="137">
        <f>G45*'Nädal_41_4.-9.klass'!H45/'Nädal_41_4.-9.klass'!G45</f>
        <v>3.55</v>
      </c>
      <c r="J45" s="20"/>
      <c r="K45" s="20"/>
      <c r="L45" s="20"/>
      <c r="M45" s="20"/>
      <c r="N45" s="20"/>
      <c r="O45" s="20"/>
      <c r="P45" s="32"/>
      <c r="Q45" s="32"/>
      <c r="R45" s="32"/>
      <c r="S45" s="32"/>
      <c r="T45" s="20"/>
      <c r="U45" s="20"/>
      <c r="V45" s="20"/>
    </row>
    <row r="46" spans="1:22" s="7" customFormat="1" ht="18">
      <c r="A46" s="156"/>
      <c r="B46" s="119" t="str">
        <f>'Nädal_41_4.-9.klass'!B46</f>
        <v>Piimatooted (piim, keefir R 2,5% ) (L)</v>
      </c>
      <c r="C46" s="259"/>
      <c r="D46" s="135">
        <v>100</v>
      </c>
      <c r="E46" s="137">
        <f>D46*'Nädal_41_4.-9.klass'!E46/'Nädal_41_4.-9.klass'!D46</f>
        <v>56.39</v>
      </c>
      <c r="F46" s="137">
        <f>E46*'Nädal_41_4.-9.klass'!F46/'Nädal_41_4.-9.klass'!E46</f>
        <v>4.875</v>
      </c>
      <c r="G46" s="137">
        <f>F46*'Nädal_41_4.-9.klass'!G46/'Nädal_41_4.-9.klass'!F46</f>
        <v>2.57</v>
      </c>
      <c r="H46" s="137">
        <f>G46*'Nädal_41_4.-9.klass'!H46/'Nädal_41_4.-9.klass'!G46</f>
        <v>3.44</v>
      </c>
      <c r="J46" s="20"/>
      <c r="K46" s="20"/>
      <c r="L46" s="20"/>
      <c r="M46" s="20"/>
      <c r="N46" s="20"/>
      <c r="O46" s="20"/>
      <c r="P46" s="32"/>
      <c r="Q46" s="32"/>
      <c r="R46" s="32"/>
      <c r="S46" s="32"/>
      <c r="T46" s="20"/>
      <c r="U46" s="20"/>
      <c r="V46" s="20"/>
    </row>
    <row r="47" spans="1:22" s="7" customFormat="1" ht="30">
      <c r="A47" s="117" t="s">
        <v>44</v>
      </c>
      <c r="B47" s="119" t="str">
        <f>'Nädal_41_4.-9.klass'!B47</f>
        <v>Joogijogurt, maitsestatud (L)</v>
      </c>
      <c r="C47" s="259" t="str">
        <f>'Nädal_41_4.-9.klass'!C47</f>
        <v>Maitsestamata jogurt R 2,5-3%, naturaalne marjapüree maasikas, vaarikas, mustad sõstrad, punased sõstrad, mustikas)</v>
      </c>
      <c r="D47" s="134">
        <v>25</v>
      </c>
      <c r="E47" s="137">
        <f>D47*'Nädal_41_4.-9.klass'!E47/'Nädal_41_4.-9.klass'!D47</f>
        <v>18.686499999999999</v>
      </c>
      <c r="F47" s="137">
        <f>E47*'Nädal_41_4.-9.klass'!F47/'Nädal_41_4.-9.klass'!E47</f>
        <v>3.0307499999999998</v>
      </c>
      <c r="G47" s="137">
        <f>F47*'Nädal_41_4.-9.klass'!G47/'Nädal_41_4.-9.klass'!F47</f>
        <v>0.375</v>
      </c>
      <c r="H47" s="137">
        <f>G47*'Nädal_41_4.-9.klass'!H47/'Nädal_41_4.-9.klass'!G47</f>
        <v>0.80000000000000016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1:22" ht="18.95" customHeight="1">
      <c r="A48" s="117"/>
      <c r="B48" s="119" t="str">
        <f>'Nädal_41_4.-9.klass'!B48</f>
        <v>Mahl (erinevad maitsed)</v>
      </c>
      <c r="C48" s="259" t="str">
        <f>'Nädal_41_4.-9.klass'!C48</f>
        <v>Rõngu suhkruvaba mahlakonsentraat 100% naturaalne, vesi</v>
      </c>
      <c r="D48" s="134">
        <v>25</v>
      </c>
      <c r="E48" s="137">
        <f>D48*'Nädal_41_4.-9.klass'!E48/'Nädal_41_4.-9.klass'!D48</f>
        <v>12.132200000000001</v>
      </c>
      <c r="F48" s="137">
        <f>E48*'Nädal_41_4.-9.klass'!F48/'Nädal_41_4.-9.klass'!E48</f>
        <v>2.9455000000000005</v>
      </c>
      <c r="G48" s="137">
        <f>F48*'Nädal_41_4.-9.klass'!G48/'Nädal_41_4.-9.klass'!F48</f>
        <v>1.2500000000000001E-2</v>
      </c>
      <c r="H48" s="137">
        <f>G48*'Nädal_41_4.-9.klass'!H48/'Nädal_41_4.-9.klass'!G48</f>
        <v>9.0749999999999997E-2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ht="18.95" customHeight="1">
      <c r="A49" s="117"/>
      <c r="B49" s="119" t="str">
        <f>'Nädal_41_4.-9.klass'!B49</f>
        <v>Tee, suhkruta</v>
      </c>
      <c r="C49" s="259" t="str">
        <f>'Nädal_41_4.-9.klass'!C49</f>
        <v>Teepuru, vesi</v>
      </c>
      <c r="D49" s="134">
        <v>50</v>
      </c>
      <c r="E49" s="137">
        <f>D49*'Nädal_41_4.-9.klass'!E49/'Nädal_41_4.-9.klass'!D49</f>
        <v>0.2</v>
      </c>
      <c r="F49" s="137">
        <f>E49*'Nädal_41_4.-9.klass'!F49/'Nädal_41_4.-9.klass'!E49</f>
        <v>0</v>
      </c>
      <c r="G49" s="137">
        <f>D49*'Nädal_41_4.-9.klass'!G37/'Nädal_41_4.-9.klass'!D37</f>
        <v>0</v>
      </c>
      <c r="H49" s="137">
        <f>E49*'Nädal_41_4.-9.klass'!H37/'Nädal_41_4.-9.klass'!E37</f>
        <v>5.000000000000001E-2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ht="18.95" customHeight="1">
      <c r="A50" s="117"/>
      <c r="B50" s="119" t="str">
        <f>'Nädal_41_4.-9.klass'!B50</f>
        <v>Rukkileiva (3 sorti) - ja sepikutoodete valik  (G)</v>
      </c>
      <c r="C50" s="259"/>
      <c r="D50" s="135">
        <v>40</v>
      </c>
      <c r="E50" s="137">
        <f>D50*'Nädal_41_4.-9.klass'!E50/'Nädal_41_4.-9.klass'!D50</f>
        <v>98.48</v>
      </c>
      <c r="F50" s="137">
        <f>E50*'Nädal_41_4.-9.klass'!F50/'Nädal_41_4.-9.klass'!E50</f>
        <v>20.92</v>
      </c>
      <c r="G50" s="137">
        <f>F50*'Nädal_41_4.-9.klass'!G50/'Nädal_41_4.-9.klass'!F50</f>
        <v>0.80000000000000016</v>
      </c>
      <c r="H50" s="137">
        <f>G50*'Nädal_41_4.-9.klass'!H50/'Nädal_41_4.-9.klass'!G50</f>
        <v>2.8600000000000008</v>
      </c>
    </row>
    <row r="51" spans="1:20" ht="18.95" customHeight="1">
      <c r="A51" s="117"/>
      <c r="B51" s="119" t="str">
        <f>'Nädal_41_4.-9.klass'!B51</f>
        <v>Apelsin</v>
      </c>
      <c r="C51" s="259"/>
      <c r="D51" s="132">
        <v>50</v>
      </c>
      <c r="E51" s="137">
        <f>D51*'Nädal_41_4.-9.klass'!E51/'Nädal_41_4.-9.klass'!D51</f>
        <v>21.5</v>
      </c>
      <c r="F51" s="137">
        <f>E51*'Nädal_41_4.-9.klass'!F51/'Nädal_41_4.-9.klass'!E51</f>
        <v>4.21</v>
      </c>
      <c r="G51" s="137">
        <f>F51*'Nädal_41_4.-9.klass'!G51/'Nädal_41_4.-9.klass'!F51</f>
        <v>7.0000000000000007E-2</v>
      </c>
      <c r="H51" s="137">
        <f>G51*'Nädal_41_4.-9.klass'!H51/'Nädal_41_4.-9.klass'!G51</f>
        <v>0.56999999999999995</v>
      </c>
    </row>
    <row r="52" spans="1:20" s="7" customFormat="1" ht="18.95" customHeight="1">
      <c r="A52" s="169"/>
      <c r="B52" s="170"/>
      <c r="C52" s="170" t="s">
        <v>9</v>
      </c>
      <c r="D52" s="132">
        <v>50</v>
      </c>
      <c r="E52" s="75">
        <f>SUM(E42:E51)</f>
        <v>550.14869999999996</v>
      </c>
      <c r="F52" s="75">
        <f>SUM(F42:F51)</f>
        <v>66.351250000000007</v>
      </c>
      <c r="G52" s="75">
        <f>SUM(G42:G51)</f>
        <v>21.611499999999999</v>
      </c>
      <c r="H52" s="75">
        <f>SUM(H42:H51)</f>
        <v>21.633750000000003</v>
      </c>
      <c r="J52" s="28"/>
      <c r="K52" s="29"/>
      <c r="L52" s="29"/>
      <c r="M52" s="29"/>
      <c r="N52" s="29"/>
      <c r="O52" s="29"/>
    </row>
    <row r="53" spans="1:20" ht="50.1" customHeight="1">
      <c r="A53" s="4" t="s">
        <v>12</v>
      </c>
      <c r="B53" s="5" t="s">
        <v>1</v>
      </c>
      <c r="C53" s="4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6" t="s">
        <v>7</v>
      </c>
    </row>
    <row r="54" spans="1:20" ht="18">
      <c r="A54" s="153"/>
      <c r="B54" s="119" t="str">
        <f>'Nädal_41_4.-9.klass'!B54</f>
        <v>Sealihakaste (G, L)</v>
      </c>
      <c r="C54" s="259" t="str">
        <f>'Nädal_41_4.-9.klass'!C54</f>
        <v>Sealiha, mugulsibul, vesi, nisujahu, toiduõli, hapukoor R 10%, petersell, must pipar, söögisool</v>
      </c>
      <c r="D54" s="118">
        <v>100</v>
      </c>
      <c r="E54" s="118">
        <f>D54*'Nädal_41_4.-9.klass'!E54/'Nädal_41_4.-9.klass'!D54</f>
        <v>94.166666666666671</v>
      </c>
      <c r="F54" s="118">
        <f>E54*'Nädal_41_4.-9.klass'!F54/'Nädal_41_4.-9.klass'!E54</f>
        <v>3.95</v>
      </c>
      <c r="G54" s="118">
        <f>F54*'Nädal_41_4.-9.klass'!G54/'Nädal_41_4.-9.klass'!F54</f>
        <v>6.4083333333333332</v>
      </c>
      <c r="H54" s="118">
        <f>G54*'Nädal_41_4.-9.klass'!H54/'Nädal_41_4.-9.klass'!G54</f>
        <v>5.0416666666666661</v>
      </c>
    </row>
    <row r="55" spans="1:20" ht="18">
      <c r="A55" s="117" t="s">
        <v>8</v>
      </c>
      <c r="B55" s="119" t="str">
        <f>'Nädal_41_4.-9.klass'!B55</f>
        <v>Stoovitud porgandid (G, L)</v>
      </c>
      <c r="C55" s="259" t="str">
        <f>'Nädal_41_4.-9.klass'!C55</f>
        <v>Porgand, toidukoor R 15%, nisujahu, või R 80%, sidrunimahl, söögisool, suhkur, vesi</v>
      </c>
      <c r="D55" s="144">
        <v>20</v>
      </c>
      <c r="E55" s="118">
        <f>D55*'Nädal_41_4.-9.klass'!E55/'Nädal_41_4.-9.klass'!D55</f>
        <v>13.8</v>
      </c>
      <c r="F55" s="118">
        <f>E55*'Nädal_41_4.-9.klass'!F55/'Nädal_41_4.-9.klass'!E55</f>
        <v>1.02</v>
      </c>
      <c r="G55" s="118">
        <f>F55*'Nädal_41_4.-9.klass'!G55/'Nädal_41_4.-9.klass'!F55</f>
        <v>0.93</v>
      </c>
      <c r="H55" s="118">
        <f>G55*'Nädal_41_4.-9.klass'!H55/'Nädal_41_4.-9.klass'!G55</f>
        <v>0.19600000000000001</v>
      </c>
    </row>
    <row r="56" spans="1:20" ht="18.95" customHeight="1">
      <c r="A56" s="154"/>
      <c r="B56" s="119" t="str">
        <f>'Nädal_41_4.-9.klass'!B56</f>
        <v>Kartul, aurutatud (mahe)</v>
      </c>
      <c r="C56" s="259" t="str">
        <f>'Nädal_41_4.-9.klass'!C56</f>
        <v>Kartul, vesi, söögisool</v>
      </c>
      <c r="D56" s="120">
        <v>50</v>
      </c>
      <c r="E56" s="118">
        <f>D56*'Nädal_41_4.-9.klass'!E56/'Nädal_41_4.-9.klass'!D56</f>
        <v>36.975000000000001</v>
      </c>
      <c r="F56" s="118">
        <f>E56*'Nädal_41_4.-9.klass'!F56/'Nädal_41_4.-9.klass'!E56</f>
        <v>8.4149999999999991</v>
      </c>
      <c r="G56" s="118">
        <f>F56*'Nädal_41_4.-9.klass'!G56/'Nädal_41_4.-9.klass'!F56</f>
        <v>5.099999999999999E-2</v>
      </c>
      <c r="H56" s="118">
        <f>G56*'Nädal_41_4.-9.klass'!H56/'Nädal_41_4.-9.klass'!G56</f>
        <v>0.96899999999999986</v>
      </c>
    </row>
    <row r="57" spans="1:20" ht="18.95" customHeight="1">
      <c r="A57" s="154"/>
      <c r="B57" s="119" t="str">
        <f>'Nädal_41_4.-9.klass'!B57</f>
        <v xml:space="preserve">Riis, aurutatud </v>
      </c>
      <c r="C57" s="259" t="str">
        <f>'Nädal_41_4.-9.klass'!C57</f>
        <v>Riis, vesi, söögisool</v>
      </c>
      <c r="D57" s="120">
        <v>50</v>
      </c>
      <c r="E57" s="118">
        <f>D57*'Nädal_41_4.-9.klass'!E57/'Nädal_41_4.-9.klass'!D57</f>
        <v>78.851000000000013</v>
      </c>
      <c r="F57" s="118">
        <f>E57*'Nädal_41_4.-9.klass'!F57/'Nädal_41_4.-9.klass'!E57</f>
        <v>13.438000000000001</v>
      </c>
      <c r="G57" s="118">
        <f>F57*'Nädal_41_4.-9.klass'!G57/'Nädal_41_4.-9.klass'!F57</f>
        <v>2.371</v>
      </c>
      <c r="H57" s="118">
        <f>G57*'Nädal_41_4.-9.klass'!H57/'Nädal_41_4.-9.klass'!G57</f>
        <v>1.1385000000000003</v>
      </c>
    </row>
    <row r="58" spans="1:20" ht="18">
      <c r="A58" s="154"/>
      <c r="B58" s="119" t="str">
        <f>'Nädal_41_4.-9.klass'!B58</f>
        <v>Brokoli, aurutatud</v>
      </c>
      <c r="C58" s="259"/>
      <c r="D58" s="120">
        <v>80</v>
      </c>
      <c r="E58" s="118">
        <f>D58*'Nädal_41_4.-9.klass'!E58/'Nädal_41_4.-9.klass'!D58</f>
        <v>31.568000000000001</v>
      </c>
      <c r="F58" s="118">
        <f>E58*'Nädal_41_4.-9.klass'!F58/'Nädal_41_4.-9.klass'!E58</f>
        <v>4.88</v>
      </c>
      <c r="G58" s="118">
        <f>F58*'Nädal_41_4.-9.klass'!G58/'Nädal_41_4.-9.klass'!F58</f>
        <v>0.4</v>
      </c>
      <c r="H58" s="118">
        <f>G58*'Nädal_41_4.-9.klass'!H58/'Nädal_41_4.-9.klass'!G58</f>
        <v>3.28</v>
      </c>
      <c r="J58" s="28"/>
      <c r="K58" s="29"/>
      <c r="L58" s="29"/>
      <c r="M58" s="29"/>
      <c r="N58" s="29"/>
      <c r="O58" s="29"/>
    </row>
    <row r="59" spans="1:20" ht="18.95" customHeight="1">
      <c r="A59" s="154"/>
      <c r="B59" s="119" t="str">
        <f>'Nädal_41_4.-9.klass'!B59</f>
        <v>Külm hapukoorekaste murulauguga (L)</v>
      </c>
      <c r="C59" s="259" t="str">
        <f>'Nädal_41_4.-9.klass'!C59</f>
        <v>Hapukoor R 10%, sidrunimahl, suhkur, murulauk</v>
      </c>
      <c r="D59" s="120">
        <v>50</v>
      </c>
      <c r="E59" s="118">
        <f>D59*'Nädal_41_4.-9.klass'!E59/'Nädal_41_4.-9.klass'!D59</f>
        <v>56.623000000000005</v>
      </c>
      <c r="F59" s="118">
        <f>E59*'Nädal_41_4.-9.klass'!F59/'Nädal_41_4.-9.klass'!E59</f>
        <v>2.4850000000000003</v>
      </c>
      <c r="G59" s="118">
        <f>F59*'Nädal_41_4.-9.klass'!G59/'Nädal_41_4.-9.klass'!F59</f>
        <v>4.5600000000000005</v>
      </c>
      <c r="H59" s="118">
        <f>G59*'Nädal_41_4.-9.klass'!H59/'Nädal_41_4.-9.klass'!G59</f>
        <v>1.4380000000000002</v>
      </c>
      <c r="J59" s="28"/>
      <c r="K59" s="29"/>
      <c r="L59" s="29"/>
      <c r="M59" s="29"/>
      <c r="N59" s="29"/>
      <c r="O59" s="29"/>
    </row>
    <row r="60" spans="1:20" ht="18.95" customHeight="1">
      <c r="A60" s="147"/>
      <c r="B60" s="119" t="str">
        <f>'Nädal_41_4.-9.klass'!B60</f>
        <v>Mahla-õlikaste</v>
      </c>
      <c r="C60" s="259" t="str">
        <f>'Nädal_41_4.-9.klass'!C60</f>
        <v>Õunamahl 100% naturaalne, õunaäädikas, sinepipulber, söögisool, petersell, toiduõli</v>
      </c>
      <c r="D60" s="120">
        <v>5</v>
      </c>
      <c r="E60" s="118">
        <f>D60*'Nädal_41_4.-9.klass'!E60/'Nädal_41_4.-9.klass'!D60</f>
        <v>32.189399999999999</v>
      </c>
      <c r="F60" s="118">
        <f>E60*'Nädal_41_4.-9.klass'!F60/'Nädal_41_4.-9.klass'!E60</f>
        <v>9.7050000000000011E-2</v>
      </c>
      <c r="G60" s="118">
        <f>F60*'Nädal_41_4.-9.klass'!G60/'Nädal_41_4.-9.klass'!F60</f>
        <v>3.5305500000000003</v>
      </c>
      <c r="H60" s="118">
        <f>G60*'Nädal_41_4.-9.klass'!H60/'Nädal_41_4.-9.klass'!G60</f>
        <v>1.3550000000000001E-2</v>
      </c>
    </row>
    <row r="61" spans="1:20" ht="18.95" customHeight="1">
      <c r="A61" s="147"/>
      <c r="B61" s="119" t="str">
        <f>'Nädal_41_4.-9.klass'!B61</f>
        <v>Peedi-piprajuuresalat (L) (mahe peet)</v>
      </c>
      <c r="C61" s="259" t="str">
        <f>'Nädal_41_4.-9.klass'!C61</f>
        <v xml:space="preserve">Peet, mädarõigas, hapukoor R 10%, õun, suhkur, </v>
      </c>
      <c r="D61" s="120">
        <v>100</v>
      </c>
      <c r="E61" s="118">
        <f>D61</f>
        <v>100</v>
      </c>
      <c r="F61" s="118">
        <f>E61*'Nädal_41_4.-9.klass'!F61/'Nädal_41_4.-9.klass'!E61</f>
        <v>13.892617449664428</v>
      </c>
      <c r="G61" s="118">
        <f>F61*'Nädal_41_4.-9.klass'!G61/'Nädal_41_4.-9.klass'!F61</f>
        <v>2.8187919463087243</v>
      </c>
      <c r="H61" s="118">
        <f>G61*'Nädal_41_4.-9.klass'!H61/'Nädal_41_4.-9.klass'!G61</f>
        <v>3.0872483221476505</v>
      </c>
    </row>
    <row r="62" spans="1:20" ht="18.95" customHeight="1">
      <c r="A62" s="147"/>
      <c r="B62" s="119" t="str">
        <f>'Nädal_41_4.-9.klass'!B62</f>
        <v>Hiina kapsas, tomat, mais</v>
      </c>
      <c r="C62" s="259"/>
      <c r="D62" s="120">
        <v>90</v>
      </c>
      <c r="E62" s="118">
        <f>D62*'Nädal_41_4.-9.klass'!E62/'Nädal_41_4.-9.klass'!D62</f>
        <v>36.173999999999999</v>
      </c>
      <c r="F62" s="118">
        <f>E62*'Nädal_41_4.-9.klass'!F62/'Nädal_41_4.-9.klass'!E62</f>
        <v>7.455000000000001</v>
      </c>
      <c r="G62" s="118">
        <f>F62*'Nädal_41_4.-9.klass'!G62/'Nädal_41_4.-9.klass'!F62</f>
        <v>0.57000000000000006</v>
      </c>
      <c r="H62" s="118">
        <f>G62*'Nädal_41_4.-9.klass'!H62/'Nädal_41_4.-9.klass'!G62</f>
        <v>1.5299999999999998</v>
      </c>
    </row>
    <row r="63" spans="1:20" ht="18.95" customHeight="1">
      <c r="A63" s="147"/>
      <c r="B63" s="119" t="str">
        <f>'Nädal_41_4.-9.klass'!B63</f>
        <v>Seemnesegu (mahe)</v>
      </c>
      <c r="C63" s="259" t="str">
        <f>'Nädal_41_4.-9.klass'!C63</f>
        <v>Kõrvitsaseemned, päevalilleseemned, seesamiseemned</v>
      </c>
      <c r="D63" s="120">
        <v>10</v>
      </c>
      <c r="E63" s="118">
        <f>D63*'Nädal_41_4.-9.klass'!E63/'Nädal_41_4.-9.klass'!D63</f>
        <v>60.8767</v>
      </c>
      <c r="F63" s="118">
        <f>E63*'Nädal_41_4.-9.klass'!F63/'Nädal_41_4.-9.klass'!E63</f>
        <v>1.28</v>
      </c>
      <c r="G63" s="118">
        <f>F63*'Nädal_41_4.-9.klass'!G63/'Nädal_41_4.-9.klass'!F63</f>
        <v>5.1566999999999998</v>
      </c>
      <c r="H63" s="118">
        <f>G63*'Nädal_41_4.-9.klass'!H63/'Nädal_41_4.-9.klass'!G63</f>
        <v>2.8232999999999997</v>
      </c>
    </row>
    <row r="64" spans="1:20" ht="18.95" customHeight="1">
      <c r="A64" s="147" t="s">
        <v>44</v>
      </c>
      <c r="B64" s="119" t="str">
        <f>'Nädal_41_4.-9.klass'!B64</f>
        <v>Piimatooted (piim, keefir R 2,5% ) (L)</v>
      </c>
      <c r="C64" s="259"/>
      <c r="D64" s="120">
        <v>25</v>
      </c>
      <c r="E64" s="118">
        <f>D64*'Nädal_41_4.-9.klass'!E64/'Nädal_41_4.-9.klass'!D64</f>
        <v>14.0975</v>
      </c>
      <c r="F64" s="118">
        <f>E64*'Nädal_41_4.-9.klass'!F64/'Nädal_41_4.-9.klass'!E64</f>
        <v>1.21875</v>
      </c>
      <c r="G64" s="118">
        <f>F64*'Nädal_41_4.-9.klass'!G64/'Nädal_41_4.-9.klass'!F64</f>
        <v>0.64249999999999996</v>
      </c>
      <c r="H64" s="118">
        <f>G64*'Nädal_41_4.-9.klass'!H64/'Nädal_41_4.-9.klass'!G64</f>
        <v>0.86</v>
      </c>
    </row>
    <row r="65" spans="1:12" ht="30">
      <c r="A65" s="147"/>
      <c r="B65" s="119" t="str">
        <f>'Nädal_41_4.-9.klass'!B65</f>
        <v>Joogijogurt, maitsestatud (L)</v>
      </c>
      <c r="C65" s="259" t="str">
        <f>'Nädal_41_4.-9.klass'!C65</f>
        <v>Maitsestamata jogurt R 2,5-3%, naturaalne marjapüree maasikas, vaarikas, mustad sõstrad, punased sõstrad, mustikas)</v>
      </c>
      <c r="D65" s="120">
        <v>25</v>
      </c>
      <c r="E65" s="118">
        <f>D65*'Nädal_41_4.-9.klass'!E65/'Nädal_41_4.-9.klass'!D65</f>
        <v>18.686499999999999</v>
      </c>
      <c r="F65" s="118">
        <f>E65*'Nädal_41_4.-9.klass'!F65/'Nädal_41_4.-9.klass'!E65</f>
        <v>3.0307499999999998</v>
      </c>
      <c r="G65" s="118">
        <f>F65*'Nädal_41_4.-9.klass'!G65/'Nädal_41_4.-9.klass'!F65</f>
        <v>0.375</v>
      </c>
      <c r="H65" s="118">
        <f>G65*'Nädal_41_4.-9.klass'!H65/'Nädal_41_4.-9.klass'!G65</f>
        <v>0.80000000000000016</v>
      </c>
    </row>
    <row r="66" spans="1:12" ht="18.95" customHeight="1">
      <c r="A66" s="177"/>
      <c r="B66" s="119" t="str">
        <f>'Nädal_41_4.-9.klass'!B66</f>
        <v>Tee, suhkruta</v>
      </c>
      <c r="C66" s="259" t="str">
        <f>'Nädal_41_4.-9.klass'!C66</f>
        <v>Teepuru, vesi</v>
      </c>
      <c r="D66" s="120">
        <v>50</v>
      </c>
      <c r="E66" s="118">
        <f>D66*'Nädal_41_4.-9.klass'!E66/'Nädal_41_4.-9.klass'!D66</f>
        <v>0.2</v>
      </c>
      <c r="F66" s="118">
        <f>E66*'Nädal_41_4.-9.klass'!F66/'Nädal_41_4.-9.klass'!E66</f>
        <v>0</v>
      </c>
      <c r="G66" s="118">
        <f>D66*'Nädal_41_4.-9.klass'!G66/'Nädal_41_4.-9.klass'!D66</f>
        <v>0</v>
      </c>
      <c r="H66" s="118">
        <f>E66*'Nädal_41_4.-9.klass'!H66/'Nädal_41_4.-9.klass'!E66</f>
        <v>5.000000000000001E-2</v>
      </c>
    </row>
    <row r="67" spans="1:12" ht="18.95" customHeight="1">
      <c r="A67" s="177"/>
      <c r="B67" s="119" t="str">
        <f>'Nädal_41_4.-9.klass'!B67</f>
        <v>Rukkileiva (3 sorti) - ja sepikutoodete valik  (G)</v>
      </c>
      <c r="C67" s="259"/>
      <c r="D67" s="120">
        <v>30</v>
      </c>
      <c r="E67" s="118">
        <f>D67*'Nädal_41_4.-9.klass'!E67/'Nädal_41_4.-9.klass'!D67</f>
        <v>73.86</v>
      </c>
      <c r="F67" s="118">
        <f>E67*'Nädal_41_4.-9.klass'!F67/'Nädal_41_4.-9.klass'!E67</f>
        <v>15.69</v>
      </c>
      <c r="G67" s="118">
        <f>F67*'Nädal_41_4.-9.klass'!G67/'Nädal_41_4.-9.klass'!F67</f>
        <v>0.6</v>
      </c>
      <c r="H67" s="118">
        <f>G67*'Nädal_41_4.-9.klass'!H67/'Nädal_41_4.-9.klass'!G67</f>
        <v>2.145</v>
      </c>
    </row>
    <row r="68" spans="1:12" ht="18.95" customHeight="1">
      <c r="A68" s="177"/>
      <c r="B68" s="119" t="str">
        <f>'Nädal_41_4.-9.klass'!B68</f>
        <v>Õun (mahe)</v>
      </c>
      <c r="C68" s="259"/>
      <c r="D68" s="120">
        <v>50</v>
      </c>
      <c r="E68" s="118">
        <f>D68*'Nädal_41_4.-9.klass'!E68/'Nädal_41_4.-9.klass'!D68</f>
        <v>24.038</v>
      </c>
      <c r="F68" s="118">
        <f>E68*'Nädal_41_4.-9.klass'!F68/'Nädal_41_4.-9.klass'!E68</f>
        <v>6.74</v>
      </c>
      <c r="G68" s="118">
        <f>F68*'Nädal_41_4.-9.klass'!G68/'Nädal_41_4.-9.klass'!F68</f>
        <v>0</v>
      </c>
      <c r="H68" s="118">
        <v>0</v>
      </c>
    </row>
    <row r="69" spans="1:12" ht="18.95" customHeight="1">
      <c r="A69" s="169"/>
      <c r="B69" s="170"/>
      <c r="C69" s="170" t="s">
        <v>9</v>
      </c>
      <c r="D69" s="33"/>
      <c r="E69" s="75">
        <f>SUM(E54:E68)</f>
        <v>672.10576666666668</v>
      </c>
      <c r="F69" s="75">
        <f t="shared" ref="F69:H69" si="0">SUM(F54:F68)</f>
        <v>83.59216744966443</v>
      </c>
      <c r="G69" s="75">
        <f t="shared" si="0"/>
        <v>28.41387527964206</v>
      </c>
      <c r="H69" s="75">
        <f t="shared" si="0"/>
        <v>23.372264988814319</v>
      </c>
    </row>
    <row r="70" spans="1:12" ht="50.1" customHeight="1">
      <c r="A70" s="4" t="s">
        <v>13</v>
      </c>
      <c r="B70" s="5" t="s">
        <v>1</v>
      </c>
      <c r="C70" s="4" t="s">
        <v>2</v>
      </c>
      <c r="D70" s="6" t="s">
        <v>3</v>
      </c>
      <c r="E70" s="6" t="s">
        <v>4</v>
      </c>
      <c r="F70" s="6" t="s">
        <v>5</v>
      </c>
      <c r="G70" s="6" t="s">
        <v>6</v>
      </c>
      <c r="H70" s="6" t="s">
        <v>7</v>
      </c>
    </row>
    <row r="71" spans="1:12" ht="30">
      <c r="A71" s="156"/>
      <c r="B71" s="119" t="str">
        <f>'Nädal_41_4.-9.klass'!B71</f>
        <v>Kanapada suvikõrvitsa ja roheliste ubadega (L)</v>
      </c>
      <c r="C71" s="259" t="str">
        <f>'Nädal_41_4.-9.klass'!C71</f>
        <v>Kanaliha, porgand, kaalikas, suvikõrvits, mugulsibul, paprika, aedoad, toidukoor R 15%, maisitärklis, söögisool, värske petersell, toiduõli, vesi</v>
      </c>
      <c r="D71" s="118">
        <v>100</v>
      </c>
      <c r="E71" s="118">
        <f>D71*'Nädal_41_4.-9.klass'!E71/'Nädal_41_4.-9.klass'!D71</f>
        <v>81</v>
      </c>
      <c r="F71" s="118">
        <f>E71*'Nädal_41_4.-9.klass'!F71/'Nädal_41_4.-9.klass'!E71</f>
        <v>4.1100000000000003</v>
      </c>
      <c r="G71" s="118">
        <f>F71*'Nädal_41_4.-9.klass'!G71/'Nädal_41_4.-9.klass'!F71</f>
        <v>4.7050000000000001</v>
      </c>
      <c r="H71" s="118">
        <f>G71*'Nädal_41_4.-9.klass'!H71/'Nädal_41_4.-9.klass'!G71</f>
        <v>4.87</v>
      </c>
    </row>
    <row r="72" spans="1:12" ht="18">
      <c r="A72" s="117" t="s">
        <v>8</v>
      </c>
      <c r="B72" s="119" t="str">
        <f>'Nädal_41_4.-9.klass'!B72</f>
        <v>Koorene herne- ja aedviljahautis (L)</v>
      </c>
      <c r="C72" s="259" t="str">
        <f>'Nädal_41_4.-9.klass'!C72</f>
        <v>Herned, suvikõrvits, porgand, toidukoor R 15%, värske petersell, toiduõli, söögisool, vesi</v>
      </c>
      <c r="D72" s="144">
        <v>100</v>
      </c>
      <c r="E72" s="118">
        <f>D72*'Nädal_41_4.-9.klass'!E72/'Nädal_41_4.-9.klass'!D72</f>
        <v>76.5</v>
      </c>
      <c r="F72" s="118">
        <f>E72*'Nädal_41_4.-9.klass'!F72/'Nädal_41_4.-9.klass'!E72</f>
        <v>7.0499999999999989</v>
      </c>
      <c r="G72" s="118">
        <f>F72*'Nädal_41_4.-9.klass'!G72/'Nädal_41_4.-9.klass'!F72</f>
        <v>3</v>
      </c>
      <c r="H72" s="118">
        <f>G72*'Nädal_41_4.-9.klass'!H72/'Nädal_41_4.-9.klass'!G72</f>
        <v>3.4499999999999997</v>
      </c>
    </row>
    <row r="73" spans="1:12" ht="18">
      <c r="A73" s="117"/>
      <c r="B73" s="119" t="str">
        <f>'Nädal_41_4.-9.klass'!B73</f>
        <v>Kõrvits, röstitud</v>
      </c>
      <c r="C73" s="259" t="str">
        <f>'Nädal_41_4.-9.klass'!C73</f>
        <v>Kõrvits, küüslauk, tüümian, must pipar, muskaatpähkel, toiduõli, söögisool</v>
      </c>
      <c r="D73" s="144">
        <v>50</v>
      </c>
      <c r="E73" s="118">
        <f>D73*'Nädal_41_4.-9.klass'!E73/'Nädal_41_4.-9.klass'!D73</f>
        <v>22</v>
      </c>
      <c r="F73" s="118">
        <f>E73*'Nädal_41_4.-9.klass'!F73/'Nädal_41_4.-9.klass'!E73</f>
        <v>1.26</v>
      </c>
      <c r="G73" s="118">
        <f>F73*'Nädal_41_4.-9.klass'!G73/'Nädal_41_4.-9.klass'!F73</f>
        <v>1.56</v>
      </c>
      <c r="H73" s="118">
        <f>G73*'Nädal_41_4.-9.klass'!H73/'Nädal_41_4.-9.klass'!G73</f>
        <v>0.38800000000000001</v>
      </c>
    </row>
    <row r="74" spans="1:12" ht="18">
      <c r="A74" s="159"/>
      <c r="B74" s="119" t="str">
        <f>'Nädal_41_4.-9.klass'!B74</f>
        <v>Täisterapasta/pasta (G) (mahe)</v>
      </c>
      <c r="C74" s="259" t="str">
        <f>'Nädal_41_4.-9.klass'!C74</f>
        <v>Täisterapasta/pasta (durumnisujahu, vesi), vesi, söögisool</v>
      </c>
      <c r="D74" s="120">
        <v>80</v>
      </c>
      <c r="E74" s="118">
        <f>D74*'Nädal_41_4.-9.klass'!E74/'Nädal_41_4.-9.klass'!D74</f>
        <v>137.25199999999998</v>
      </c>
      <c r="F74" s="118">
        <f>E74*'Nädal_41_4.-9.klass'!F74/'Nädal_41_4.-9.klass'!E74</f>
        <v>28.525599999999994</v>
      </c>
      <c r="G74" s="118">
        <f>F74*'Nädal_41_4.-9.klass'!G74/'Nädal_41_4.-9.klass'!F74</f>
        <v>1.0759999999999998</v>
      </c>
      <c r="H74" s="118">
        <f>G74*'Nädal_41_4.-9.klass'!H74/'Nädal_41_4.-9.klass'!G74</f>
        <v>4.541599999999999</v>
      </c>
    </row>
    <row r="75" spans="1:12" ht="18">
      <c r="A75" s="159"/>
      <c r="B75" s="119" t="str">
        <f>'Nädal_41_4.-9.klass'!B75</f>
        <v>Tatar, aurutatud (mahe)</v>
      </c>
      <c r="C75" s="259" t="str">
        <f>'Nädal_41_4.-9.klass'!C75</f>
        <v xml:space="preserve">Tatar, vesi, söögisool </v>
      </c>
      <c r="D75" s="120">
        <v>50</v>
      </c>
      <c r="E75" s="118">
        <f>D75*'Nädal_41_4.-9.klass'!E75/'Nädal_41_4.-9.klass'!D75</f>
        <v>40.29999999999999</v>
      </c>
      <c r="F75" s="118">
        <f>E75*'Nädal_41_4.-9.klass'!F75/'Nädal_41_4.-9.klass'!E75</f>
        <v>8.4874999999999989</v>
      </c>
      <c r="G75" s="118">
        <f>F75*'Nädal_41_4.-9.klass'!G75/'Nädal_41_4.-9.klass'!F75</f>
        <v>0.24999999999999994</v>
      </c>
      <c r="H75" s="118">
        <f>G75*'Nädal_41_4.-9.klass'!H75/'Nädal_41_4.-9.klass'!G75</f>
        <v>1.4874999999999996</v>
      </c>
    </row>
    <row r="76" spans="1:12" ht="18.95" customHeight="1">
      <c r="A76" s="156"/>
      <c r="B76" s="119" t="str">
        <f>'Nädal_41_4.-9.klass'!B76</f>
        <v>Külm jogurti-küüslaugukaste (L)</v>
      </c>
      <c r="C76" s="259" t="str">
        <f>'Nädal_41_4.-9.klass'!C76</f>
        <v>Maitsestamata jogurt R 5%, sidrunimahl, suhkur, küüslauk</v>
      </c>
      <c r="D76" s="120">
        <v>5</v>
      </c>
      <c r="E76" s="118">
        <f>D76*'Nädal_41_4.-9.klass'!E76/'Nädal_41_4.-9.klass'!D76</f>
        <v>4.1657500000000001</v>
      </c>
      <c r="F76" s="118">
        <f>E76*'Nädal_41_4.-9.klass'!F76/'Nädal_41_4.-9.klass'!E76</f>
        <v>0.29705000000000004</v>
      </c>
      <c r="G76" s="118">
        <f>F76*'Nädal_41_4.-9.klass'!G76/'Nädal_41_4.-9.klass'!F76</f>
        <v>0.24010000000000001</v>
      </c>
      <c r="H76" s="118">
        <f>G76*'Nädal_41_4.-9.klass'!H76/'Nädal_41_4.-9.klass'!G76</f>
        <v>0.20710000000000003</v>
      </c>
    </row>
    <row r="77" spans="1:12" ht="18.95" customHeight="1">
      <c r="A77" s="156"/>
      <c r="B77" s="119" t="str">
        <f>'Nädal_41_4.-9.klass'!B77</f>
        <v>Mahla-õlikaste</v>
      </c>
      <c r="C77" s="259" t="str">
        <f>'Nädal_41_4.-9.klass'!C77</f>
        <v>Õunamahl 100% naturaalne, õunaäädikas, sinepipulber, söögisool, petersell, värske, toiduõli</v>
      </c>
      <c r="D77" s="120">
        <v>100</v>
      </c>
      <c r="E77" s="118">
        <f>D77*'Nädal_41_4.-9.klass'!E77/'Nädal_41_4.-9.klass'!D77</f>
        <v>643.78800000000001</v>
      </c>
      <c r="F77" s="118">
        <f>E77*'Nädal_41_4.-9.klass'!F77/'Nädal_41_4.-9.klass'!E77</f>
        <v>1.9410000000000003</v>
      </c>
      <c r="G77" s="118">
        <f>F77*'Nädal_41_4.-9.klass'!G77/'Nädal_41_4.-9.klass'!F77</f>
        <v>70.611000000000004</v>
      </c>
      <c r="H77" s="118">
        <f>G77*'Nädal_41_4.-9.klass'!H77/'Nädal_41_4.-9.klass'!G77</f>
        <v>0.27100000000000002</v>
      </c>
    </row>
    <row r="78" spans="1:12" ht="18.95" customHeight="1">
      <c r="A78" s="117"/>
      <c r="B78" s="119" t="str">
        <f>'Nädal_41_4.-9.klass'!B78</f>
        <v>Hiina kapsa salat pirni ja Kreeka pähklitega (P)</v>
      </c>
      <c r="C78" s="259" t="str">
        <f>'Nädal_41_4.-9.klass'!C78</f>
        <v>Hiina kapsas, pirn, Kreeka pähkel, toiduõli</v>
      </c>
      <c r="D78" s="120">
        <v>90</v>
      </c>
      <c r="E78" s="118">
        <f>D78*'Nädal_41_4.-9.klass'!E78/'Nädal_41_4.-9.klass'!D78</f>
        <v>80.829900000000009</v>
      </c>
      <c r="F78" s="118">
        <f>E78*'Nädal_41_4.-9.klass'!F78/'Nädal_41_4.-9.klass'!E78</f>
        <v>5.6177999999999999</v>
      </c>
      <c r="G78" s="118">
        <f>F78*'Nädal_41_4.-9.klass'!G78/'Nädal_41_4.-9.klass'!F78</f>
        <v>6.3054000000000006</v>
      </c>
      <c r="H78" s="118">
        <f>G78*'Nädal_41_4.-9.klass'!H78/'Nädal_41_4.-9.klass'!G78</f>
        <v>1.5057000000000003</v>
      </c>
      <c r="I78" s="16"/>
      <c r="J78" s="16"/>
      <c r="K78" s="16"/>
      <c r="L78" s="16"/>
    </row>
    <row r="79" spans="1:12" ht="18.95" customHeight="1">
      <c r="A79" s="117"/>
      <c r="B79" s="119" t="str">
        <f>'Nädal_41_4.-9.klass'!B79</f>
        <v>Peet, porgand (mahe), valge redis</v>
      </c>
      <c r="C79" s="259"/>
      <c r="D79" s="120">
        <v>10</v>
      </c>
      <c r="E79" s="118">
        <f>D79*'Nädal_41_4.-9.klass'!E79/'Nädal_41_4.-9.klass'!D79</f>
        <v>3.0700000000000003</v>
      </c>
      <c r="F79" s="118">
        <f>E79*'Nädal_41_4.-9.klass'!F79/'Nädal_41_4.-9.klass'!E79</f>
        <v>0.7466666666666667</v>
      </c>
      <c r="G79" s="118">
        <f>F79*'Nädal_41_4.-9.klass'!G79/'Nädal_41_4.-9.klass'!F79</f>
        <v>1.666666666666667E-2</v>
      </c>
      <c r="H79" s="118">
        <f>G79*'Nädal_41_4.-9.klass'!H79/'Nädal_41_4.-9.klass'!G79</f>
        <v>0.10000000000000002</v>
      </c>
    </row>
    <row r="80" spans="1:12" ht="18.95" customHeight="1">
      <c r="A80" s="117" t="s">
        <v>44</v>
      </c>
      <c r="B80" s="119" t="str">
        <f>'Nädal_41_4.-9.klass'!B80</f>
        <v>Seemnesegu (mahe)</v>
      </c>
      <c r="C80" s="259" t="str">
        <f>'Nädal_41_4.-9.klass'!C80</f>
        <v>Kõrvitsaseemned, päevalilleseemned, seesamiseemned</v>
      </c>
      <c r="D80" s="120">
        <v>25</v>
      </c>
      <c r="E80" s="118">
        <f>D80*'Nädal_41_4.-9.klass'!E80/'Nädal_41_4.-9.klass'!D80</f>
        <v>152.19174999999998</v>
      </c>
      <c r="F80" s="118">
        <f>E80*'Nädal_41_4.-9.klass'!F80/'Nädal_41_4.-9.klass'!E80</f>
        <v>3.1999999999999997</v>
      </c>
      <c r="G80" s="118">
        <f>F80*'Nädal_41_4.-9.klass'!G80/'Nädal_41_4.-9.klass'!F80</f>
        <v>12.891749999999998</v>
      </c>
      <c r="H80" s="118">
        <f>G80*'Nädal_41_4.-9.klass'!H80/'Nädal_41_4.-9.klass'!G80</f>
        <v>7.0582499999999992</v>
      </c>
    </row>
    <row r="81" spans="1:8" ht="18.95" customHeight="1">
      <c r="A81" s="117"/>
      <c r="B81" s="119" t="str">
        <f>'Nädal_41_4.-9.klass'!B81</f>
        <v>Piimatooted (piim, keefir R 2,5% ) (L)</v>
      </c>
      <c r="C81" s="259"/>
      <c r="D81" s="120">
        <v>25</v>
      </c>
      <c r="E81" s="118">
        <f>D81*'Nädal_41_4.-9.klass'!E81/'Nädal_41_4.-9.klass'!D81</f>
        <v>14.0975</v>
      </c>
      <c r="F81" s="118">
        <f>E81*'Nädal_41_4.-9.klass'!F81/'Nädal_41_4.-9.klass'!E81</f>
        <v>1.21875</v>
      </c>
      <c r="G81" s="118">
        <f>F81*'Nädal_41_4.-9.klass'!G81/'Nädal_41_4.-9.klass'!F81</f>
        <v>0.64249999999999996</v>
      </c>
      <c r="H81" s="118">
        <f>G81*'Nädal_41_4.-9.klass'!H81/'Nädal_41_4.-9.klass'!G81</f>
        <v>0.86</v>
      </c>
    </row>
    <row r="82" spans="1:8" ht="30">
      <c r="A82" s="117"/>
      <c r="B82" s="119" t="str">
        <f>'Nädal_41_4.-9.klass'!B82</f>
        <v>Joogijogurt, maitsestatud (L)</v>
      </c>
      <c r="C82" s="259" t="str">
        <f>'Nädal_41_4.-9.klass'!C82</f>
        <v>Maitsestamata jogurt R 2,5-3%, naturaalne marjapüree maasikas, vaarikas, mustad sõstrad, punased sõstrad, mustikas)</v>
      </c>
      <c r="D82" s="120">
        <v>50</v>
      </c>
      <c r="E82" s="118">
        <f>D82*'Nädal_41_4.-9.klass'!E82/'Nädal_41_4.-9.klass'!D82</f>
        <v>37.372999999999998</v>
      </c>
      <c r="F82" s="118">
        <f>E82*'Nädal_41_4.-9.klass'!F82/'Nädal_41_4.-9.klass'!E82</f>
        <v>6.0614999999999997</v>
      </c>
      <c r="G82" s="118">
        <f>F82*'Nädal_41_4.-9.klass'!G82/'Nädal_41_4.-9.klass'!F82</f>
        <v>0.75</v>
      </c>
      <c r="H82" s="118">
        <f>G82*'Nädal_41_4.-9.klass'!H82/'Nädal_41_4.-9.klass'!G82</f>
        <v>1.6000000000000003</v>
      </c>
    </row>
    <row r="83" spans="1:8" ht="18.95" customHeight="1">
      <c r="A83" s="117"/>
      <c r="B83" s="119" t="str">
        <f>'Nädal_41_4.-9.klass'!B83</f>
        <v>Tee, suhkruta</v>
      </c>
      <c r="C83" s="259" t="str">
        <f>'Nädal_41_4.-9.klass'!C83</f>
        <v>Teepuru, vesi</v>
      </c>
      <c r="D83" s="120">
        <v>30</v>
      </c>
      <c r="E83" s="118">
        <f>D83*'Nädal_41_4.-9.klass'!E83/'Nädal_41_4.-9.klass'!D83</f>
        <v>0.12</v>
      </c>
      <c r="F83" s="118">
        <f>E83*'Nädal_41_4.-9.klass'!F83/'Nädal_41_4.-9.klass'!E83</f>
        <v>0</v>
      </c>
      <c r="G83" s="118">
        <f>D83*'Nädal_41_4.-9.klass'!G83/'Nädal_41_4.-9.klass'!D83</f>
        <v>0</v>
      </c>
      <c r="H83" s="118">
        <f>E83*'Nädal_41_4.-9.klass'!H83/'Nädal_41_4.-9.klass'!E83</f>
        <v>0.03</v>
      </c>
    </row>
    <row r="84" spans="1:8" ht="18.95" customHeight="1">
      <c r="A84" s="157"/>
      <c r="B84" s="119" t="str">
        <f>'Nädal_41_4.-9.klass'!B84</f>
        <v>Rukkileiva (3 sorti) - ja sepikutoodete valik  (G)</v>
      </c>
      <c r="C84" s="259"/>
      <c r="D84" s="120">
        <v>50</v>
      </c>
      <c r="E84" s="118">
        <f>D84*'Nädal_41_4.-9.klass'!E84/'Nädal_41_4.-9.klass'!D84</f>
        <v>123.1</v>
      </c>
      <c r="F84" s="118">
        <f>E84*'Nädal_41_4.-9.klass'!F84/'Nädal_41_4.-9.klass'!E84</f>
        <v>26.15</v>
      </c>
      <c r="G84" s="118">
        <f>F84*'Nädal_41_4.-9.klass'!G84/'Nädal_41_4.-9.klass'!F84</f>
        <v>1</v>
      </c>
      <c r="H84" s="118">
        <f>G84*'Nädal_41_4.-9.klass'!H84/'Nädal_41_4.-9.klass'!G84</f>
        <v>3.5750000000000002</v>
      </c>
    </row>
    <row r="85" spans="1:8" ht="18.95" customHeight="1">
      <c r="A85" s="169"/>
      <c r="B85" s="170"/>
      <c r="C85" s="170" t="s">
        <v>9</v>
      </c>
      <c r="D85" s="176"/>
      <c r="E85" s="38">
        <f>SUM(E71:E84)</f>
        <v>1415.7878999999998</v>
      </c>
      <c r="F85" s="38">
        <f>SUM(F71:F84)</f>
        <v>94.665866666666659</v>
      </c>
      <c r="G85" s="38">
        <f>SUM(G71:G84)</f>
        <v>103.04841666666668</v>
      </c>
      <c r="H85" s="38">
        <f>SUM(H71:H84)</f>
        <v>29.944150000000004</v>
      </c>
    </row>
    <row r="86" spans="1:8" ht="18.95" customHeight="1">
      <c r="A86" s="285" t="s">
        <v>14</v>
      </c>
      <c r="B86" s="286"/>
      <c r="C86" s="286"/>
      <c r="D86" s="287"/>
      <c r="E86" s="167">
        <f>AVERAGE(E23,E40,E52,E69,E85)</f>
        <v>755.66617333333329</v>
      </c>
      <c r="F86" s="39">
        <f>AVERAGE(F23,F40,F52,F69,F85)</f>
        <v>80.184563489932884</v>
      </c>
      <c r="G86" s="39">
        <f>AVERAGE(G23,G40,G52,G69,G85)</f>
        <v>38.910271722595084</v>
      </c>
      <c r="H86" s="39">
        <f>AVERAGE(H23,H40,H52,H69,H85)</f>
        <v>23.952352997762866</v>
      </c>
    </row>
    <row r="87" spans="1:8" ht="18.95" customHeight="1">
      <c r="A87" s="173"/>
      <c r="B87" s="172"/>
      <c r="C87" s="288" t="s">
        <v>171</v>
      </c>
      <c r="D87" s="289"/>
      <c r="E87" s="168"/>
      <c r="F87" s="116">
        <f>(F86*4)/E86*100</f>
        <v>42.44443714410518</v>
      </c>
      <c r="G87" s="116">
        <f>(G86*9)/E86*100</f>
        <v>46.342215367219005</v>
      </c>
      <c r="H87" s="116">
        <f>(H86*4)/E86*100</f>
        <v>12.678801218324324</v>
      </c>
    </row>
    <row r="88" spans="1:8" ht="18.95" customHeight="1">
      <c r="A88" s="174"/>
      <c r="B88" s="175"/>
      <c r="C88" s="280" t="s">
        <v>166</v>
      </c>
      <c r="D88" s="281"/>
      <c r="E88" s="168" t="s">
        <v>190</v>
      </c>
      <c r="F88" s="116" t="s">
        <v>168</v>
      </c>
      <c r="G88" s="116" t="s">
        <v>169</v>
      </c>
      <c r="H88" s="116" t="s">
        <v>170</v>
      </c>
    </row>
    <row r="89" spans="1:8" ht="18.95" customHeight="1">
      <c r="A89" s="269" t="s">
        <v>15</v>
      </c>
      <c r="B89" s="269"/>
      <c r="C89" s="269"/>
      <c r="D89" s="269"/>
      <c r="E89" s="270"/>
      <c r="F89" s="270"/>
      <c r="G89" s="270"/>
      <c r="H89" s="270"/>
    </row>
    <row r="90" spans="1:8" ht="18.95" customHeight="1">
      <c r="A90" s="271" t="s">
        <v>141</v>
      </c>
      <c r="B90" s="272"/>
      <c r="C90" s="272"/>
      <c r="D90" s="272"/>
      <c r="E90" s="272"/>
      <c r="F90" s="272"/>
      <c r="G90" s="272"/>
      <c r="H90" s="273"/>
    </row>
    <row r="91" spans="1:8" ht="18.95" customHeight="1">
      <c r="A91" s="274" t="s">
        <v>142</v>
      </c>
      <c r="B91" s="275"/>
      <c r="C91" s="275"/>
      <c r="D91" s="275"/>
      <c r="E91" s="275"/>
      <c r="F91" s="275"/>
      <c r="G91" s="275"/>
      <c r="H91" s="276"/>
    </row>
    <row r="92" spans="1:8" ht="18.95" customHeight="1">
      <c r="A92" s="277" t="s">
        <v>189</v>
      </c>
      <c r="B92" s="278"/>
      <c r="C92" s="278"/>
      <c r="D92" s="278"/>
      <c r="E92" s="278"/>
      <c r="F92" s="278"/>
      <c r="G92" s="278"/>
      <c r="H92" s="279"/>
    </row>
    <row r="93" spans="1:8" ht="18.95" customHeight="1">
      <c r="A93" s="277" t="s">
        <v>143</v>
      </c>
      <c r="B93" s="278"/>
      <c r="C93" s="278"/>
      <c r="D93" s="278"/>
      <c r="E93" s="278"/>
      <c r="F93" s="278"/>
      <c r="G93" s="278"/>
      <c r="H93" s="279"/>
    </row>
    <row r="94" spans="1:8" ht="18.95" customHeight="1">
      <c r="A94" s="277" t="s">
        <v>151</v>
      </c>
      <c r="B94" s="278"/>
      <c r="C94" s="278"/>
      <c r="D94" s="278"/>
      <c r="E94" s="278"/>
      <c r="F94" s="278"/>
      <c r="G94" s="278"/>
      <c r="H94" s="279"/>
    </row>
    <row r="95" spans="1:8" ht="18.95" customHeight="1">
      <c r="A95" s="282" t="s">
        <v>16</v>
      </c>
      <c r="B95" s="282"/>
      <c r="C95" s="282"/>
      <c r="D95" s="282"/>
      <c r="E95" s="282"/>
      <c r="F95" s="282"/>
      <c r="G95" s="282"/>
      <c r="H95" s="282"/>
    </row>
    <row r="96" spans="1:8" ht="18.95" customHeight="1">
      <c r="A96" s="40" t="s">
        <v>144</v>
      </c>
      <c r="B96" s="42" t="s">
        <v>145</v>
      </c>
      <c r="C96" s="42"/>
      <c r="D96" s="42"/>
      <c r="E96" s="43"/>
      <c r="F96" s="43"/>
      <c r="G96" s="43"/>
      <c r="H96" s="44"/>
    </row>
    <row r="97" spans="1:8" ht="18.95" customHeight="1">
      <c r="A97" s="41" t="s">
        <v>146</v>
      </c>
      <c r="B97" s="45" t="s">
        <v>147</v>
      </c>
      <c r="C97" s="45"/>
      <c r="D97" s="45"/>
      <c r="E97" s="46"/>
      <c r="F97" s="46"/>
      <c r="G97" s="46"/>
      <c r="H97" s="47"/>
    </row>
    <row r="98" spans="1:8" ht="18.95" customHeight="1">
      <c r="A98" s="48" t="s">
        <v>148</v>
      </c>
      <c r="B98" s="49" t="s">
        <v>149</v>
      </c>
      <c r="C98" s="49"/>
      <c r="D98" s="49"/>
      <c r="E98" s="50"/>
      <c r="F98" s="50"/>
      <c r="G98" s="50"/>
      <c r="H98" s="51"/>
    </row>
    <row r="99" spans="1:8" ht="15.75">
      <c r="A99" s="267" t="s">
        <v>17</v>
      </c>
      <c r="B99" s="267"/>
      <c r="C99" s="267"/>
      <c r="D99" s="267"/>
      <c r="E99" s="267"/>
      <c r="F99" s="267"/>
      <c r="G99" s="267"/>
      <c r="H99" s="267"/>
    </row>
    <row r="100" spans="1:8">
      <c r="A100" s="268" t="s">
        <v>150</v>
      </c>
      <c r="B100" s="268"/>
      <c r="C100" s="268"/>
      <c r="D100" s="268"/>
      <c r="E100" s="268"/>
      <c r="F100" s="268"/>
      <c r="G100" s="268"/>
      <c r="H100" s="268"/>
    </row>
  </sheetData>
  <mergeCells count="15">
    <mergeCell ref="C88:D88"/>
    <mergeCell ref="A94:H94"/>
    <mergeCell ref="A95:H95"/>
    <mergeCell ref="A1:B5"/>
    <mergeCell ref="A6:B6"/>
    <mergeCell ref="A86:D86"/>
    <mergeCell ref="C87:D87"/>
    <mergeCell ref="D1:E7"/>
    <mergeCell ref="A99:H99"/>
    <mergeCell ref="A100:H100"/>
    <mergeCell ref="A89:H89"/>
    <mergeCell ref="A90:H90"/>
    <mergeCell ref="A91:H91"/>
    <mergeCell ref="A92:H92"/>
    <mergeCell ref="A93:H93"/>
  </mergeCells>
  <pageMargins left="0.25" right="0.25" top="0.75" bottom="0.75" header="0.3" footer="0.3"/>
  <pageSetup paperSize="9" scale="53" fitToHeight="0" orientation="landscape" r:id="rId1"/>
  <rowBreaks count="2" manualBreakCount="2">
    <brk id="40" max="7" man="1"/>
    <brk id="6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EDB0-C104-449D-9D0F-568FB2CC5C27}">
  <sheetPr>
    <pageSetUpPr fitToPage="1"/>
  </sheetPr>
  <dimension ref="A1:W96"/>
  <sheetViews>
    <sheetView zoomScale="80" zoomScaleNormal="80" workbookViewId="0">
      <selection activeCell="L6" sqref="L6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83" t="e" vm="1">
        <v>#VALUE!</v>
      </c>
      <c r="B1" s="283"/>
      <c r="C1" s="1"/>
      <c r="D1" s="290" t="e" vm="2">
        <v>#VALUE!</v>
      </c>
      <c r="E1" s="290"/>
    </row>
    <row r="2" spans="1:8" ht="18.95" customHeight="1">
      <c r="A2" s="283"/>
      <c r="B2" s="283"/>
      <c r="C2" s="1"/>
      <c r="D2" s="290"/>
      <c r="E2" s="290"/>
    </row>
    <row r="3" spans="1:8" ht="18.95" customHeight="1">
      <c r="A3" s="283"/>
      <c r="B3" s="283"/>
      <c r="C3" s="1"/>
      <c r="D3" s="290"/>
      <c r="E3" s="290"/>
    </row>
    <row r="4" spans="1:8" ht="18.95" customHeight="1">
      <c r="A4" s="283"/>
      <c r="B4" s="283"/>
      <c r="C4" s="1"/>
      <c r="D4" s="290"/>
      <c r="E4" s="290"/>
    </row>
    <row r="5" spans="1:8" ht="18.95" customHeight="1">
      <c r="A5" s="283"/>
      <c r="B5" s="283"/>
      <c r="C5" s="1"/>
      <c r="D5" s="290"/>
      <c r="E5" s="290"/>
    </row>
    <row r="6" spans="1:8" ht="30">
      <c r="A6" s="284" t="s">
        <v>193</v>
      </c>
      <c r="B6" s="284"/>
      <c r="C6" s="3"/>
      <c r="D6" s="290"/>
      <c r="E6" s="290"/>
    </row>
    <row r="7" spans="1:8" ht="30">
      <c r="A7" s="96" t="str">
        <f>'Nädal_42_4-.9.klass'!A7</f>
        <v>42. nädal</v>
      </c>
      <c r="B7" s="96" t="str">
        <f>'Nädal_42_4-.9.klass'!B7</f>
        <v>13.10-17.10.2025</v>
      </c>
      <c r="C7" s="3"/>
      <c r="D7" s="291"/>
      <c r="E7" s="291"/>
    </row>
    <row r="8" spans="1:8" s="7" customFormat="1" ht="50.1" customHeight="1">
      <c r="A8" s="4" t="s">
        <v>0</v>
      </c>
      <c r="B8" s="5" t="s">
        <v>1</v>
      </c>
      <c r="C8" s="4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</row>
    <row r="9" spans="1:8" ht="18">
      <c r="A9" s="145"/>
      <c r="B9" s="119" t="str">
        <f>'Nädal_42_4-.9.klass'!B9</f>
        <v>Kanakaste sulatatud juustuga (G, L)</v>
      </c>
      <c r="C9" s="259" t="str">
        <f>'Nädal_42_4-.9.klass'!C9</f>
        <v>Kanaliha, piim R 2,5%, sulatatud juust R 9%, nisujahu, söögisool, must pipar, toiduõli, värske petersell</v>
      </c>
      <c r="D9" s="118">
        <v>50</v>
      </c>
      <c r="E9" s="118">
        <f>D9*'Nädal_42_4-.9.klass'!E9/'Nädal_42_4-.9.klass'!D9</f>
        <v>66.666666666666671</v>
      </c>
      <c r="F9" s="118">
        <f>E9*'Nädal_42_4-.9.klass'!F9/'Nädal_42_4-.9.klass'!E9</f>
        <v>3.6124999999999998</v>
      </c>
      <c r="G9" s="118">
        <f>F9*'Nädal_42_4-.9.klass'!G9/'Nädal_42_4-.9.klass'!F9</f>
        <v>4.0791666666666666</v>
      </c>
      <c r="H9" s="118">
        <f>G9*'Nädal_42_4-.9.klass'!H9/'Nädal_42_4-.9.klass'!G9</f>
        <v>3.85</v>
      </c>
    </row>
    <row r="10" spans="1:8" ht="36">
      <c r="A10" s="117" t="s">
        <v>8</v>
      </c>
      <c r="B10" s="119" t="str">
        <f>'Nädal_42_4-.9.klass'!B10</f>
        <v>Kikerhernekaste sulatatud juustuga ja basiilikuga (G, L)</v>
      </c>
      <c r="C10" s="259" t="str">
        <f>'Nädal_42_4-.9.klass'!C10</f>
        <v>Kikerherned, piim R 2,5%, toidukoor R 27%, sulatatud juust R 9%, nisujahu, söögisool, must pipar, toiduõli, värske petersell, värske basiilik</v>
      </c>
      <c r="D10" s="144">
        <v>50</v>
      </c>
      <c r="E10" s="118">
        <f>D10*'Nädal_42_4-.9.klass'!E10/'Nädal_42_4-.9.klass'!D10</f>
        <v>73</v>
      </c>
      <c r="F10" s="118">
        <f>E10*'Nädal_42_4-.9.klass'!F10/'Nädal_42_4-.9.klass'!E10</f>
        <v>5.3249999999999993</v>
      </c>
      <c r="G10" s="118">
        <f>F10*'Nädal_42_4-.9.klass'!G10/'Nädal_42_4-.9.klass'!F10</f>
        <v>3.8999999999999995</v>
      </c>
      <c r="H10" s="118">
        <f>G10*'Nädal_42_4-.9.klass'!H10/'Nädal_42_4-.9.klass'!G10</f>
        <v>3.1999999999999993</v>
      </c>
    </row>
    <row r="11" spans="1:8" ht="18.95" customHeight="1">
      <c r="A11" s="146"/>
      <c r="B11" s="119" t="str">
        <f>'Nädal_42_4-.9.klass'!B11</f>
        <v>Täisterapasta/pasta (G) (mahe)</v>
      </c>
      <c r="C11" s="259" t="str">
        <f>'Nädal_42_4-.9.klass'!C11</f>
        <v>Täisterapasta / pasta, ( durumnisujahu, vesi) vesi, söögisool, toiduõli</v>
      </c>
      <c r="D11" s="120">
        <v>50</v>
      </c>
      <c r="E11" s="118">
        <f>D11*'Nädal_42_4-.9.klass'!E11/'Nädal_42_4-.9.klass'!D11</f>
        <v>75.666666666666671</v>
      </c>
      <c r="F11" s="118">
        <f>E11*'Nädal_42_4-.9.klass'!F11/'Nädal_42_4-.9.klass'!E11</f>
        <v>13.16666666666667</v>
      </c>
      <c r="G11" s="118">
        <f>F11*'Nädal_42_4-.9.klass'!G11/'Nädal_42_4-.9.klass'!F11</f>
        <v>1.291666666666667</v>
      </c>
      <c r="H11" s="118">
        <f>G11*'Nädal_42_4-.9.klass'!H11/'Nädal_42_4-.9.klass'!G11</f>
        <v>2.2833333333333341</v>
      </c>
    </row>
    <row r="12" spans="1:8" ht="18.95" customHeight="1">
      <c r="A12" s="147"/>
      <c r="B12" s="119" t="str">
        <f>'Nädal_42_4-.9.klass'!B12</f>
        <v>Riis, aurutatud (mahe)</v>
      </c>
      <c r="C12" s="259" t="str">
        <f>'Nädal_42_4-.9.klass'!C12</f>
        <v>Riis, vesi, söögisool</v>
      </c>
      <c r="D12" s="120">
        <v>50</v>
      </c>
      <c r="E12" s="118">
        <f>D12*'Nädal_42_4-.9.klass'!E12/'Nädal_42_4-.9.klass'!D12</f>
        <v>78.851000000000013</v>
      </c>
      <c r="F12" s="118">
        <f>E12*'Nädal_42_4-.9.klass'!F12/'Nädal_42_4-.9.klass'!E12</f>
        <v>13.438000000000001</v>
      </c>
      <c r="G12" s="118">
        <f>F12*'Nädal_42_4-.9.klass'!G12/'Nädal_42_4-.9.klass'!F12</f>
        <v>2.371</v>
      </c>
      <c r="H12" s="118">
        <f>G12*'Nädal_42_4-.9.klass'!H12/'Nädal_42_4-.9.klass'!G12</f>
        <v>1.1385000000000003</v>
      </c>
    </row>
    <row r="13" spans="1:8" ht="18.95" customHeight="1">
      <c r="A13" s="147"/>
      <c r="B13" s="119" t="str">
        <f>'Nädal_42_4-.9.klass'!B13</f>
        <v>Lillkapsas, aurutatud</v>
      </c>
      <c r="C13" s="259" t="str">
        <f>'Nädal_42_4-.9.klass'!C13</f>
        <v>Lillkapsas</v>
      </c>
      <c r="D13" s="120">
        <v>80</v>
      </c>
      <c r="E13" s="118">
        <f>D13*'Nädal_42_4-.9.klass'!E13/'Nädal_42_4-.9.klass'!D13</f>
        <v>27.52</v>
      </c>
      <c r="F13" s="118">
        <f>E13*'Nädal_42_4-.9.klass'!F13/'Nädal_42_4-.9.klass'!E13</f>
        <v>4.9119999999999999</v>
      </c>
      <c r="G13" s="118">
        <f>F13*'Nädal_42_4-.9.klass'!G13/'Nädal_42_4-.9.klass'!F13</f>
        <v>0.1648</v>
      </c>
      <c r="H13" s="118">
        <f>G13*'Nädal_42_4-.9.klass'!H13/'Nädal_42_4-.9.klass'!G13</f>
        <v>1.6480000000000001</v>
      </c>
    </row>
    <row r="14" spans="1:8" ht="18.95" customHeight="1">
      <c r="A14" s="147"/>
      <c r="B14" s="119" t="str">
        <f>'Nädal_42_4-.9.klass'!B14</f>
        <v>Mahla-õlikaste</v>
      </c>
      <c r="C14" s="259" t="str">
        <f>'Nädal_42_4-.9.klass'!C14</f>
        <v>Õunamahl 100% naturaalne, õunaäädikas, sinepipulber, söögisool, petersell, värske, toiduõli</v>
      </c>
      <c r="D14" s="120">
        <v>5</v>
      </c>
      <c r="E14" s="118">
        <f>D14*'Nädal_42_4-.9.klass'!E14/'Nädal_42_4-.9.klass'!D14</f>
        <v>32.189399999999999</v>
      </c>
      <c r="F14" s="118">
        <f>E14*'Nädal_42_4-.9.klass'!F14/'Nädal_42_4-.9.klass'!E14</f>
        <v>9.7050000000000011E-2</v>
      </c>
      <c r="G14" s="118">
        <f>F14*'Nädal_42_4-.9.klass'!G14/'Nädal_42_4-.9.klass'!F14</f>
        <v>3.5305500000000003</v>
      </c>
      <c r="H14" s="118">
        <f>G14*'Nädal_42_4-.9.klass'!H14/'Nädal_42_4-.9.klass'!G14</f>
        <v>1.3550000000000001E-2</v>
      </c>
    </row>
    <row r="15" spans="1:8" ht="18.95" customHeight="1">
      <c r="A15" s="147"/>
      <c r="B15" s="119" t="str">
        <f>'Nädal_42_4-.9.klass'!B15</f>
        <v>Peedi-hapukurgisalat</v>
      </c>
      <c r="C15" s="259" t="str">
        <f>'Nädal_42_4-.9.klass'!C15</f>
        <v>Peet, keedetud, hapukurk, till</v>
      </c>
      <c r="D15" s="120">
        <v>100</v>
      </c>
      <c r="E15" s="118">
        <f>D15*'Nädal_42_4-.9.klass'!E15/'Nädal_42_4-.9.klass'!D15</f>
        <v>35.607999999999997</v>
      </c>
      <c r="F15" s="118">
        <f>E15*'Nädal_42_4-.9.klass'!F15/'Nädal_42_4-.9.klass'!E15</f>
        <v>8.1609999999999996</v>
      </c>
      <c r="G15" s="118">
        <f>F15*'Nädal_42_4-.9.klass'!G15/'Nädal_42_4-.9.klass'!F15</f>
        <v>0.20200000000000001</v>
      </c>
      <c r="H15" s="118">
        <f>G15*'Nädal_42_4-.9.klass'!H15/'Nädal_42_4-.9.klass'!G15</f>
        <v>1.468</v>
      </c>
    </row>
    <row r="16" spans="1:8" ht="18.95" customHeight="1">
      <c r="A16" s="147"/>
      <c r="B16" s="119" t="str">
        <f>'Nädal_42_4-.9.klass'!B16</f>
        <v>Hiina kapsas, roheline hernes, punane redis (mahe)</v>
      </c>
      <c r="C16" s="259"/>
      <c r="D16" s="120">
        <v>90</v>
      </c>
      <c r="E16" s="118">
        <f>D16*'Nädal_42_4-.9.klass'!E16/'Nädal_42_4-.9.klass'!D16</f>
        <v>34.626000000000005</v>
      </c>
      <c r="F16" s="118">
        <f>E16*'Nädal_42_4-.9.klass'!F16/'Nädal_42_4-.9.klass'!E16</f>
        <v>6.99</v>
      </c>
      <c r="G16" s="118">
        <f>F16*'Nädal_42_4-.9.klass'!G16/'Nädal_42_4-.9.klass'!F16</f>
        <v>0.26999999999999996</v>
      </c>
      <c r="H16" s="118">
        <f>G16*'Nädal_42_4-.9.klass'!H16/'Nädal_42_4-.9.klass'!G16</f>
        <v>2.5740000000000003</v>
      </c>
    </row>
    <row r="17" spans="1:23" ht="18.95" customHeight="1">
      <c r="A17" s="147"/>
      <c r="B17" s="119" t="str">
        <f>'Nädal_42_4-.9.klass'!B17</f>
        <v>Seemnesegu (mahe)</v>
      </c>
      <c r="C17" s="259" t="str">
        <f>'Nädal_42_4-.9.klass'!C17</f>
        <v>Kõrvitsaseemned, päevalilleseemned, seesamiseemned</v>
      </c>
      <c r="D17" s="120">
        <v>10</v>
      </c>
      <c r="E17" s="118">
        <f>D17*'Nädal_42_4-.9.klass'!E17/'Nädal_42_4-.9.klass'!D17</f>
        <v>60.8767</v>
      </c>
      <c r="F17" s="118">
        <f>E17*'Nädal_42_4-.9.klass'!F17/'Nädal_42_4-.9.klass'!E17</f>
        <v>1.28</v>
      </c>
      <c r="G17" s="118">
        <f>F17*'Nädal_42_4-.9.klass'!G17/'Nädal_42_4-.9.klass'!F17</f>
        <v>5.1566999999999998</v>
      </c>
      <c r="H17" s="118">
        <f>G17*'Nädal_42_4-.9.klass'!H17/'Nädal_42_4-.9.klass'!G17</f>
        <v>2.8232999999999997</v>
      </c>
    </row>
    <row r="18" spans="1:23" ht="18.95" customHeight="1">
      <c r="A18" s="147" t="s">
        <v>44</v>
      </c>
      <c r="B18" s="119" t="str">
        <f>'Nädal_42_4-.9.klass'!B18</f>
        <v>Piimatooted (piim, keefir R 2,5% ) (L)</v>
      </c>
      <c r="C18" s="259"/>
      <c r="D18" s="120">
        <v>25</v>
      </c>
      <c r="E18" s="118">
        <f>D18*'Nädal_42_4-.9.klass'!E18/'Nädal_42_4-.9.klass'!D18</f>
        <v>14.0975</v>
      </c>
      <c r="F18" s="118">
        <f>E18*'Nädal_42_4-.9.klass'!F18/'Nädal_42_4-.9.klass'!E18</f>
        <v>1.21875</v>
      </c>
      <c r="G18" s="118">
        <f>F18*'Nädal_42_4-.9.klass'!G18/'Nädal_42_4-.9.klass'!F18</f>
        <v>0.64249999999999996</v>
      </c>
      <c r="H18" s="118">
        <f>G18*'Nädal_42_4-.9.klass'!H18/'Nädal_42_4-.9.klass'!G18</f>
        <v>0.86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">
      <c r="A19" s="147"/>
      <c r="B19" s="119" t="str">
        <f>'Nädal_42_4-.9.klass'!B19</f>
        <v>Joogijogurt, maitsestatud (L)</v>
      </c>
      <c r="C19" s="259" t="str">
        <f>'Nädal_42_4-.9.klass'!C19</f>
        <v>Maitsestamata jogurt R 2,5-3%, naturaalne marjapüree maasikas, vaarikas, mustad sõstrad, punased sõstrad, mustikas)</v>
      </c>
      <c r="D19" s="120">
        <v>25</v>
      </c>
      <c r="E19" s="118">
        <f>D19*'Nädal_42_4-.9.klass'!E19/'Nädal_42_4-.9.klass'!D19</f>
        <v>18.686499999999999</v>
      </c>
      <c r="F19" s="118">
        <f>E19*'Nädal_42_4-.9.klass'!F19/'Nädal_42_4-.9.klass'!E19</f>
        <v>3.0307499999999998</v>
      </c>
      <c r="G19" s="118">
        <f>F19*'Nädal_42_4-.9.klass'!G19/'Nädal_42_4-.9.klass'!F19</f>
        <v>0.375</v>
      </c>
      <c r="H19" s="118">
        <f>G19*'Nädal_42_4-.9.klass'!H19/'Nädal_42_4-.9.klass'!G19</f>
        <v>0.80000000000000016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147"/>
      <c r="B20" s="119" t="str">
        <f>'Nädal_42_4-.9.klass'!B20</f>
        <v>Tee, suhkruta</v>
      </c>
      <c r="C20" s="259" t="str">
        <f>'Nädal_42_4-.9.klass'!C20</f>
        <v>Teepuru, vesi</v>
      </c>
      <c r="D20" s="120">
        <v>25</v>
      </c>
      <c r="E20" s="118">
        <f>D20*'Nädal_42_4-.9.klass'!E20/'Nädal_42_4-.9.klass'!D20</f>
        <v>0.1</v>
      </c>
      <c r="F20" s="118">
        <f>E20*'Nädal_42_4-.9.klass'!F20/'Nädal_42_4-.9.klass'!E20</f>
        <v>0</v>
      </c>
      <c r="G20" s="118">
        <f>D20*'Nädal_42_4-.9.klass'!G20/'Nädal_42_4-.9.klass'!D20</f>
        <v>0</v>
      </c>
      <c r="H20" s="118">
        <f>E20*'Nädal_42_4-.9.klass'!H20/'Nädal_42_4-.9.klass'!E20</f>
        <v>2.5000000000000005E-2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147"/>
      <c r="B21" s="119" t="str">
        <f>'Nädal_42_4-.9.klass'!B21</f>
        <v>Rukkileiva (3 sorti) - ja sepikutoodete valik  (G)</v>
      </c>
      <c r="C21" s="259"/>
      <c r="D21" s="120">
        <v>30</v>
      </c>
      <c r="E21" s="118">
        <f>D21*'Nädal_42_4-.9.klass'!E21/'Nädal_42_4-.9.klass'!D21</f>
        <v>73.86</v>
      </c>
      <c r="F21" s="118">
        <f>E21*'Nädal_42_4-.9.klass'!F21/'Nädal_42_4-.9.klass'!E21</f>
        <v>15.69</v>
      </c>
      <c r="G21" s="118">
        <f>F21*'Nädal_42_4-.9.klass'!G21/'Nädal_42_4-.9.klass'!F21</f>
        <v>0.6</v>
      </c>
      <c r="H21" s="118">
        <f>G21*'Nädal_42_4-.9.klass'!H21/'Nädal_42_4-.9.klass'!G21</f>
        <v>2.145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77"/>
      <c r="B22" s="119" t="str">
        <f>'Nädal_42_4-.9.klass'!B22</f>
        <v xml:space="preserve">Pirn </v>
      </c>
      <c r="C22" s="259"/>
      <c r="D22" s="120">
        <v>50</v>
      </c>
      <c r="E22" s="118">
        <f>D22*'Nädal_42_4-.9.klass'!E22/'Nädal_42_4-.9.klass'!D22</f>
        <v>19.988</v>
      </c>
      <c r="F22" s="118">
        <f>E22*'Nädal_42_4-.9.klass'!F22/'Nädal_42_4-.9.klass'!E22</f>
        <v>5.97</v>
      </c>
      <c r="G22" s="118">
        <f>F22*'Nädal_42_4-.9.klass'!G22/'Nädal_42_4-.9.klass'!F22</f>
        <v>0</v>
      </c>
      <c r="H22" s="118">
        <f>D22*'Nädal_42_4-.9.klass'!H22/'Nädal_42_4-.9.klass'!D22</f>
        <v>0.15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9"/>
      <c r="B23" s="170"/>
      <c r="C23" s="170" t="s">
        <v>9</v>
      </c>
      <c r="D23" s="19"/>
      <c r="E23" s="75">
        <f>SUM(E9:E22)</f>
        <v>611.73643333333348</v>
      </c>
      <c r="F23" s="75">
        <f>SUM(F9:F22)</f>
        <v>82.891716666666682</v>
      </c>
      <c r="G23" s="75">
        <f>SUM(G9:G22)</f>
        <v>22.58338333333333</v>
      </c>
      <c r="H23" s="75">
        <f>SUM(H9:H22)</f>
        <v>22.978683333333329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4" t="s">
        <v>10</v>
      </c>
      <c r="B24" s="5" t="s">
        <v>1</v>
      </c>
      <c r="C24" s="4" t="s">
        <v>2</v>
      </c>
      <c r="D24" s="6" t="s">
        <v>3</v>
      </c>
      <c r="E24" s="6" t="s">
        <v>4</v>
      </c>
      <c r="F24" s="6" t="s">
        <v>5</v>
      </c>
      <c r="G24" s="6" t="s">
        <v>6</v>
      </c>
      <c r="H24" s="6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30">
      <c r="A25" s="153"/>
      <c r="B25" s="119" t="str">
        <f>'Nädal_42_4-.9.klass'!B25</f>
        <v>Hartšoo erineva lihaga (G)</v>
      </c>
      <c r="C25" s="143" t="str">
        <f>'Nädal_42_4-.9.klass'!C25</f>
        <v>Sealiha, kanaliha, veiseliha, riis, mugulsibul, tomatipasta, mugulsibul, küüslauk, loorber, kuivatatud ploom, nisujahu, söögisool, must pipar, toiduõli, vesi, värske petersell</v>
      </c>
      <c r="D25" s="118">
        <v>100</v>
      </c>
      <c r="E25" s="118">
        <f>D25*'Nädal_42_4-.9.klass'!E25/'Nädal_42_4-.9.klass'!D25</f>
        <v>83</v>
      </c>
      <c r="F25" s="118">
        <f>E25*'Nädal_42_4-.9.klass'!F25/'Nädal_42_4-.9.klass'!E25</f>
        <v>10.8</v>
      </c>
      <c r="G25" s="118">
        <f>F25*'Nädal_42_4-.9.klass'!G25/'Nädal_42_4-.9.klass'!F25</f>
        <v>2.2799999999999998</v>
      </c>
      <c r="H25" s="118">
        <f>G25*'Nädal_42_4-.9.klass'!H25/'Nädal_42_4-.9.klass'!G25</f>
        <v>4.37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30">
      <c r="A26" s="117" t="s">
        <v>8</v>
      </c>
      <c r="B26" s="119" t="str">
        <f>'Nädal_42_4-.9.klass'!B26</f>
        <v>Porgandi-kartuli püreesupp (L)</v>
      </c>
      <c r="C26" s="143" t="str">
        <f>'Nädal_42_4-.9.klass'!C26</f>
        <v>Porgand, kartul, mugulsibul, toidukoor R 15%, või R 82%, jahvatatud muskaatpähkel, söögisool, vesi, värske petersell</v>
      </c>
      <c r="D26" s="144">
        <v>100</v>
      </c>
      <c r="E26" s="118">
        <f>D26*'Nädal_42_4-.9.klass'!E26/'Nädal_42_4-.9.klass'!D26</f>
        <v>59.6</v>
      </c>
      <c r="F26" s="118">
        <f>E26*'Nädal_42_4-.9.klass'!F26/'Nädal_42_4-.9.klass'!E26</f>
        <v>6.4</v>
      </c>
      <c r="G26" s="118">
        <f>F26*'Nädal_42_4-.9.klass'!G26/'Nädal_42_4-.9.klass'!F26</f>
        <v>2.9799999999999995</v>
      </c>
      <c r="H26" s="118">
        <f>G26*'Nädal_42_4-.9.klass'!H26/'Nädal_42_4-.9.klass'!G26</f>
        <v>1.08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8">
      <c r="A27" s="154"/>
      <c r="B27" s="119" t="str">
        <f>'Nädal_42_4-.9.klass'!B27</f>
        <v>Marjatarretis vahukoorega (L, VS)</v>
      </c>
      <c r="C27" s="143" t="str">
        <f>'Nädal_42_4-.9.klass'!C27</f>
        <v>Marjad, mahl, suhkur, vanillisuhkur, vahukoor R 35%, želatiin, vesi</v>
      </c>
      <c r="D27" s="120">
        <v>100</v>
      </c>
      <c r="E27" s="118">
        <f>D27*'Nädal_42_4-.9.klass'!E27/'Nädal_42_4-.9.klass'!D27</f>
        <v>133</v>
      </c>
      <c r="F27" s="118">
        <f>E27*'Nädal_42_4-.9.klass'!F27/'Nädal_42_4-.9.klass'!E27</f>
        <v>24.2</v>
      </c>
      <c r="G27" s="118">
        <f>F27*'Nädal_42_4-.9.klass'!G27/'Nädal_42_4-.9.klass'!F27</f>
        <v>3.0499999999999994</v>
      </c>
      <c r="H27" s="118">
        <f>G27*'Nädal_42_4-.9.klass'!H27/'Nädal_42_4-.9.klass'!G27</f>
        <v>2.1799999999999997</v>
      </c>
      <c r="I27" s="1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8.95" customHeight="1">
      <c r="A28" s="154"/>
      <c r="B28" s="119" t="str">
        <f>'Nädal_42_4-.9.klass'!B28</f>
        <v>Õunakook mandlipuruga (G, L, M, P, VS, PT)</v>
      </c>
      <c r="C28" s="143" t="str">
        <f>'Nädal_42_4-.9.klass'!C28</f>
        <v>Õun, nisujahu, kaerahelbed, suhkur, küpsetuspulber, kanamuna, hapukoor R 20%, mandlid, söögisool</v>
      </c>
      <c r="D28" s="120">
        <v>100</v>
      </c>
      <c r="E28" s="118">
        <f>D28*'Nädal_42_4-.9.klass'!E28/'Nädal_42_4-.9.klass'!D28</f>
        <v>298</v>
      </c>
      <c r="F28" s="118">
        <f>E28*'Nädal_42_4-.9.klass'!F28/'Nädal_42_4-.9.klass'!E28</f>
        <v>41</v>
      </c>
      <c r="G28" s="118">
        <f>F28*'Nädal_42_4-.9.klass'!G28/'Nädal_42_4-.9.klass'!F28</f>
        <v>10.62</v>
      </c>
      <c r="H28" s="118">
        <f>G28*'Nädal_42_4-.9.klass'!H28/'Nädal_42_4-.9.klass'!G28</f>
        <v>7.3600000000000012</v>
      </c>
      <c r="I28" s="16"/>
    </row>
    <row r="29" spans="1:23" s="23" customFormat="1" ht="18.95" customHeight="1">
      <c r="A29" s="153" t="s">
        <v>44</v>
      </c>
      <c r="B29" s="119" t="str">
        <f>'Nädal_42_4-.9.klass'!B29</f>
        <v>Piimatooted (piim, keefir R 2,5% ) (L)</v>
      </c>
      <c r="C29" s="143"/>
      <c r="D29" s="120">
        <v>25</v>
      </c>
      <c r="E29" s="118">
        <f>D29*'Nädal_42_4-.9.klass'!E29/'Nädal_42_4-.9.klass'!D29</f>
        <v>14.0975</v>
      </c>
      <c r="F29" s="118">
        <f>E29*'Nädal_42_4-.9.klass'!F29/'Nädal_42_4-.9.klass'!E29</f>
        <v>1.21875</v>
      </c>
      <c r="G29" s="118">
        <f>F29*'Nädal_42_4-.9.klass'!G29/'Nädal_42_4-.9.klass'!F29</f>
        <v>0.64249999999999996</v>
      </c>
      <c r="H29" s="118">
        <f>G29*'Nädal_42_4-.9.klass'!H29/'Nädal_42_4-.9.klass'!G29</f>
        <v>0.86</v>
      </c>
      <c r="J29" s="24"/>
      <c r="K29" s="24"/>
      <c r="L29" s="24"/>
      <c r="M29" s="24"/>
      <c r="N29" s="24"/>
      <c r="O29" s="24"/>
      <c r="P29" s="24"/>
    </row>
    <row r="30" spans="1:23" s="23" customFormat="1" ht="18.95" customHeight="1">
      <c r="A30" s="153"/>
      <c r="B30" s="119" t="str">
        <f>'Nädal_42_4-.9.klass'!B30</f>
        <v>Mahl (erinevad maitsed)</v>
      </c>
      <c r="C30" s="143" t="str">
        <f>'Nädal_42_4-.9.klass'!C30</f>
        <v>Rõngu suhkruvaba mahlakonsentraat 100% naturaalne, vesi</v>
      </c>
      <c r="D30" s="120">
        <v>25</v>
      </c>
      <c r="E30" s="118">
        <f>D30*'Nädal_42_4-.9.klass'!E30/'Nädal_42_4-.9.klass'!D30</f>
        <v>12.132200000000001</v>
      </c>
      <c r="F30" s="118">
        <f>E30*'Nädal_42_4-.9.klass'!F30/'Nädal_42_4-.9.klass'!E30</f>
        <v>2.9455000000000005</v>
      </c>
      <c r="G30" s="118">
        <f>F30*'Nädal_42_4-.9.klass'!G30/'Nädal_42_4-.9.klass'!F30</f>
        <v>1.2500000000000001E-2</v>
      </c>
      <c r="H30" s="118">
        <f>G30*'Nädal_42_4-.9.klass'!H30/'Nädal_42_4-.9.klass'!G30</f>
        <v>9.0749999999999997E-2</v>
      </c>
      <c r="I30" s="25"/>
      <c r="J30" s="24"/>
      <c r="K30" s="24"/>
      <c r="L30" s="24"/>
      <c r="M30" s="24"/>
      <c r="N30" s="24"/>
      <c r="O30" s="24"/>
      <c r="P30" s="26"/>
    </row>
    <row r="31" spans="1:23" s="23" customFormat="1" ht="30">
      <c r="A31" s="153"/>
      <c r="B31" s="119" t="str">
        <f>'Nädal_42_4-.9.klass'!B31</f>
        <v>Joogijogurt, maitsestatud (L)</v>
      </c>
      <c r="C31" s="143" t="str">
        <f>'Nädal_42_4-.9.klass'!C31</f>
        <v>Maitsestamata jogurt R 2,5-3%, naturaalne marjapüree maasikas, vaarikas, mustad sõstrad, punased sõstrad, mustikas)</v>
      </c>
      <c r="D31" s="120">
        <v>25</v>
      </c>
      <c r="E31" s="118">
        <f>D31*'Nädal_42_4-.9.klass'!E31/'Nädal_42_4-.9.klass'!D31</f>
        <v>18.686499999999999</v>
      </c>
      <c r="F31" s="118">
        <f>E31*'Nädal_42_4-.9.klass'!F31/'Nädal_42_4-.9.klass'!E31</f>
        <v>3.0307499999999998</v>
      </c>
      <c r="G31" s="118">
        <f>F31*'Nädal_42_4-.9.klass'!G31/'Nädal_42_4-.9.klass'!F31</f>
        <v>0.375</v>
      </c>
      <c r="H31" s="118">
        <f>G31*'Nädal_42_4-.9.klass'!H31/'Nädal_42_4-.9.klass'!G31</f>
        <v>0.80000000000000016</v>
      </c>
      <c r="I31" s="25"/>
      <c r="J31" s="24"/>
      <c r="K31" s="24"/>
      <c r="L31" s="24"/>
      <c r="M31" s="24"/>
      <c r="N31" s="24"/>
      <c r="O31" s="24"/>
      <c r="P31" s="24"/>
    </row>
    <row r="32" spans="1:23" s="23" customFormat="1" ht="18.95" customHeight="1">
      <c r="A32" s="153"/>
      <c r="B32" s="119" t="str">
        <f>'Nädal_42_4-.9.klass'!B32</f>
        <v>Tee, suhkruta</v>
      </c>
      <c r="C32" s="143" t="str">
        <f>'Nädal_42_4-.9.klass'!C32</f>
        <v>Teepuru, vesi</v>
      </c>
      <c r="D32" s="120">
        <v>50</v>
      </c>
      <c r="E32" s="118">
        <f>D32*'Nädal_42_4-.9.klass'!E32/'Nädal_42_4-.9.klass'!D32</f>
        <v>0.2</v>
      </c>
      <c r="F32" s="118">
        <f>E32*'Nädal_42_4-.9.klass'!F32/'Nädal_42_4-.9.klass'!E32</f>
        <v>0</v>
      </c>
      <c r="G32" s="118">
        <f>D32*'Nädal_42_4-.9.klass'!G32/'Nädal_42_4-.9.klass'!D32</f>
        <v>0</v>
      </c>
      <c r="H32" s="118">
        <f>E32*'Nädal_42_4-.9.klass'!H32/'Nädal_42_4-.9.klass'!E32</f>
        <v>5.000000000000001E-2</v>
      </c>
      <c r="I32" s="25"/>
      <c r="J32" s="24"/>
      <c r="K32" s="24"/>
      <c r="L32" s="24"/>
      <c r="M32" s="24"/>
      <c r="N32" s="24"/>
      <c r="O32" s="24"/>
      <c r="P32" s="24"/>
    </row>
    <row r="33" spans="1:22" ht="18.95" customHeight="1">
      <c r="A33" s="154"/>
      <c r="B33" s="119" t="str">
        <f>'Nädal_42_4-.9.klass'!B33</f>
        <v>Rukkileiva (3 sorti) - ja sepikutoodete valik  (G)</v>
      </c>
      <c r="C33" s="143"/>
      <c r="D33" s="120">
        <v>30</v>
      </c>
      <c r="E33" s="118">
        <f>D33*'Nädal_42_4-.9.klass'!E33/'Nädal_42_4-.9.klass'!D33</f>
        <v>73.86</v>
      </c>
      <c r="F33" s="118">
        <f>E33*'Nädal_42_4-.9.klass'!F33/'Nädal_42_4-.9.klass'!E33</f>
        <v>15.69</v>
      </c>
      <c r="G33" s="118">
        <f>F33*'Nädal_42_4-.9.klass'!G33/'Nädal_42_4-.9.klass'!F33</f>
        <v>0.6</v>
      </c>
      <c r="H33" s="118">
        <f>G33*'Nädal_42_4-.9.klass'!H33/'Nädal_42_4-.9.klass'!G33</f>
        <v>2.145</v>
      </c>
      <c r="I33" s="16"/>
      <c r="J33" s="18"/>
      <c r="K33" s="18"/>
      <c r="L33" s="18"/>
      <c r="M33" s="18"/>
      <c r="N33" s="18"/>
      <c r="O33" s="18"/>
      <c r="P33" s="18"/>
    </row>
    <row r="34" spans="1:22" ht="18.95" customHeight="1">
      <c r="A34" s="154"/>
      <c r="B34" s="119" t="str">
        <f>'Nädal_42_4-.9.klass'!B34</f>
        <v>Õun  (mahe)</v>
      </c>
      <c r="C34" s="143"/>
      <c r="D34" s="120">
        <v>50</v>
      </c>
      <c r="E34" s="118">
        <f>D34*'Nädal_42_4-.9.klass'!E34/'Nädal_42_4-.9.klass'!D34</f>
        <v>24.038</v>
      </c>
      <c r="F34" s="118">
        <f>E34*'Nädal_42_4-.9.klass'!F34/'Nädal_42_4-.9.klass'!E34</f>
        <v>6.74</v>
      </c>
      <c r="G34" s="118">
        <f>F34*'Nädal_42_4-.9.klass'!G34/'Nädal_42_4-.9.klass'!F34</f>
        <v>0</v>
      </c>
      <c r="H34" s="118">
        <f>D34*'Nädal_42_4-.9.klass'!H34/'Nädal_42_4-.9.klass'!D34</f>
        <v>0</v>
      </c>
      <c r="J34" s="18"/>
      <c r="K34" s="18"/>
      <c r="L34" s="18"/>
      <c r="M34" s="18"/>
      <c r="N34" s="18"/>
      <c r="O34" s="18"/>
      <c r="P34" s="18"/>
    </row>
    <row r="35" spans="1:22" s="7" customFormat="1" ht="18.95" customHeight="1">
      <c r="A35" s="169"/>
      <c r="B35" s="170"/>
      <c r="C35" s="170" t="s">
        <v>9</v>
      </c>
      <c r="D35" s="30"/>
      <c r="E35" s="75">
        <f>SUM(E25:E34)</f>
        <v>716.6142000000001</v>
      </c>
      <c r="F35" s="75">
        <f>SUM(F25:F34)</f>
        <v>112.02499999999999</v>
      </c>
      <c r="G35" s="75">
        <f>SUM(G25:G34)</f>
        <v>20.56</v>
      </c>
      <c r="H35" s="75">
        <f>SUM(H25:H34)</f>
        <v>18.935750000000002</v>
      </c>
      <c r="O35" s="20"/>
      <c r="P35" s="20"/>
      <c r="Q35" s="20"/>
      <c r="R35" s="20"/>
      <c r="S35" s="20"/>
      <c r="T35" s="20"/>
      <c r="U35" s="20"/>
      <c r="V35" s="20"/>
    </row>
    <row r="36" spans="1:22" ht="50.1" customHeight="1">
      <c r="A36" s="4" t="s">
        <v>11</v>
      </c>
      <c r="B36" s="5" t="s">
        <v>1</v>
      </c>
      <c r="C36" s="4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O36" s="18"/>
      <c r="P36" s="18"/>
      <c r="Q36" s="18"/>
      <c r="R36" s="18"/>
      <c r="S36" s="18"/>
      <c r="T36" s="18"/>
      <c r="U36" s="18"/>
      <c r="V36" s="18"/>
    </row>
    <row r="37" spans="1:22" s="7" customFormat="1" ht="18">
      <c r="A37" s="156"/>
      <c r="B37" s="119" t="str">
        <f>'Nädal_42_4-.9.klass'!B37</f>
        <v>Ahjus küpsetatud sealiha (PT)</v>
      </c>
      <c r="C37" s="143" t="str">
        <f>'Nädal_42_4-.9.klass'!C37</f>
        <v xml:space="preserve">Sealiha, mugulsibul, küüslauk, tüümian, õunamahl, söögisool, must pipar, toiduõli, vesi </v>
      </c>
      <c r="D37" s="137">
        <v>50</v>
      </c>
      <c r="E37" s="118">
        <f>D37*'Nädal_42_4-.9.klass'!E37/'Nädal_42_4-.9.klass'!D37</f>
        <v>118</v>
      </c>
      <c r="F37" s="118">
        <f>D37*'Nädal_42_4-.9.klass'!F37/'Nädal_42_4-.9.klass'!D37</f>
        <v>0.71</v>
      </c>
      <c r="G37" s="118">
        <f>D37*'Nädal_42_4-.9.klass'!H37/'Nädal_42_4-.9.klass'!D37</f>
        <v>10.199999999999999</v>
      </c>
      <c r="H37" s="118" t="e">
        <f>D37*'Nädal_42_4-.9.klass'!#REF!/'Nädal_42_4-.9.klass'!D37</f>
        <v>#REF!</v>
      </c>
      <c r="J37" s="20"/>
      <c r="K37" s="20"/>
      <c r="L37" s="20"/>
      <c r="M37" s="20"/>
      <c r="N37" s="20"/>
      <c r="O37" s="20"/>
      <c r="P37" s="32"/>
      <c r="Q37" s="32"/>
      <c r="R37" s="32"/>
      <c r="S37" s="32"/>
      <c r="T37" s="20"/>
      <c r="U37" s="20"/>
      <c r="V37" s="20"/>
    </row>
    <row r="38" spans="1:22" s="7" customFormat="1" ht="30">
      <c r="A38" s="117" t="s">
        <v>8</v>
      </c>
      <c r="B38" s="119" t="str">
        <f>'Nädal_42_4-.9.klass'!B38</f>
        <v>Tomatine läätsepada baklažaani ja paprikaga</v>
      </c>
      <c r="C38" s="143" t="str">
        <f>'Nädal_42_4-.9.klass'!C38</f>
        <v xml:space="preserve">Baklažaan, paprika, suvikõrvits, läätsed,  mugulsibul, küüslauk, tomat, tomatipasta, kuivatatud basiilik, suhkur, must pipar, söögisool, </v>
      </c>
      <c r="D38" s="137">
        <v>50</v>
      </c>
      <c r="E38" s="118">
        <f>D38*'Nädal_42_4-.9.klass'!E38/'Nädal_42_4-.9.klass'!D38</f>
        <v>40.687499999999993</v>
      </c>
      <c r="F38" s="118">
        <f>D38*'Nädal_42_4-.9.klass'!F38/'Nädal_42_4-.9.klass'!D38</f>
        <v>7.0625</v>
      </c>
      <c r="G38" s="118">
        <f>D38*'Nädal_42_4-.9.klass'!G38/'Nädal_42_4-.9.klass'!D38</f>
        <v>0.1875</v>
      </c>
      <c r="H38" s="118">
        <f>D38*'Nädal_42_4-.9.klass'!H38/'Nädal_42_4-.9.klass'!D38</f>
        <v>1.875</v>
      </c>
      <c r="J38" s="20"/>
      <c r="K38" s="20"/>
      <c r="L38" s="20"/>
      <c r="M38" s="20"/>
      <c r="N38" s="20"/>
      <c r="O38" s="20"/>
      <c r="P38" s="32"/>
      <c r="Q38" s="32"/>
      <c r="R38" s="32"/>
      <c r="S38" s="32"/>
      <c r="T38" s="20"/>
      <c r="U38" s="20"/>
      <c r="V38" s="20"/>
    </row>
    <row r="39" spans="1:22" s="7" customFormat="1" ht="18.95" customHeight="1">
      <c r="A39" s="156"/>
      <c r="B39" s="119" t="str">
        <f>'Nädal_42_4-.9.klass'!B39</f>
        <v>Kartulipuder (L)</v>
      </c>
      <c r="C39" s="143" t="str">
        <f>'Nädal_42_4-.9.klass'!C39</f>
        <v>Kartul, või R 80 %, piim R 2,5%, söögisool, vesi</v>
      </c>
      <c r="D39" s="137">
        <v>50</v>
      </c>
      <c r="E39" s="118">
        <f>D39*'Nädal_42_4-.9.klass'!E39/'Nädal_42_4-.9.klass'!D39</f>
        <v>38.267000000000003</v>
      </c>
      <c r="F39" s="118">
        <f>D39*'Nädal_42_4-.9.klass'!F39/'Nädal_42_4-.9.klass'!D39</f>
        <v>7.923</v>
      </c>
      <c r="G39" s="118">
        <f>D39*'Nädal_42_4-.9.klass'!G39/'Nädal_42_4-.9.klass'!D39</f>
        <v>0.30499999999999999</v>
      </c>
      <c r="H39" s="118">
        <f>D39*'Nädal_42_4-.9.klass'!H39/'Nädal_42_4-.9.klass'!D39</f>
        <v>1.1815</v>
      </c>
      <c r="J39" s="20"/>
      <c r="K39" s="20"/>
      <c r="L39" s="20"/>
      <c r="M39" s="20"/>
      <c r="N39" s="20"/>
      <c r="O39" s="20"/>
      <c r="P39" s="32"/>
      <c r="Q39" s="32"/>
      <c r="R39" s="32"/>
      <c r="S39" s="32"/>
      <c r="T39" s="20"/>
      <c r="U39" s="20"/>
      <c r="V39" s="20"/>
    </row>
    <row r="40" spans="1:22" s="7" customFormat="1" ht="18">
      <c r="A40" s="156"/>
      <c r="B40" s="119" t="str">
        <f>'Nädal_42_4-.9.klass'!B40</f>
        <v>Tatar, aurutatud (mahe)</v>
      </c>
      <c r="C40" s="143" t="str">
        <f>'Nädal_42_4-.9.klass'!C40</f>
        <v>Tatar, söögisool, vesi</v>
      </c>
      <c r="D40" s="137">
        <v>50</v>
      </c>
      <c r="E40" s="118">
        <f>D40*'Nädal_42_4-.9.klass'!E40/'Nädal_42_4-.9.klass'!D40</f>
        <v>40.29999999999999</v>
      </c>
      <c r="F40" s="118">
        <f>D40*'Nädal_42_4-.9.klass'!F40/'Nädal_42_4-.9.klass'!D40</f>
        <v>8.4875000000000007</v>
      </c>
      <c r="G40" s="118">
        <f>D40*'Nädal_42_4-.9.klass'!G40/'Nädal_42_4-.9.klass'!D40</f>
        <v>0.25</v>
      </c>
      <c r="H40" s="118">
        <f>D40*'Nädal_42_4-.9.klass'!H40/'Nädal_42_4-.9.klass'!D40</f>
        <v>1.4875</v>
      </c>
      <c r="J40" s="20"/>
      <c r="K40" s="20"/>
      <c r="L40" s="20"/>
      <c r="M40" s="20"/>
      <c r="N40" s="20"/>
      <c r="O40" s="20"/>
      <c r="P40" s="32"/>
      <c r="Q40" s="32"/>
      <c r="R40" s="32"/>
      <c r="S40" s="32"/>
      <c r="T40" s="20"/>
      <c r="U40" s="20"/>
      <c r="V40" s="20"/>
    </row>
    <row r="41" spans="1:22" s="7" customFormat="1" ht="18.95" customHeight="1">
      <c r="A41" s="117"/>
      <c r="B41" s="119" t="str">
        <f>'Nädal_42_4-.9.klass'!B41</f>
        <v>Peet, aurutatud</v>
      </c>
      <c r="C41" s="143" t="str">
        <f>'Nädal_42_4-.9.klass'!C41</f>
        <v>Peet, söögisool</v>
      </c>
      <c r="D41" s="138">
        <v>80</v>
      </c>
      <c r="E41" s="118">
        <f>D41*'Nädal_42_4-.9.klass'!E41/'Nädal_42_4-.9.klass'!D41</f>
        <v>36.204000000000001</v>
      </c>
      <c r="F41" s="118">
        <f>D41*'Nädal_42_4-.9.klass'!F41/'Nädal_42_4-.9.klass'!D41</f>
        <v>8.7360000000000007</v>
      </c>
      <c r="G41" s="118">
        <f>D41*'Nädal_42_4-.9.klass'!G41/'Nädal_42_4-.9.klass'!D41</f>
        <v>8.4000000000000005E-2</v>
      </c>
      <c r="H41" s="118">
        <f>D41*'Nädal_42_4-.9.klass'!H41/'Nädal_42_4-.9.klass'!D41</f>
        <v>1.1759999999999999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ht="18.95" customHeight="1">
      <c r="A42" s="117"/>
      <c r="B42" s="119" t="str">
        <f>'Nädal_42_4-.9.klass'!B42</f>
        <v>Soe valge kaste (G, L)</v>
      </c>
      <c r="C42" s="143" t="str">
        <f>'Nädal_42_4-.9.klass'!C42</f>
        <v>Toiduõli, nisujahu, piim R 2,5%, söögisool, toidukoor R 15%</v>
      </c>
      <c r="D42" s="137">
        <v>50</v>
      </c>
      <c r="E42" s="118">
        <f>D42*'Nädal_42_4-.9.klass'!E42/'Nädal_42_4-.9.klass'!D42</f>
        <v>59.125999999999998</v>
      </c>
      <c r="F42" s="118">
        <f>D42*'Nädal_42_4-.9.klass'!F42/'Nädal_42_4-.9.klass'!D42</f>
        <v>4.077</v>
      </c>
      <c r="G42" s="118">
        <f>D42*'Nädal_42_4-.9.klass'!G42/'Nädal_42_4-.9.klass'!D42</f>
        <v>3.9460000000000002</v>
      </c>
      <c r="H42" s="118">
        <f>D42*'Nädal_42_4-.9.klass'!H42/'Nädal_42_4-.9.klass'!D42</f>
        <v>1.8730000000000002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2" ht="18.95" customHeight="1">
      <c r="A43" s="117"/>
      <c r="B43" s="119" t="str">
        <f>'Nädal_42_4-.9.klass'!B43</f>
        <v>Mahla-õlikaste</v>
      </c>
      <c r="C43" s="143" t="str">
        <f>'Nädal_42_4-.9.klass'!C43</f>
        <v>Õunamahl 100% naturaalne, õunaäädikas, sinepipulber, söögisool, petersell, värske, toiduõli</v>
      </c>
      <c r="D43" s="137">
        <v>5</v>
      </c>
      <c r="E43" s="118">
        <f>D43*'Nädal_42_4-.9.klass'!E43/'Nädal_42_4-.9.klass'!D43</f>
        <v>32.189399999999999</v>
      </c>
      <c r="F43" s="118">
        <f>D43*'Nädal_42_4-.9.klass'!F43/'Nädal_42_4-.9.klass'!D43</f>
        <v>9.7050000000000011E-2</v>
      </c>
      <c r="G43" s="118">
        <f>D43*'Nädal_42_4-.9.klass'!G43/'Nädal_42_4-.9.klass'!D43</f>
        <v>3.5305500000000003</v>
      </c>
      <c r="H43" s="118">
        <f>D43*'Nädal_42_4-.9.klass'!H43/'Nädal_42_4-.9.klass'!D43</f>
        <v>1.3550000000000001E-2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2" ht="18.95" customHeight="1">
      <c r="A44" s="117"/>
      <c r="B44" s="119" t="str">
        <f>'Nädal_42_4-.9.klass'!B44</f>
        <v>Kapsa-maisi-paprikasalat (mahe kapsas)</v>
      </c>
      <c r="C44" s="143" t="str">
        <f>'Nädal_42_4-.9.klass'!C44</f>
        <v>Peakapsas, mais, paprika, toiduõli, söögisool, suhkur, õunaäädikas</v>
      </c>
      <c r="D44" s="137">
        <v>100</v>
      </c>
      <c r="E44" s="118">
        <f>D44*'Nädal_42_4-.9.klass'!E44/'Nädal_42_4-.9.klass'!D44</f>
        <v>50.969000000000008</v>
      </c>
      <c r="F44" s="118">
        <f>D44*'Nädal_42_4-.9.klass'!F44/'Nädal_42_4-.9.klass'!D44</f>
        <v>9.5850000000000009</v>
      </c>
      <c r="G44" s="118">
        <f>D44*'Nädal_42_4-.9.klass'!G44/'Nädal_42_4-.9.klass'!D44</f>
        <v>1.3979999999999999</v>
      </c>
      <c r="H44" s="118">
        <f>D44*'Nädal_42_4-.9.klass'!H44/'Nädal_42_4-.9.klass'!D44</f>
        <v>1.57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2" ht="18.95" customHeight="1">
      <c r="A45" s="117"/>
      <c r="B45" s="119" t="str">
        <f>'Nädal_42_4-.9.klass'!B45</f>
        <v>Porgand, tomat, porrulauk</v>
      </c>
      <c r="C45" s="143"/>
      <c r="D45" s="137">
        <v>90</v>
      </c>
      <c r="E45" s="118">
        <f>D45*'Nädal_42_4-.9.klass'!E45/'Nädal_42_4-.9.klass'!D45</f>
        <v>23.495999999999999</v>
      </c>
      <c r="F45" s="118">
        <f>D45*'Nädal_42_4-.9.klass'!F45/'Nädal_42_4-.9.klass'!D45</f>
        <v>5.5529999999999999</v>
      </c>
      <c r="G45" s="118">
        <f>D45*'Nädal_42_4-.9.klass'!G45/'Nädal_42_4-.9.klass'!D45</f>
        <v>0.21000000000000002</v>
      </c>
      <c r="H45" s="118">
        <f>D45*'Nädal_42_4-.9.klass'!H45/'Nädal_42_4-.9.klass'!D45</f>
        <v>0.90000000000000013</v>
      </c>
    </row>
    <row r="46" spans="1:22" ht="18.95" customHeight="1">
      <c r="A46" s="117"/>
      <c r="B46" s="119" t="str">
        <f>'Nädal_42_4-.9.klass'!B46</f>
        <v>Seemnesegu (mahe)</v>
      </c>
      <c r="C46" s="143" t="str">
        <f>'Nädal_42_4-.9.klass'!C46</f>
        <v>Kõrvitsaseemned, päevalilleseemned, seesamiseemned</v>
      </c>
      <c r="D46" s="137">
        <v>10</v>
      </c>
      <c r="E46" s="118">
        <f>D46*'Nädal_42_4-.9.klass'!E46/'Nädal_42_4-.9.klass'!D46</f>
        <v>60.8767</v>
      </c>
      <c r="F46" s="118">
        <f>D46*'Nädal_42_4-.9.klass'!F46/'Nädal_42_4-.9.klass'!D46</f>
        <v>1.28</v>
      </c>
      <c r="G46" s="118">
        <f>D46*'Nädal_42_4-.9.klass'!G46/'Nädal_42_4-.9.klass'!D46</f>
        <v>5.1566999999999998</v>
      </c>
      <c r="H46" s="118">
        <f>D46*'Nädal_42_4-.9.klass'!H46/'Nädal_42_4-.9.klass'!D46</f>
        <v>2.8232999999999993</v>
      </c>
    </row>
    <row r="47" spans="1:22" ht="18.95" customHeight="1">
      <c r="A47" s="117" t="s">
        <v>44</v>
      </c>
      <c r="B47" s="119" t="str">
        <f>'Nädal_42_4-.9.klass'!B47</f>
        <v>Piimatooted (piim, keefir R 2,5% ) (L)</v>
      </c>
      <c r="C47" s="143"/>
      <c r="D47" s="138">
        <v>25</v>
      </c>
      <c r="E47" s="118">
        <f>D47*'Nädal_42_4-.9.klass'!E47/'Nädal_42_4-.9.klass'!D47</f>
        <v>14.0975</v>
      </c>
      <c r="F47" s="118">
        <f>D47*'Nädal_42_4-.9.klass'!F47/'Nädal_42_4-.9.klass'!D47</f>
        <v>1.21875</v>
      </c>
      <c r="G47" s="118">
        <f>D47*'Nädal_42_4-.9.klass'!G47/'Nädal_42_4-.9.klass'!D47</f>
        <v>0.64249999999999996</v>
      </c>
      <c r="H47" s="118">
        <f>D47*'Nädal_42_4-.9.klass'!H47/'Nädal_42_4-.9.klass'!D47</f>
        <v>0.86</v>
      </c>
    </row>
    <row r="48" spans="1:22" ht="30">
      <c r="A48" s="117"/>
      <c r="B48" s="119" t="str">
        <f>'Nädal_42_4-.9.klass'!B48</f>
        <v>Joogijogurt, maitsestatud (L)</v>
      </c>
      <c r="C48" s="143" t="str">
        <f>'Nädal_42_4-.9.klass'!C48</f>
        <v>Maitsestamata jogurt R 2,5-3%, naturaalne marjapüree maasikas, vaarikas, mustad sõstrad, punased sõstrad, mustikas)</v>
      </c>
      <c r="D48" s="142">
        <v>25</v>
      </c>
      <c r="E48" s="118">
        <f>D48*'Nädal_42_4-.9.klass'!E48/'Nädal_42_4-.9.klass'!D48</f>
        <v>18.686499999999999</v>
      </c>
      <c r="F48" s="118">
        <f>D48*'Nädal_42_4-.9.klass'!F48/'Nädal_42_4-.9.klass'!D48</f>
        <v>3.0307499999999998</v>
      </c>
      <c r="G48" s="118">
        <f>D48*'Nädal_42_4-.9.klass'!G48/'Nädal_42_4-.9.klass'!D48</f>
        <v>0.375</v>
      </c>
      <c r="H48" s="118">
        <f>D48*'Nädal_42_4-.9.klass'!H48/'Nädal_42_4-.9.klass'!D48</f>
        <v>0.8</v>
      </c>
    </row>
    <row r="49" spans="1:15" ht="18.95" customHeight="1">
      <c r="A49" s="117"/>
      <c r="B49" s="119" t="str">
        <f>'Nädal_42_4-.9.klass'!B49</f>
        <v>Tee, suhkruta</v>
      </c>
      <c r="C49" s="143" t="str">
        <f>'Nädal_42_4-.9.klass'!C49</f>
        <v>Teepuru, vesi</v>
      </c>
      <c r="D49" s="140">
        <v>50</v>
      </c>
      <c r="E49" s="118">
        <f>D49*'Nädal_42_4-.9.klass'!E49/'Nädal_42_4-.9.klass'!D49</f>
        <v>0.2</v>
      </c>
      <c r="F49" s="118">
        <f>D49*'Nädal_42_4-.9.klass'!F49/'Nädal_42_4-.9.klass'!D49</f>
        <v>0</v>
      </c>
      <c r="G49" s="118">
        <f>D49*'Nädal_42_4-.9.klass'!G49/'Nädal_42_4-.9.klass'!D49</f>
        <v>0</v>
      </c>
      <c r="H49" s="118">
        <f>D49*'Nädal_42_4-.9.klass'!H49/'Nädal_42_4-.9.klass'!D49</f>
        <v>0.05</v>
      </c>
    </row>
    <row r="50" spans="1:15" ht="18.95" customHeight="1">
      <c r="A50" s="157"/>
      <c r="B50" s="119" t="str">
        <f>'Nädal_42_4-.9.klass'!B50</f>
        <v>Rukkileiva (3 sorti) - ja sepikutoodete valik  (G)</v>
      </c>
      <c r="C50" s="143"/>
      <c r="D50" s="140">
        <v>30</v>
      </c>
      <c r="E50" s="118">
        <f>D50*'Nädal_42_4-.9.klass'!E50/'Nädal_42_4-.9.klass'!D50</f>
        <v>73.86</v>
      </c>
      <c r="F50" s="118">
        <f>D50*'Nädal_42_4-.9.klass'!F50/'Nädal_42_4-.9.klass'!D50</f>
        <v>15.69</v>
      </c>
      <c r="G50" s="118">
        <f>D50*'Nädal_42_4-.9.klass'!G50/'Nädal_42_4-.9.klass'!D50</f>
        <v>0.6</v>
      </c>
      <c r="H50" s="118">
        <f>D50*'Nädal_42_4-.9.klass'!H50/'Nädal_42_4-.9.klass'!D50</f>
        <v>2.145</v>
      </c>
    </row>
    <row r="51" spans="1:15" ht="18.95" customHeight="1">
      <c r="A51" s="157"/>
      <c r="B51" s="119" t="str">
        <f>'Nädal_42_4-.9.klass'!B51</f>
        <v>Melon</v>
      </c>
      <c r="C51" s="143"/>
      <c r="D51" s="137">
        <v>50</v>
      </c>
      <c r="E51" s="118">
        <f>D51*'Nädal_42_4-.9.klass'!E51/'Nädal_42_4-.9.klass'!D51</f>
        <v>13.6</v>
      </c>
      <c r="F51" s="118">
        <f>D51*'Nädal_42_4-.9.klass'!F51/'Nädal_42_4-.9.klass'!D51</f>
        <v>2.74</v>
      </c>
      <c r="G51" s="118">
        <f>D51*'Nädal_42_4-.9.klass'!G51/'Nädal_42_4-.9.klass'!D51</f>
        <v>0.08</v>
      </c>
      <c r="H51" s="118">
        <f>D51*'Nädal_42_4-.9.klass'!H51/'Nädal_42_4-.9.klass'!D51</f>
        <v>0.23</v>
      </c>
    </row>
    <row r="52" spans="1:15" s="7" customFormat="1" ht="18.95" customHeight="1">
      <c r="A52" s="169"/>
      <c r="B52" s="170"/>
      <c r="C52" s="170" t="s">
        <v>9</v>
      </c>
      <c r="D52" s="35"/>
      <c r="E52" s="75">
        <f>SUM(E37:E51)</f>
        <v>620.55959999999993</v>
      </c>
      <c r="F52" s="75">
        <f>SUM(F37:F51)</f>
        <v>76.190549999999988</v>
      </c>
      <c r="G52" s="75">
        <f>SUM(G37:G51)</f>
        <v>26.965249999999997</v>
      </c>
      <c r="H52" s="75" t="e">
        <f>SUM(H37:H51)</f>
        <v>#REF!</v>
      </c>
      <c r="J52" s="28"/>
      <c r="K52" s="29"/>
      <c r="L52" s="29"/>
      <c r="M52" s="29"/>
      <c r="N52" s="29"/>
      <c r="O52" s="29"/>
    </row>
    <row r="53" spans="1:15" ht="50.1" customHeight="1">
      <c r="A53" s="4" t="s">
        <v>12</v>
      </c>
      <c r="B53" s="5" t="s">
        <v>1</v>
      </c>
      <c r="C53" s="4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6" t="s">
        <v>7</v>
      </c>
    </row>
    <row r="54" spans="1:15" ht="30">
      <c r="A54" s="153"/>
      <c r="B54" s="119" t="str">
        <f>'Nädal_42_4-.9.klass'!B54</f>
        <v>Selge kalasupp köögiviljadega</v>
      </c>
      <c r="C54" s="143" t="str">
        <f>'Nädal_42_4-.9.klass'!C54</f>
        <v>Lõhe, porgand, lillkapsas, kartul, porgand, mugulsibul, küüslauk, porrulauk, toiduõli, must pipar, söögisool, vesi, värske till</v>
      </c>
      <c r="D54" s="118">
        <v>100</v>
      </c>
      <c r="E54" s="118">
        <f>D54*'Nädal_42_4-.9.klass'!E54/'Nädal_42_4-.9.klass'!D54</f>
        <v>73.5</v>
      </c>
      <c r="F54" s="118">
        <f>D54*'Nädal_42_4-.9.klass'!F54/'Nädal_42_4-.9.klass'!D54</f>
        <v>4.415</v>
      </c>
      <c r="G54" s="118">
        <f>D54*'Nädal_42_4-.9.klass'!G54/'Nädal_42_4-.9.klass'!D54</f>
        <v>3.855</v>
      </c>
      <c r="H54" s="118">
        <f>D54*'Nädal_42_4-.9.klass'!H54/'Nädal_42_4-.9.klass'!D54</f>
        <v>4.9649999999999999</v>
      </c>
    </row>
    <row r="55" spans="1:15" ht="30">
      <c r="A55" s="117" t="s">
        <v>8</v>
      </c>
      <c r="B55" s="119" t="str">
        <f>'Nädal_42_4-.9.klass'!B55</f>
        <v>Koorene seenesupp köögiviljadega (L)</v>
      </c>
      <c r="C55" s="143" t="str">
        <f>'Nädal_42_4-.9.klass'!C55</f>
        <v>Kartul, porgand, šampinjonid, varsseller, toidukoor R 15%, piim R 2,5%, mugulsibul, küüslauk, paprika, toiduõli, söögisool, must pipar, vesi, värske petersell, kuivatatud tüümian</v>
      </c>
      <c r="D55" s="144">
        <v>100</v>
      </c>
      <c r="E55" s="118">
        <f>D55*'Nädal_42_4-.9.klass'!E55/'Nädal_42_4-.9.klass'!D55</f>
        <v>39.6</v>
      </c>
      <c r="F55" s="118">
        <f>D55*'Nädal_42_4-.9.klass'!F55/'Nädal_42_4-.9.klass'!D55</f>
        <v>5.86</v>
      </c>
      <c r="G55" s="118">
        <f>D55*'Nädal_42_4-.9.klass'!G55/'Nädal_42_4-.9.klass'!D55</f>
        <v>1.1200000000000001</v>
      </c>
      <c r="H55" s="118">
        <f>D55*'Nädal_42_4-.9.klass'!H55/'Nädal_42_4-.9.klass'!D55</f>
        <v>1.08</v>
      </c>
    </row>
    <row r="56" spans="1:15" ht="18.95" customHeight="1">
      <c r="A56" s="154"/>
      <c r="B56" s="119" t="str">
        <f>'Nädal_42_4-.9.klass'!B56</f>
        <v>Õuna-rukkileivakreem (G)</v>
      </c>
      <c r="C56" s="143" t="str">
        <f>'Nädal_42_4-.9.klass'!C56</f>
        <v>Rukkileib, vesi, õunamahl, suhkur, nisumanna, piim, R 2,5%</v>
      </c>
      <c r="D56" s="120">
        <v>100</v>
      </c>
      <c r="E56" s="118">
        <f>D56*'Nädal_42_4-.9.klass'!E56/'Nädal_42_4-.9.klass'!D56</f>
        <v>137</v>
      </c>
      <c r="F56" s="118">
        <f>D56*'Nädal_42_4-.9.klass'!F56/'Nädal_42_4-.9.klass'!D56</f>
        <v>28.2</v>
      </c>
      <c r="G56" s="118">
        <f>D56*'Nädal_42_4-.9.klass'!G56/'Nädal_42_4-.9.klass'!D56</f>
        <v>1.1000000000000001</v>
      </c>
      <c r="H56" s="118">
        <f>D56*'Nädal_42_4-.9.klass'!H56/'Nädal_42_4-.9.klass'!D56</f>
        <v>2.89</v>
      </c>
    </row>
    <row r="57" spans="1:15" ht="18.95" customHeight="1">
      <c r="A57" s="154"/>
      <c r="B57" s="119" t="str">
        <f>'Nädal_42_4-.9.klass'!B57</f>
        <v>Mustikajogurt (L)</v>
      </c>
      <c r="C57" s="143" t="str">
        <f>'Nädal_42_4-.9.klass'!C57</f>
        <v>Maitsestamata jogurt R 2,5%-3%, suhkur, mustikad</v>
      </c>
      <c r="D57" s="120">
        <v>100</v>
      </c>
      <c r="E57" s="118">
        <f>D57*'Nädal_42_4-.9.klass'!E57/'Nädal_42_4-.9.klass'!D57</f>
        <v>88.5</v>
      </c>
      <c r="F57" s="118">
        <f>D57*'Nädal_42_4-.9.klass'!F57/'Nädal_42_4-.9.klass'!D57</f>
        <v>14.9</v>
      </c>
      <c r="G57" s="118">
        <f>D57*'Nädal_42_4-.9.klass'!G57/'Nädal_42_4-.9.klass'!D57</f>
        <v>1.99</v>
      </c>
      <c r="H57" s="118">
        <f>D57*'Nädal_42_4-.9.klass'!H57/'Nädal_42_4-.9.klass'!D57</f>
        <v>2.48</v>
      </c>
    </row>
    <row r="58" spans="1:15" ht="18">
      <c r="A58" s="154" t="s">
        <v>44</v>
      </c>
      <c r="B58" s="119" t="str">
        <f>'Nädal_42_4-.9.klass'!B58</f>
        <v>Piimatooted (piim, keefir R 2,5% ) (L)</v>
      </c>
      <c r="C58" s="143"/>
      <c r="D58" s="134">
        <v>25</v>
      </c>
      <c r="E58" s="118">
        <f>D58*'Nädal_42_4-.9.klass'!E58/'Nädal_42_4-.9.klass'!D58</f>
        <v>14.0975</v>
      </c>
      <c r="F58" s="118">
        <f>D58*'Nädal_42_4-.9.klass'!F58/'Nädal_42_4-.9.klass'!D58</f>
        <v>1.21875</v>
      </c>
      <c r="G58" s="118">
        <f>D58*'Nädal_42_4-.9.klass'!G58/'Nädal_42_4-.9.klass'!D58</f>
        <v>0.64249999999999996</v>
      </c>
      <c r="H58" s="118">
        <f>D58*'Nädal_42_4-.9.klass'!H58/'Nädal_42_4-.9.klass'!D58</f>
        <v>0.86</v>
      </c>
      <c r="J58" s="28"/>
      <c r="K58" s="29"/>
      <c r="L58" s="29"/>
      <c r="M58" s="29"/>
      <c r="N58" s="29"/>
      <c r="O58" s="29"/>
    </row>
    <row r="59" spans="1:15" ht="18.95" customHeight="1">
      <c r="A59" s="154"/>
      <c r="B59" s="119" t="str">
        <f>'Nädal_42_4-.9.klass'!B59</f>
        <v>Mahl (erinevad maitsed)</v>
      </c>
      <c r="C59" s="143" t="str">
        <f>'Nädal_42_4-.9.klass'!C59</f>
        <v>Rõngu suhkruvaba mahlakonsentraat 100% naturaalne, vesi</v>
      </c>
      <c r="D59" s="134">
        <v>25</v>
      </c>
      <c r="E59" s="118">
        <f>D59*'Nädal_42_4-.9.klass'!E59/'Nädal_42_4-.9.klass'!D59</f>
        <v>12.132200000000001</v>
      </c>
      <c r="F59" s="118">
        <f>D59*'Nädal_42_4-.9.klass'!F59/'Nädal_42_4-.9.klass'!D59</f>
        <v>2.9455</v>
      </c>
      <c r="G59" s="118">
        <f>D59*'Nädal_42_4-.9.klass'!G59/'Nädal_42_4-.9.klass'!D59</f>
        <v>1.2500000000000001E-2</v>
      </c>
      <c r="H59" s="118">
        <f>D59*'Nädal_42_4-.9.klass'!H59/'Nädal_42_4-.9.klass'!D59</f>
        <v>9.0749999999999997E-2</v>
      </c>
      <c r="J59" s="28"/>
      <c r="K59" s="29"/>
      <c r="L59" s="29"/>
      <c r="M59" s="29"/>
      <c r="N59" s="29"/>
      <c r="O59" s="29"/>
    </row>
    <row r="60" spans="1:15" ht="30">
      <c r="A60" s="158"/>
      <c r="B60" s="119" t="str">
        <f>'Nädal_42_4-.9.klass'!B60</f>
        <v>Joogijogurt, maitsestatud (L)</v>
      </c>
      <c r="C60" s="143" t="str">
        <f>'Nädal_42_4-.9.klass'!C60</f>
        <v>Maitsestamata jogurt R 2,5-3%, naturaalne marjapüree maasikas, vaarikas, mustad sõstrad, punased sõstrad, mustikas)</v>
      </c>
      <c r="D60" s="134">
        <v>25</v>
      </c>
      <c r="E60" s="118">
        <f>D60*'Nädal_42_4-.9.klass'!E60/'Nädal_42_4-.9.klass'!D60</f>
        <v>18.686499999999999</v>
      </c>
      <c r="F60" s="118">
        <f>D60*'Nädal_42_4-.9.klass'!F60/'Nädal_42_4-.9.klass'!D60</f>
        <v>3.0307499999999998</v>
      </c>
      <c r="G60" s="118">
        <f>D60*'Nädal_42_4-.9.klass'!G60/'Nädal_42_4-.9.klass'!D60</f>
        <v>0.375</v>
      </c>
      <c r="H60" s="118">
        <f>D60*'Nädal_42_4-.9.klass'!H60/'Nädal_42_4-.9.klass'!D60</f>
        <v>0.8</v>
      </c>
    </row>
    <row r="61" spans="1:15" ht="18.95" customHeight="1">
      <c r="A61" s="158"/>
      <c r="B61" s="119" t="str">
        <f>'Nädal_42_4-.9.klass'!B61</f>
        <v>Tee, suhkruta</v>
      </c>
      <c r="C61" s="143" t="str">
        <f>'Nädal_42_4-.9.klass'!C61</f>
        <v>Teepuru, vesi</v>
      </c>
      <c r="D61" s="134">
        <v>50</v>
      </c>
      <c r="E61" s="118">
        <f>D61*'Nädal_42_4-.9.klass'!E61/'Nädal_42_4-.9.klass'!D61</f>
        <v>0.2</v>
      </c>
      <c r="F61" s="118">
        <f>D61*'Nädal_42_4-.9.klass'!F61/'Nädal_42_4-.9.klass'!D61</f>
        <v>0</v>
      </c>
      <c r="G61" s="118">
        <f>D61*'Nädal_42_4-.9.klass'!G61/'Nädal_42_4-.9.klass'!D61</f>
        <v>0</v>
      </c>
      <c r="H61" s="118">
        <f>D61*'Nädal_42_4-.9.klass'!H61/'Nädal_42_4-.9.klass'!D61</f>
        <v>0.05</v>
      </c>
    </row>
    <row r="62" spans="1:15" ht="18.95" customHeight="1">
      <c r="A62" s="158"/>
      <c r="B62" s="119" t="str">
        <f>'Nädal_42_4-.9.klass'!B62</f>
        <v>Rukkileiva (3 sorti) - ja sepikutoodete valik  (G)</v>
      </c>
      <c r="C62" s="143"/>
      <c r="D62" s="135">
        <v>30</v>
      </c>
      <c r="E62" s="118">
        <f>D62*'Nädal_42_4-.9.klass'!E62/'Nädal_42_4-.9.klass'!D62</f>
        <v>73.86</v>
      </c>
      <c r="F62" s="118">
        <f>D62*'Nädal_42_4-.9.klass'!F62/'Nädal_42_4-.9.klass'!D62</f>
        <v>15.69</v>
      </c>
      <c r="G62" s="118">
        <f>D62*'Nädal_42_4-.9.klass'!G62/'Nädal_42_4-.9.klass'!D62</f>
        <v>0.6</v>
      </c>
      <c r="H62" s="118">
        <f>D62*'Nädal_42_4-.9.klass'!H62/'Nädal_42_4-.9.klass'!D62</f>
        <v>2.145</v>
      </c>
    </row>
    <row r="63" spans="1:15" ht="18.95" customHeight="1">
      <c r="A63" s="158"/>
      <c r="B63" s="119" t="str">
        <f>'Nädal_42_4-.9.klass'!B63</f>
        <v xml:space="preserve">Pirn </v>
      </c>
      <c r="C63" s="143"/>
      <c r="D63" s="132">
        <v>50</v>
      </c>
      <c r="E63" s="118">
        <f>D63*'Nädal_42_4-.9.klass'!E63/'Nädal_42_4-.9.klass'!D63</f>
        <v>19.988</v>
      </c>
      <c r="F63" s="118">
        <f>D63*'Nädal_42_4-.9.klass'!F63/'Nädal_42_4-.9.klass'!D63</f>
        <v>5.97</v>
      </c>
      <c r="G63" s="118">
        <f>D63*'Nädal_42_4-.9.klass'!G63/'Nädal_42_4-.9.klass'!D63</f>
        <v>0</v>
      </c>
      <c r="H63" s="118">
        <f>D63*'Nädal_42_4-.9.klass'!H63/'Nädal_42_4-.9.klass'!D63</f>
        <v>0.15</v>
      </c>
    </row>
    <row r="64" spans="1:15" ht="18.95" customHeight="1">
      <c r="A64" s="169"/>
      <c r="B64" s="170"/>
      <c r="C64" s="170" t="s">
        <v>9</v>
      </c>
      <c r="D64" s="33"/>
      <c r="E64" s="75">
        <f>SUM(E54:E63)</f>
        <v>477.56420000000008</v>
      </c>
      <c r="F64" s="75">
        <f>SUM(F54:F63)</f>
        <v>82.23</v>
      </c>
      <c r="G64" s="75">
        <f>SUM(G54:G63)</f>
        <v>9.6949999999999985</v>
      </c>
      <c r="H64" s="75">
        <f>SUM(H54:H63)</f>
        <v>15.510750000000002</v>
      </c>
    </row>
    <row r="65" spans="1:12" ht="50.1" customHeight="1">
      <c r="A65" s="4" t="s">
        <v>13</v>
      </c>
      <c r="B65" s="5" t="s">
        <v>1</v>
      </c>
      <c r="C65" s="4" t="s">
        <v>2</v>
      </c>
      <c r="D65" s="6" t="s">
        <v>3</v>
      </c>
      <c r="E65" s="6" t="s">
        <v>4</v>
      </c>
      <c r="F65" s="6" t="s">
        <v>5</v>
      </c>
      <c r="G65" s="6" t="s">
        <v>6</v>
      </c>
      <c r="H65" s="6" t="s">
        <v>7</v>
      </c>
    </row>
    <row r="66" spans="1:12" ht="30">
      <c r="A66" s="156"/>
      <c r="B66" s="119" t="str">
        <f>'Nädal_42_4-.9.klass'!B66</f>
        <v>Kana-paprikahautis (G, L)</v>
      </c>
      <c r="C66" s="143" t="str">
        <f>'Nädal_42_4-.9.klass'!C66</f>
        <v xml:space="preserve">Kanaliha, paprika, mugulsibul, küüslauk, toidukoor R15%, nisujahu, jahvatatud paprika, söögisool, must pipar, jahvatatud tüümian, toiduõli, vesi </v>
      </c>
      <c r="D66" s="118">
        <v>50</v>
      </c>
      <c r="E66" s="118">
        <f>D66*'Nädal_42_4-.9.klass'!E66/'Nädal_42_4-.9.klass'!D66</f>
        <v>52.5</v>
      </c>
      <c r="F66" s="118">
        <f>E66*'Nädal_42_4-.9.klass'!F66/'Nädal_42_4-.9.klass'!E66</f>
        <v>1.885</v>
      </c>
      <c r="G66" s="118">
        <f>F66*'Nädal_42_4-.9.klass'!G66/'Nädal_42_4-.9.klass'!F66</f>
        <v>3.3050000000000002</v>
      </c>
      <c r="H66" s="118">
        <f>G66*'Nädal_42_4-.9.klass'!H66/'Nädal_42_4-.9.klass'!G66</f>
        <v>3.52</v>
      </c>
    </row>
    <row r="67" spans="1:12" ht="30">
      <c r="A67" s="117" t="s">
        <v>8</v>
      </c>
      <c r="B67" s="119" t="str">
        <f>'Nädal_42_4-.9.klass'!B67</f>
        <v>Läätse-kaalika-porgandipada</v>
      </c>
      <c r="C67" s="143" t="str">
        <f>'Nädal_42_4-.9.klass'!C67</f>
        <v>Läätsed, kaalikas, porgand, mugulsibul, küüslauk, kuivatatud tüümian, loorber, söögisool, must pipar, toiduõli, vesi, värske petersell</v>
      </c>
      <c r="D67" s="144">
        <v>50</v>
      </c>
      <c r="E67" s="118">
        <f>D67*'Nädal_42_4-.9.klass'!E67/'Nädal_42_4-.9.klass'!D67</f>
        <v>59</v>
      </c>
      <c r="F67" s="118">
        <f>E67*'Nädal_42_4-.9.klass'!F67/'Nädal_42_4-.9.klass'!E67</f>
        <v>7.1749999999999998</v>
      </c>
      <c r="G67" s="118">
        <f>F67*'Nädal_42_4-.9.klass'!G67/'Nädal_42_4-.9.klass'!F67</f>
        <v>1.7249999999999996</v>
      </c>
      <c r="H67" s="118">
        <f>G67*'Nädal_42_4-.9.klass'!H67/'Nädal_42_4-.9.klass'!G67</f>
        <v>2.7749999999999999</v>
      </c>
    </row>
    <row r="68" spans="1:12" ht="18">
      <c r="A68" s="159"/>
      <c r="B68" s="119" t="str">
        <f>'Nädal_42_4-.9.klass'!B68</f>
        <v>Täisterapasta/pasta (G) (mahe)</v>
      </c>
      <c r="C68" s="143" t="str">
        <f>'Nädal_42_4-.9.klass'!C68</f>
        <v>Täisterapasta / pasta ( durumnisujahu, vesi), vesi, söögisool, toiduõli</v>
      </c>
      <c r="D68" s="120">
        <v>50</v>
      </c>
      <c r="E68" s="118">
        <f>D68*'Nädal_42_4-.9.klass'!E68/'Nädal_42_4-.9.klass'!D68</f>
        <v>75.666666666666671</v>
      </c>
      <c r="F68" s="118">
        <f>E68*'Nädal_42_4-.9.klass'!F68/'Nädal_42_4-.9.klass'!E68</f>
        <v>13.16666666666667</v>
      </c>
      <c r="G68" s="118">
        <f>F68*'Nädal_42_4-.9.klass'!G68/'Nädal_42_4-.9.klass'!F68</f>
        <v>1.291666666666667</v>
      </c>
      <c r="H68" s="118">
        <f>G68*'Nädal_42_4-.9.klass'!H68/'Nädal_42_4-.9.klass'!G68</f>
        <v>2.2833333333333341</v>
      </c>
    </row>
    <row r="69" spans="1:12" ht="18.95" customHeight="1">
      <c r="A69" s="156"/>
      <c r="B69" s="119" t="str">
        <f>'Nädal_42_4-.9.klass'!B69</f>
        <v>Riis, aurutatud (mahe)</v>
      </c>
      <c r="C69" s="143" t="str">
        <f>'Nädal_42_4-.9.klass'!C69</f>
        <v>Riis, vesi, söögisool</v>
      </c>
      <c r="D69" s="120">
        <v>50</v>
      </c>
      <c r="E69" s="118">
        <f>D69*'Nädal_42_4-.9.klass'!E69/'Nädal_42_4-.9.klass'!D69</f>
        <v>78.851000000000013</v>
      </c>
      <c r="F69" s="118">
        <f>E69*'Nädal_42_4-.9.klass'!F69/'Nädal_42_4-.9.klass'!E69</f>
        <v>13.438000000000001</v>
      </c>
      <c r="G69" s="118">
        <f>F69*'Nädal_42_4-.9.klass'!G69/'Nädal_42_4-.9.klass'!F69</f>
        <v>2.371</v>
      </c>
      <c r="H69" s="118">
        <f>G69*'Nädal_42_4-.9.klass'!H69/'Nädal_42_4-.9.klass'!G69</f>
        <v>1.1385000000000003</v>
      </c>
    </row>
    <row r="70" spans="1:12" ht="18.95" customHeight="1">
      <c r="A70" s="178"/>
      <c r="B70" s="119" t="str">
        <f>'Nädal_42_4-.9.klass'!B70</f>
        <v>Juurseller, röstitud</v>
      </c>
      <c r="C70" s="143" t="str">
        <f>'Nädal_42_4-.9.klass'!C70</f>
        <v>Juurseller, toiduõli, söögisool</v>
      </c>
      <c r="D70" s="120">
        <v>80</v>
      </c>
      <c r="E70" s="118">
        <f>D70*'Nädal_42_4-.9.klass'!E70/'Nädal_42_4-.9.klass'!D70</f>
        <v>27.98</v>
      </c>
      <c r="F70" s="118">
        <f>E70*'Nädal_42_4-.9.klass'!F70/'Nädal_42_4-.9.klass'!E70</f>
        <v>7.8</v>
      </c>
      <c r="G70" s="118">
        <f>F70*'Nädal_42_4-.9.klass'!G70/'Nädal_42_4-.9.klass'!F70</f>
        <v>9.9999999999999992E-2</v>
      </c>
      <c r="H70" s="118">
        <f>G70*'Nädal_42_4-.9.klass'!H70/'Nädal_42_4-.9.klass'!G70</f>
        <v>1.2999999999999998</v>
      </c>
      <c r="I70" s="16"/>
      <c r="J70" s="16"/>
      <c r="K70" s="16"/>
      <c r="L70" s="16"/>
    </row>
    <row r="71" spans="1:12" ht="18.95" customHeight="1">
      <c r="A71" s="178"/>
      <c r="B71" s="119" t="str">
        <f>'Nädal_42_4-.9.klass'!B71</f>
        <v xml:space="preserve">Tomatikaste ürtidega </v>
      </c>
      <c r="C71" s="143" t="str">
        <f>'Nädal_42_4-.9.klass'!C71</f>
        <v>Tomatipüree, mugulsibul, küüslauk, fariinsuhkur, kuivatatud basiilik, kuivatatud petersell, pune, toiduõli</v>
      </c>
      <c r="D71" s="120">
        <v>50</v>
      </c>
      <c r="E71" s="118">
        <f>D71*'Nädal_42_4-.9.klass'!E71/'Nädal_42_4-.9.klass'!D71</f>
        <v>46</v>
      </c>
      <c r="F71" s="118">
        <f>E71*'Nädal_42_4-.9.klass'!F71/'Nädal_42_4-.9.klass'!E71</f>
        <v>7.9</v>
      </c>
      <c r="G71" s="118">
        <f>F71*'Nädal_42_4-.9.klass'!G71/'Nädal_42_4-.9.klass'!F71</f>
        <v>1.07</v>
      </c>
      <c r="H71" s="118">
        <f>G71*'Nädal_42_4-.9.klass'!H71/'Nädal_42_4-.9.klass'!G71</f>
        <v>0.89</v>
      </c>
      <c r="I71" s="16"/>
      <c r="J71" s="16"/>
      <c r="K71" s="16"/>
      <c r="L71" s="16"/>
    </row>
    <row r="72" spans="1:12" ht="18.95" customHeight="1">
      <c r="A72" s="178"/>
      <c r="B72" s="119" t="str">
        <f>'Nädal_42_4-.9.klass'!B72</f>
        <v>Külm jogurti-keefirikaste, maitserohelisega (L)</v>
      </c>
      <c r="C72" s="143" t="str">
        <f>'Nädal_42_4-.9.klass'!C72</f>
        <v>Maitsestamata jogurt R 2,5%-3%, keefir R 2,5%, sinepipulber, till, petersell, basiilik, roheline sibul</v>
      </c>
      <c r="D72" s="120">
        <v>5</v>
      </c>
      <c r="E72" s="118">
        <f>D72*'Nädal_42_4-.9.klass'!E72/'Nädal_42_4-.9.klass'!D72</f>
        <v>2.7958500000000002</v>
      </c>
      <c r="F72" s="118">
        <f>E72*'Nädal_42_4-.9.klass'!F72/'Nädal_42_4-.9.klass'!E72</f>
        <v>0.24015</v>
      </c>
      <c r="G72" s="118">
        <f>F72*'Nädal_42_4-.9.klass'!G72/'Nädal_42_4-.9.klass'!F72</f>
        <v>0.13044999999999998</v>
      </c>
      <c r="H72" s="118">
        <f>G72*'Nädal_42_4-.9.klass'!H72/'Nädal_42_4-.9.klass'!G72</f>
        <v>0.16829999999999998</v>
      </c>
      <c r="I72" s="16"/>
      <c r="J72" s="16"/>
      <c r="K72" s="16"/>
      <c r="L72" s="16"/>
    </row>
    <row r="73" spans="1:12" ht="18.95" customHeight="1">
      <c r="A73" s="178"/>
      <c r="B73" s="119" t="str">
        <f>'Nädal_42_4-.9.klass'!B73</f>
        <v>Suvikõrvitsa-kurgisalat</v>
      </c>
      <c r="C73" s="143" t="str">
        <f>'Nädal_42_4-.9.klass'!C73</f>
        <v>Kurk, suvikõrvits</v>
      </c>
      <c r="D73" s="179">
        <v>100</v>
      </c>
      <c r="E73" s="118">
        <f>D73*'Nädal_42_4-.9.klass'!E73/'Nädal_42_4-.9.klass'!D73</f>
        <v>14.3</v>
      </c>
      <c r="F73" s="118">
        <f>E73*'Nädal_42_4-.9.klass'!F73/'Nädal_42_4-.9.klass'!E73</f>
        <v>2.65</v>
      </c>
      <c r="G73" s="118">
        <f>F73*'Nädal_42_4-.9.klass'!G73/'Nädal_42_4-.9.klass'!F73</f>
        <v>0.1</v>
      </c>
      <c r="H73" s="118">
        <f>G73*'Nädal_42_4-.9.klass'!H73/'Nädal_42_4-.9.klass'!G73</f>
        <v>1.05</v>
      </c>
    </row>
    <row r="74" spans="1:12" ht="18.95" customHeight="1">
      <c r="A74" s="178"/>
      <c r="B74" s="119" t="str">
        <f>'Nädal_42_4-.9.klass'!B74</f>
        <v>Hiina kapsas, porgand (mahe), mais</v>
      </c>
      <c r="C74" s="143"/>
      <c r="D74" s="179">
        <v>90</v>
      </c>
      <c r="E74" s="118">
        <f>D74*'Nädal_42_4-.9.klass'!E74/'Nädal_42_4-.9.klass'!D74</f>
        <v>39.323999999999998</v>
      </c>
      <c r="F74" s="118">
        <f>E74*'Nädal_42_4-.9.klass'!F74/'Nädal_42_4-.9.klass'!E74</f>
        <v>8.5350000000000019</v>
      </c>
      <c r="G74" s="118">
        <f>F74*'Nädal_42_4-.9.klass'!G74/'Nädal_42_4-.9.klass'!F74</f>
        <v>0.54</v>
      </c>
      <c r="H74" s="118">
        <f>G74*'Nädal_42_4-.9.klass'!H74/'Nädal_42_4-.9.klass'!G74</f>
        <v>1.53</v>
      </c>
    </row>
    <row r="75" spans="1:12" ht="18.95" customHeight="1">
      <c r="A75" s="178"/>
      <c r="B75" s="119" t="str">
        <f>'Nädal_42_4-.9.klass'!B75</f>
        <v>Seemnesegu (mahe)</v>
      </c>
      <c r="C75" s="143" t="str">
        <f>'Nädal_42_4-.9.klass'!C75</f>
        <v>Kõrvitsaseemned, päevalilleseemned, seesamiseemned</v>
      </c>
      <c r="D75" s="120">
        <v>10</v>
      </c>
      <c r="E75" s="118">
        <f>D75*'Nädal_42_4-.9.klass'!E75/'Nädal_42_4-.9.klass'!D75</f>
        <v>60.8767</v>
      </c>
      <c r="F75" s="118">
        <f>E75*'Nädal_42_4-.9.klass'!F75/'Nädal_42_4-.9.klass'!E75</f>
        <v>1.28</v>
      </c>
      <c r="G75" s="118">
        <f>F75*'Nädal_42_4-.9.klass'!G75/'Nädal_42_4-.9.klass'!F75</f>
        <v>5.1566999999999998</v>
      </c>
      <c r="H75" s="118">
        <f>G75*'Nädal_42_4-.9.klass'!H75/'Nädal_42_4-.9.klass'!G75</f>
        <v>2.8232999999999997</v>
      </c>
    </row>
    <row r="76" spans="1:12" ht="18.95" customHeight="1">
      <c r="A76" s="117" t="s">
        <v>44</v>
      </c>
      <c r="B76" s="119" t="str">
        <f>'Nädal_42_4-.9.klass'!B76</f>
        <v>Piimatooted (piim, keefir R 2,5% ) (L)</v>
      </c>
      <c r="C76" s="143"/>
      <c r="D76" s="120">
        <v>25</v>
      </c>
      <c r="E76" s="118">
        <f>D76*'Nädal_42_4-.9.klass'!E76/'Nädal_42_4-.9.klass'!D76</f>
        <v>14.0975</v>
      </c>
      <c r="F76" s="118">
        <f>E76*'Nädal_42_4-.9.klass'!F76/'Nädal_42_4-.9.klass'!E76</f>
        <v>1.21875</v>
      </c>
      <c r="G76" s="118">
        <f>F76*'Nädal_42_4-.9.klass'!G76/'Nädal_42_4-.9.klass'!F76</f>
        <v>0.64249999999999996</v>
      </c>
      <c r="H76" s="118">
        <f>G76*'Nädal_42_4-.9.klass'!H76/'Nädal_42_4-.9.klass'!G76</f>
        <v>0.86</v>
      </c>
    </row>
    <row r="77" spans="1:12" ht="30">
      <c r="A77" s="178"/>
      <c r="B77" s="119" t="str">
        <f>'Nädal_42_4-.9.klass'!B77</f>
        <v>Joogijogurt, maitsestatud (L)</v>
      </c>
      <c r="C77" s="143" t="str">
        <f>'Nädal_42_4-.9.klass'!C77</f>
        <v>Maitsestamata jogurt R 2,5-3%, naturaalne marjapüree maasikas, vaarikas, mustad sõstrad, punased sõstrad, mustikas)</v>
      </c>
      <c r="D77" s="120">
        <v>25</v>
      </c>
      <c r="E77" s="118">
        <f>D77*'Nädal_42_4-.9.klass'!E77/'Nädal_42_4-.9.klass'!D77</f>
        <v>18.686499999999999</v>
      </c>
      <c r="F77" s="118">
        <f>E77*'Nädal_42_4-.9.klass'!F77/'Nädal_42_4-.9.klass'!E77</f>
        <v>3.0307499999999998</v>
      </c>
      <c r="G77" s="118">
        <f>F77*'Nädal_42_4-.9.klass'!G77/'Nädal_42_4-.9.klass'!F77</f>
        <v>0.375</v>
      </c>
      <c r="H77" s="118">
        <f>G77*'Nädal_42_4-.9.klass'!H77/'Nädal_42_4-.9.klass'!G77</f>
        <v>0.80000000000000016</v>
      </c>
    </row>
    <row r="78" spans="1:12" ht="18.95" customHeight="1">
      <c r="A78" s="178"/>
      <c r="B78" s="119" t="str">
        <f>'Nädal_42_4-.9.klass'!B78</f>
        <v>Tee, suhkruta</v>
      </c>
      <c r="C78" s="143" t="str">
        <f>'Nädal_42_4-.9.klass'!C78</f>
        <v>Teepuru, vesi</v>
      </c>
      <c r="D78" s="120">
        <v>50</v>
      </c>
      <c r="E78" s="118">
        <f>D78*'Nädal_42_4-.9.klass'!E78/'Nädal_42_4-.9.klass'!D78</f>
        <v>0.2</v>
      </c>
      <c r="F78" s="118">
        <f>D78*'Nädal_42_4-.9.klass'!F78/'Nädal_42_4-.9.klass'!D78</f>
        <v>0</v>
      </c>
      <c r="G78" s="118">
        <f>D78*'Nädal_42_4-.9.klass'!G78/'Nädal_42_4-.9.klass'!D78</f>
        <v>0</v>
      </c>
      <c r="H78" s="118">
        <f>D78*'Nädal_42_4-.9.klass'!H78/'Nädal_42_4-.9.klass'!D78</f>
        <v>0.05</v>
      </c>
    </row>
    <row r="79" spans="1:12" ht="18.95" customHeight="1">
      <c r="A79" s="157"/>
      <c r="B79" s="119" t="str">
        <f>'Nädal_42_4-.9.klass'!B79</f>
        <v>Rukkileiva (3 sorti) - ja sepikutoodete valik  (G)</v>
      </c>
      <c r="C79" s="143"/>
      <c r="D79" s="120">
        <v>30</v>
      </c>
      <c r="E79" s="118">
        <f>D79*'Nädal_42_4-.9.klass'!E79/'Nädal_42_4-.9.klass'!D79</f>
        <v>73.86</v>
      </c>
      <c r="F79" s="118">
        <f>D79*'Nädal_42_4-.9.klass'!F79/'Nädal_42_4-.9.klass'!D79</f>
        <v>15.69</v>
      </c>
      <c r="G79" s="118">
        <f>D79*'Nädal_42_4-.9.klass'!G79/'Nädal_42_4-.9.klass'!D79</f>
        <v>0.6</v>
      </c>
      <c r="H79" s="118">
        <f>D79*'Nädal_42_4-.9.klass'!H79/'Nädal_42_4-.9.klass'!D79</f>
        <v>2.145</v>
      </c>
    </row>
    <row r="80" spans="1:12" ht="18.95" customHeight="1">
      <c r="A80" s="157"/>
      <c r="B80" s="119" t="str">
        <f>'Nädal_42_4-.9.klass'!B80</f>
        <v>Õun  (mahe)</v>
      </c>
      <c r="C80" s="143"/>
      <c r="D80" s="120">
        <v>50</v>
      </c>
      <c r="E80" s="118">
        <f>D80*'Nädal_42_4-.9.klass'!E80/'Nädal_42_4-.9.klass'!D80</f>
        <v>24.038</v>
      </c>
      <c r="F80" s="118">
        <f>D80*'Nädal_42_4-.9.klass'!F80/'Nädal_42_4-.9.klass'!D80</f>
        <v>6.74</v>
      </c>
      <c r="G80" s="118">
        <f>D80*'Nädal_42_4-.9.klass'!G80/'Nädal_42_4-.9.klass'!D80</f>
        <v>0</v>
      </c>
      <c r="H80" s="118">
        <f>D80*'Nädal_42_4-.9.klass'!H80/'Nädal_42_4-.9.klass'!D80</f>
        <v>0</v>
      </c>
    </row>
    <row r="81" spans="1:8" ht="18.95" customHeight="1">
      <c r="A81" s="169"/>
      <c r="B81" s="170"/>
      <c r="C81" s="170" t="s">
        <v>9</v>
      </c>
      <c r="D81" s="176"/>
      <c r="E81" s="38">
        <f>SUM(E66:E80)</f>
        <v>588.17621666666673</v>
      </c>
      <c r="F81" s="38">
        <f t="shared" ref="F81:H81" si="0">SUM(F66:F80)</f>
        <v>90.749316666666658</v>
      </c>
      <c r="G81" s="38">
        <f t="shared" si="0"/>
        <v>17.407316666666667</v>
      </c>
      <c r="H81" s="38">
        <f t="shared" si="0"/>
        <v>21.333433333333335</v>
      </c>
    </row>
    <row r="82" spans="1:8" ht="18.95" customHeight="1">
      <c r="A82" s="285" t="s">
        <v>14</v>
      </c>
      <c r="B82" s="286"/>
      <c r="C82" s="286"/>
      <c r="D82" s="287"/>
      <c r="E82" s="167">
        <f>AVERAGE(E23,E35,E52,E64,E81)</f>
        <v>602.93013000000008</v>
      </c>
      <c r="F82" s="39">
        <f>AVERAGE(F23,F35,F52,F64,F81)</f>
        <v>88.81731666666667</v>
      </c>
      <c r="G82" s="39">
        <f>AVERAGE(G23,G35,G52,G64,G81)</f>
        <v>19.44219</v>
      </c>
      <c r="H82" s="39" t="e">
        <f>AVERAGE(H23,H35,H52,H64,H81)</f>
        <v>#REF!</v>
      </c>
    </row>
    <row r="83" spans="1:8" ht="18.95" customHeight="1">
      <c r="A83" s="173"/>
      <c r="B83" s="172"/>
      <c r="C83" s="288" t="s">
        <v>171</v>
      </c>
      <c r="D83" s="289"/>
      <c r="E83" s="168"/>
      <c r="F83" s="116">
        <f>(F82*4)/E82*100</f>
        <v>58.923787183544242</v>
      </c>
      <c r="G83" s="116">
        <f>(G82*9)/E82*100</f>
        <v>29.021556776404587</v>
      </c>
      <c r="H83" s="116" t="e">
        <f>(H82*4)/E82*100</f>
        <v>#REF!</v>
      </c>
    </row>
    <row r="84" spans="1:8" ht="18.95" customHeight="1">
      <c r="A84" s="174"/>
      <c r="B84" s="175"/>
      <c r="C84" s="280" t="s">
        <v>166</v>
      </c>
      <c r="D84" s="281"/>
      <c r="E84" s="168" t="s">
        <v>190</v>
      </c>
      <c r="F84" s="116" t="s">
        <v>168</v>
      </c>
      <c r="G84" s="116" t="s">
        <v>169</v>
      </c>
      <c r="H84" s="116" t="s">
        <v>170</v>
      </c>
    </row>
    <row r="85" spans="1:8" ht="18.95" customHeight="1">
      <c r="A85" s="269" t="s">
        <v>15</v>
      </c>
      <c r="B85" s="269"/>
      <c r="C85" s="269"/>
      <c r="D85" s="269"/>
      <c r="E85" s="270"/>
      <c r="F85" s="270"/>
      <c r="G85" s="270"/>
      <c r="H85" s="270"/>
    </row>
    <row r="86" spans="1:8" ht="18.95" customHeight="1">
      <c r="A86" s="271" t="s">
        <v>141</v>
      </c>
      <c r="B86" s="272"/>
      <c r="C86" s="272"/>
      <c r="D86" s="272"/>
      <c r="E86" s="272"/>
      <c r="F86" s="272"/>
      <c r="G86" s="272"/>
      <c r="H86" s="273"/>
    </row>
    <row r="87" spans="1:8" ht="18.95" customHeight="1">
      <c r="A87" s="274" t="s">
        <v>142</v>
      </c>
      <c r="B87" s="275"/>
      <c r="C87" s="275"/>
      <c r="D87" s="275"/>
      <c r="E87" s="275"/>
      <c r="F87" s="275"/>
      <c r="G87" s="275"/>
      <c r="H87" s="276"/>
    </row>
    <row r="88" spans="1:8" ht="18.95" customHeight="1">
      <c r="A88" s="277" t="s">
        <v>189</v>
      </c>
      <c r="B88" s="278"/>
      <c r="C88" s="278"/>
      <c r="D88" s="278"/>
      <c r="E88" s="278"/>
      <c r="F88" s="278"/>
      <c r="G88" s="278"/>
      <c r="H88" s="279"/>
    </row>
    <row r="89" spans="1:8" ht="18.95" customHeight="1">
      <c r="A89" s="277" t="s">
        <v>143</v>
      </c>
      <c r="B89" s="278"/>
      <c r="C89" s="278"/>
      <c r="D89" s="278"/>
      <c r="E89" s="278"/>
      <c r="F89" s="278"/>
      <c r="G89" s="278"/>
      <c r="H89" s="279"/>
    </row>
    <row r="90" spans="1:8" ht="18.95" customHeight="1">
      <c r="A90" s="277" t="s">
        <v>151</v>
      </c>
      <c r="B90" s="278"/>
      <c r="C90" s="278"/>
      <c r="D90" s="278"/>
      <c r="E90" s="278"/>
      <c r="F90" s="278"/>
      <c r="G90" s="278"/>
      <c r="H90" s="279"/>
    </row>
    <row r="91" spans="1:8" ht="18.95" customHeight="1">
      <c r="A91" s="282" t="s">
        <v>16</v>
      </c>
      <c r="B91" s="282"/>
      <c r="C91" s="282"/>
      <c r="D91" s="282"/>
      <c r="E91" s="282"/>
      <c r="F91" s="282"/>
      <c r="G91" s="282"/>
      <c r="H91" s="282"/>
    </row>
    <row r="92" spans="1:8" ht="18.95" customHeight="1">
      <c r="A92" s="40" t="s">
        <v>144</v>
      </c>
      <c r="B92" s="42" t="s">
        <v>145</v>
      </c>
      <c r="C92" s="42"/>
      <c r="D92" s="42"/>
      <c r="E92" s="43"/>
      <c r="F92" s="43"/>
      <c r="G92" s="43"/>
      <c r="H92" s="44"/>
    </row>
    <row r="93" spans="1:8" ht="18.95" customHeight="1">
      <c r="A93" s="41" t="s">
        <v>146</v>
      </c>
      <c r="B93" s="45" t="s">
        <v>147</v>
      </c>
      <c r="C93" s="45"/>
      <c r="D93" s="45"/>
      <c r="E93" s="46"/>
      <c r="F93" s="46"/>
      <c r="G93" s="46"/>
      <c r="H93" s="47"/>
    </row>
    <row r="94" spans="1:8" ht="18.95" customHeight="1">
      <c r="A94" s="48" t="s">
        <v>148</v>
      </c>
      <c r="B94" s="49" t="s">
        <v>149</v>
      </c>
      <c r="C94" s="49"/>
      <c r="D94" s="49"/>
      <c r="E94" s="50"/>
      <c r="F94" s="50"/>
      <c r="G94" s="50"/>
      <c r="H94" s="51"/>
    </row>
    <row r="95" spans="1:8" ht="15.75">
      <c r="A95" s="267" t="s">
        <v>17</v>
      </c>
      <c r="B95" s="267"/>
      <c r="C95" s="267"/>
      <c r="D95" s="267"/>
      <c r="E95" s="267"/>
      <c r="F95" s="267"/>
      <c r="G95" s="267"/>
      <c r="H95" s="267"/>
    </row>
    <row r="96" spans="1:8">
      <c r="A96" s="268" t="s">
        <v>150</v>
      </c>
      <c r="B96" s="268"/>
      <c r="C96" s="268"/>
      <c r="D96" s="268"/>
      <c r="E96" s="268"/>
      <c r="F96" s="268"/>
      <c r="G96" s="268"/>
      <c r="H96" s="268"/>
    </row>
  </sheetData>
  <mergeCells count="15">
    <mergeCell ref="C84:D84"/>
    <mergeCell ref="A90:H90"/>
    <mergeCell ref="A91:H91"/>
    <mergeCell ref="A1:B5"/>
    <mergeCell ref="A6:B6"/>
    <mergeCell ref="A82:D82"/>
    <mergeCell ref="C83:D83"/>
    <mergeCell ref="D1:E7"/>
    <mergeCell ref="A95:H95"/>
    <mergeCell ref="A96:H96"/>
    <mergeCell ref="A85:H85"/>
    <mergeCell ref="A86:H86"/>
    <mergeCell ref="A87:H87"/>
    <mergeCell ref="A88:H88"/>
    <mergeCell ref="A89:H89"/>
  </mergeCells>
  <phoneticPr fontId="18" type="noConversion"/>
  <pageMargins left="0.25" right="0.25" top="0.75" bottom="0.75" header="0.3" footer="0.3"/>
  <pageSetup paperSize="9" scale="53" fitToHeight="0" orientation="landscape" r:id="rId1"/>
  <rowBreaks count="2" manualBreakCount="2">
    <brk id="35" max="7" man="1"/>
    <brk id="6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246CF-1107-443C-B25E-4B4254CEEB64}">
  <sheetPr>
    <pageSetUpPr fitToPage="1"/>
  </sheetPr>
  <dimension ref="A1:W97"/>
  <sheetViews>
    <sheetView zoomScale="80" zoomScaleNormal="80" workbookViewId="0">
      <selection activeCell="I9" sqref="I9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83" t="e" vm="1">
        <v>#VALUE!</v>
      </c>
      <c r="B1" s="283"/>
      <c r="C1" s="1"/>
      <c r="D1" s="290" t="e" vm="2">
        <v>#VALUE!</v>
      </c>
      <c r="E1" s="290"/>
    </row>
    <row r="2" spans="1:8" ht="18.95" customHeight="1">
      <c r="A2" s="283"/>
      <c r="B2" s="283"/>
      <c r="C2" s="1"/>
      <c r="D2" s="290"/>
      <c r="E2" s="290"/>
    </row>
    <row r="3" spans="1:8" ht="18.95" customHeight="1">
      <c r="A3" s="283"/>
      <c r="B3" s="283"/>
      <c r="C3" s="1"/>
      <c r="D3" s="290"/>
      <c r="E3" s="290"/>
    </row>
    <row r="4" spans="1:8" ht="18.95" customHeight="1">
      <c r="A4" s="283"/>
      <c r="B4" s="283"/>
      <c r="C4" s="1"/>
      <c r="D4" s="290"/>
      <c r="E4" s="290"/>
    </row>
    <row r="5" spans="1:8" ht="18.95" customHeight="1">
      <c r="A5" s="283"/>
      <c r="B5" s="283"/>
      <c r="C5" s="1"/>
      <c r="D5" s="290"/>
      <c r="E5" s="290"/>
    </row>
    <row r="6" spans="1:8" ht="30">
      <c r="A6" s="284" t="s">
        <v>193</v>
      </c>
      <c r="B6" s="284"/>
      <c r="C6" s="3"/>
      <c r="D6" s="290"/>
      <c r="E6" s="290"/>
    </row>
    <row r="7" spans="1:8" ht="30">
      <c r="A7" s="96" t="str">
        <f>'Nädal_44_4.-9.klass'!A7</f>
        <v>44. nädal</v>
      </c>
      <c r="B7" s="96" t="str">
        <f>'Nädal_44_4.-9.klass'!B7</f>
        <v>27.10-31.10.2025</v>
      </c>
      <c r="C7" s="3"/>
      <c r="D7" s="291"/>
      <c r="E7" s="291"/>
    </row>
    <row r="8" spans="1:8" s="7" customFormat="1" ht="50.1" customHeight="1">
      <c r="A8" s="4" t="s">
        <v>0</v>
      </c>
      <c r="B8" s="5" t="s">
        <v>1</v>
      </c>
      <c r="C8" s="4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</row>
    <row r="9" spans="1:8" ht="18">
      <c r="A9" s="180"/>
      <c r="B9" s="119" t="str">
        <f>'Nädal_44_4.-9.klass'!B9</f>
        <v>Kalakaste tilliga (G, L)</v>
      </c>
      <c r="C9" s="143" t="str">
        <f>'Nädal_44_4.-9.klass'!C9</f>
        <v>Valge kala, mustpipar, söögisool, värske till, toiduõli, nisujahu, piim R 2,5%, toidukoor R 15%</v>
      </c>
      <c r="D9" s="118">
        <v>100</v>
      </c>
      <c r="E9" s="118">
        <f>D9*'Nädal_44_4.-9.klass'!E9/'Nädal_44_4.-9.klass'!D9</f>
        <v>146.66666666666666</v>
      </c>
      <c r="F9" s="118">
        <f>D9*'Nädal_44_4.-9.klass'!F9/'Nädal_44_4.-9.klass'!D9</f>
        <v>7.7833333333333332</v>
      </c>
      <c r="G9" s="118">
        <f>D9*'Nädal_44_4.-9.klass'!G9/'Nädal_44_4.-9.klass'!D9</f>
        <v>10</v>
      </c>
      <c r="H9" s="118">
        <f>D9*'Nädal_44_4.-9.klass'!H9/'Nädal_44_4.-9.klass'!D9</f>
        <v>6.2249999999999996</v>
      </c>
    </row>
    <row r="10" spans="1:8" ht="18">
      <c r="A10" s="117" t="s">
        <v>8</v>
      </c>
      <c r="B10" s="119" t="str">
        <f>'Nädal_44_4.-9.klass'!B10</f>
        <v>Koorene seenekaste (G, L)</v>
      </c>
      <c r="C10" s="143" t="str">
        <f>'Nädal_44_4.-9.klass'!C10</f>
        <v>Šampinjon, piim R 2,5%, toidukoor R 15%, nisujahu, söögisool, must pipar, värske petersell</v>
      </c>
      <c r="D10" s="144">
        <v>20</v>
      </c>
      <c r="E10" s="118">
        <f>D10*'Nädal_44_4.-9.klass'!E10/'Nädal_44_4.-9.klass'!D10</f>
        <v>19.5</v>
      </c>
      <c r="F10" s="118">
        <f>D10*'Nädal_44_4.-9.klass'!F10/'Nädal_44_4.-9.klass'!D10</f>
        <v>1.55</v>
      </c>
      <c r="G10" s="118">
        <f>D10*'Nädal_44_4.-9.klass'!G10/'Nädal_44_4.-9.klass'!D10</f>
        <v>1.1599999999999999</v>
      </c>
      <c r="H10" s="118">
        <f>D10*'Nädal_44_4.-9.klass'!H10/'Nädal_44_4.-9.klass'!D10</f>
        <v>0.71</v>
      </c>
    </row>
    <row r="11" spans="1:8" ht="18.95" customHeight="1">
      <c r="A11" s="181"/>
      <c r="B11" s="119" t="str">
        <f>'Nädal_44_4.-9.klass'!B11</f>
        <v>Täisterapasta/pasta (G) (mahe)</v>
      </c>
      <c r="C11" s="143" t="str">
        <f>'Nädal_44_4.-9.klass'!C11</f>
        <v>Täisterapasta / pasta (durumnisujahu, vesi), vesi, söögisool, toiduõli</v>
      </c>
      <c r="D11" s="120">
        <v>50</v>
      </c>
      <c r="E11" s="118">
        <f>D11*'Nädal_44_4.-9.klass'!E11/'Nädal_44_4.-9.klass'!D11</f>
        <v>75.666666666666671</v>
      </c>
      <c r="F11" s="118">
        <f>D11*'Nädal_44_4.-9.klass'!F11/'Nädal_44_4.-9.klass'!D11</f>
        <v>13.166666666666666</v>
      </c>
      <c r="G11" s="118">
        <f>D11*'Nädal_44_4.-9.klass'!G11/'Nädal_44_4.-9.klass'!D11</f>
        <v>1.2916666666666667</v>
      </c>
      <c r="H11" s="118">
        <f>D11*'Nädal_44_4.-9.klass'!H11/'Nädal_44_4.-9.klass'!D11</f>
        <v>2.2833333333333332</v>
      </c>
    </row>
    <row r="12" spans="1:8" ht="18.95" customHeight="1">
      <c r="A12" s="182"/>
      <c r="B12" s="119" t="str">
        <f>'Nädal_44_4.-9.klass'!B12</f>
        <v>Riis, aurutatud (mahe)</v>
      </c>
      <c r="C12" s="143" t="str">
        <f>'Nädal_44_4.-9.klass'!C12</f>
        <v xml:space="preserve">Riis, vesi, söögisool </v>
      </c>
      <c r="D12" s="120">
        <v>50</v>
      </c>
      <c r="E12" s="118">
        <f>D12*'Nädal_44_4.-9.klass'!E12/'Nädal_44_4.-9.klass'!D12</f>
        <v>78.851000000000013</v>
      </c>
      <c r="F12" s="118">
        <f>D12*'Nädal_44_4.-9.klass'!F12/'Nädal_44_4.-9.klass'!D12</f>
        <v>13.437999999999999</v>
      </c>
      <c r="G12" s="118">
        <f>D12*'Nädal_44_4.-9.klass'!G12/'Nädal_44_4.-9.klass'!D12</f>
        <v>2.371</v>
      </c>
      <c r="H12" s="118">
        <f>D12*'Nädal_44_4.-9.klass'!H12/'Nädal_44_4.-9.klass'!D12</f>
        <v>1.1385000000000001</v>
      </c>
    </row>
    <row r="13" spans="1:8" ht="18.95" customHeight="1">
      <c r="A13" s="182"/>
      <c r="B13" s="119" t="str">
        <f>'Nädal_44_4.-9.klass'!B13</f>
        <v>Miniporgandid, aurutatud</v>
      </c>
      <c r="C13" s="143" t="str">
        <f>'Nädal_44_4.-9.klass'!C13</f>
        <v>Miniporgand, vesi, söögisool</v>
      </c>
      <c r="D13" s="120">
        <v>80</v>
      </c>
      <c r="E13" s="118">
        <f>D13*'Nädal_44_4.-9.klass'!E13/'Nädal_44_4.-9.klass'!D13</f>
        <v>25.92</v>
      </c>
      <c r="F13" s="118">
        <f>D13*'Nädal_44_4.-9.klass'!F13/'Nädal_44_4.-9.klass'!D13</f>
        <v>6.8</v>
      </c>
      <c r="G13" s="118">
        <f>D13*'Nädal_44_4.-9.klass'!G13/'Nädal_44_4.-9.klass'!D13</f>
        <v>0.16</v>
      </c>
      <c r="H13" s="118">
        <f>D13*'Nädal_44_4.-9.klass'!H13/'Nädal_44_4.-9.klass'!D13</f>
        <v>0.48</v>
      </c>
    </row>
    <row r="14" spans="1:8" ht="18.95" customHeight="1">
      <c r="A14" s="182"/>
      <c r="B14" s="119" t="str">
        <f>'Nädal_44_4.-9.klass'!B14</f>
        <v>Külm jogurtikaste maitserohelisega</v>
      </c>
      <c r="C14" s="143" t="str">
        <f>'Nädal_44_4.-9.klass'!C14</f>
        <v>Maitsestamata jogurt R 2,5%-3%, roheline sibul, till, värske</v>
      </c>
      <c r="D14" s="120">
        <v>5</v>
      </c>
      <c r="E14" s="118">
        <f>D14*'Nädal_44_4.-9.klass'!E14/'Nädal_44_4.-9.klass'!D14</f>
        <v>2.8371500000000003</v>
      </c>
      <c r="F14" s="118">
        <f>D14*'Nädal_44_4.-9.klass'!F14/'Nädal_44_4.-9.klass'!D14</f>
        <v>0.24089999999999998</v>
      </c>
      <c r="G14" s="118">
        <f>D14*'Nädal_44_4.-9.klass'!G14/'Nädal_44_4.-9.klass'!D14</f>
        <v>0.13320000000000001</v>
      </c>
      <c r="H14" s="118">
        <f>D14*'Nädal_44_4.-9.klass'!H14/'Nädal_44_4.-9.klass'!D14</f>
        <v>0.16969999999999999</v>
      </c>
    </row>
    <row r="15" spans="1:8" ht="18.95" customHeight="1">
      <c r="A15" s="182"/>
      <c r="B15" s="119" t="str">
        <f>'Nädal_44_4.-9.klass'!B15</f>
        <v>Kapsa-mangosalat</v>
      </c>
      <c r="C15" s="143" t="str">
        <f>'Nädal_44_4.-9.klass'!C15</f>
        <v>Valge peakapsas, mango</v>
      </c>
      <c r="D15" s="120">
        <v>100</v>
      </c>
      <c r="E15" s="118">
        <f>D15*'Nädal_44_4.-9.klass'!E15/'Nädal_44_4.-9.klass'!D15</f>
        <v>39</v>
      </c>
      <c r="F15" s="118">
        <f>D15*'Nädal_44_4.-9.klass'!F15/'Nädal_44_4.-9.klass'!D15</f>
        <v>9.4380000000000006</v>
      </c>
      <c r="G15" s="118">
        <f>D15*'Nädal_44_4.-9.klass'!G15/'Nädal_44_4.-9.klass'!D15</f>
        <v>0.20499999999999999</v>
      </c>
      <c r="H15" s="118">
        <f>D15*'Nädal_44_4.-9.klass'!H15/'Nädal_44_4.-9.klass'!D15</f>
        <v>1.02</v>
      </c>
    </row>
    <row r="16" spans="1:8" ht="18.95" customHeight="1">
      <c r="A16" s="182"/>
      <c r="B16" s="119" t="str">
        <f>'Nädal_44_4.-9.klass'!B16</f>
        <v>Peet, kaalikas, mais</v>
      </c>
      <c r="C16" s="143"/>
      <c r="D16" s="120">
        <v>90</v>
      </c>
      <c r="E16" s="118">
        <f>D16*'Nädal_44_4.-9.klass'!E16/'Nädal_44_4.-9.klass'!D16</f>
        <v>49.052399999999999</v>
      </c>
      <c r="F16" s="118">
        <f>D16*'Nädal_44_4.-9.klass'!F16/'Nädal_44_4.-9.klass'!D16</f>
        <v>11.061000000000002</v>
      </c>
      <c r="G16" s="118">
        <f>D16*'Nädal_44_4.-9.klass'!G16/'Nädal_44_4.-9.klass'!D16</f>
        <v>0.51000000000000012</v>
      </c>
      <c r="H16" s="118">
        <f>D16*'Nädal_44_4.-9.klass'!H16/'Nädal_44_4.-9.klass'!D16</f>
        <v>1.74</v>
      </c>
    </row>
    <row r="17" spans="1:23" ht="18.95" customHeight="1">
      <c r="A17" s="182"/>
      <c r="B17" s="119" t="str">
        <f>'Nädal_44_4.-9.klass'!B17</f>
        <v>Seemnesegu (mahe)</v>
      </c>
      <c r="C17" s="143" t="str">
        <f>'Nädal_44_4.-9.klass'!C17</f>
        <v>Kõrvitsaseemned, päevalilleseemned, seesamiseemned</v>
      </c>
      <c r="D17" s="120">
        <v>10</v>
      </c>
      <c r="E17" s="118">
        <f>D17*'Nädal_44_4.-9.klass'!E17/'Nädal_44_4.-9.klass'!D17</f>
        <v>60.8767</v>
      </c>
      <c r="F17" s="118">
        <f>D17*'Nädal_44_4.-9.klass'!F17/'Nädal_44_4.-9.klass'!D17</f>
        <v>1.28</v>
      </c>
      <c r="G17" s="118">
        <f>D17*'Nädal_44_4.-9.klass'!G17/'Nädal_44_4.-9.klass'!D17</f>
        <v>5.1566999999999998</v>
      </c>
      <c r="H17" s="118">
        <f>D17*'Nädal_44_4.-9.klass'!H17/'Nädal_44_4.-9.klass'!D17</f>
        <v>2.8232999999999993</v>
      </c>
    </row>
    <row r="18" spans="1:23" ht="18.95" customHeight="1">
      <c r="A18" s="147" t="s">
        <v>44</v>
      </c>
      <c r="B18" s="119" t="str">
        <f>'Nädal_44_4.-9.klass'!B18</f>
        <v>Piimatooted (piim, keefir R 2,5% ) (L)</v>
      </c>
      <c r="C18" s="143"/>
      <c r="D18" s="120">
        <v>50</v>
      </c>
      <c r="E18" s="118">
        <f>D18*'Nädal_44_4.-9.klass'!E18/'Nädal_44_4.-9.klass'!D18</f>
        <v>28.195</v>
      </c>
      <c r="F18" s="118">
        <f>D18*'Nädal_44_4.-9.klass'!F18/'Nädal_44_4.-9.klass'!D18</f>
        <v>2.4375</v>
      </c>
      <c r="G18" s="118">
        <f>D18*'Nädal_44_4.-9.klass'!G18/'Nädal_44_4.-9.klass'!D18</f>
        <v>1.2849999999999999</v>
      </c>
      <c r="H18" s="118">
        <f>D18*'Nädal_44_4.-9.klass'!H18/'Nädal_44_4.-9.klass'!D18</f>
        <v>1.72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">
      <c r="A19" s="182"/>
      <c r="B19" s="119" t="str">
        <f>'Nädal_44_4.-9.klass'!B19</f>
        <v>Joogijogurt, maitsestatud (L)</v>
      </c>
      <c r="C19" s="143" t="str">
        <f>'Nädal_44_4.-9.klass'!C19</f>
        <v>Maitsestamata jogurt R 2,5-3%, naturaalne marjapüree maasikas, vaarikas, mustad sõstrad, punased sõstrad, mustikas)</v>
      </c>
      <c r="D19" s="120">
        <v>25</v>
      </c>
      <c r="E19" s="118">
        <f>D19*'Nädal_44_4.-9.klass'!E19/'Nädal_44_4.-9.klass'!D19</f>
        <v>18.686499999999999</v>
      </c>
      <c r="F19" s="118">
        <f>D19*'Nädal_44_4.-9.klass'!F19/'Nädal_44_4.-9.klass'!D19</f>
        <v>3.0307499999999998</v>
      </c>
      <c r="G19" s="118">
        <f>D19*'Nädal_44_4.-9.klass'!G19/'Nädal_44_4.-9.klass'!D19</f>
        <v>0.375</v>
      </c>
      <c r="H19" s="118">
        <f>D19*'Nädal_44_4.-9.klass'!H19/'Nädal_44_4.-9.klass'!D19</f>
        <v>0.8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182"/>
      <c r="B20" s="119" t="str">
        <f>'Nädal_44_4.-9.klass'!B20</f>
        <v>Tee, suhkruta</v>
      </c>
      <c r="C20" s="143" t="str">
        <f>'Nädal_44_4.-9.klass'!C20</f>
        <v>Teepuru, vesi</v>
      </c>
      <c r="D20" s="120">
        <v>50</v>
      </c>
      <c r="E20" s="118">
        <f>D20*'Nädal_44_4.-9.klass'!E20/'Nädal_44_4.-9.klass'!D20</f>
        <v>0.2</v>
      </c>
      <c r="F20" s="118">
        <f>D20*'Nädal_44_4.-9.klass'!F20/'Nädal_44_4.-9.klass'!D20</f>
        <v>0</v>
      </c>
      <c r="G20" s="118">
        <f>D20*'Nädal_44_4.-9.klass'!G20/'Nädal_44_4.-9.klass'!D20</f>
        <v>0</v>
      </c>
      <c r="H20" s="118">
        <f>D20*'Nädal_44_4.-9.klass'!H20/'Nädal_44_4.-9.klass'!D20</f>
        <v>0.05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182"/>
      <c r="B21" s="119" t="str">
        <f>'Nädal_44_4.-9.klass'!B21</f>
        <v>Rukkileiva (3 sorti) - ja sepikutoodete valik  (G)</v>
      </c>
      <c r="C21" s="143"/>
      <c r="D21" s="120">
        <v>30</v>
      </c>
      <c r="E21" s="118">
        <f>D21*'Nädal_44_4.-9.klass'!E21/'Nädal_44_4.-9.klass'!D21</f>
        <v>73.86</v>
      </c>
      <c r="F21" s="118">
        <f>D21*'Nädal_44_4.-9.klass'!F21/'Nädal_44_4.-9.klass'!D21</f>
        <v>15.69</v>
      </c>
      <c r="G21" s="118">
        <f>D21*'Nädal_44_4.-9.klass'!G21/'Nädal_44_4.-9.klass'!D21</f>
        <v>0.6</v>
      </c>
      <c r="H21" s="118">
        <f>D21*'Nädal_44_4.-9.klass'!H21/'Nädal_44_4.-9.klass'!D21</f>
        <v>2.145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77"/>
      <c r="B22" s="119" t="str">
        <f>'Nädal_44_4.-9.klass'!B22</f>
        <v>Õun (mahe)</v>
      </c>
      <c r="C22" s="143"/>
      <c r="D22" s="120">
        <v>50</v>
      </c>
      <c r="E22" s="118">
        <f>D22*'Nädal_44_4.-9.klass'!E22/'Nädal_44_4.-9.klass'!D22</f>
        <v>24.038</v>
      </c>
      <c r="F22" s="118">
        <f>D22*'Nädal_44_4.-9.klass'!F22/'Nädal_44_4.-9.klass'!D22</f>
        <v>6.74</v>
      </c>
      <c r="G22" s="118">
        <f>D22*'Nädal_44_4.-9.klass'!G22/'Nädal_44_4.-9.klass'!D22</f>
        <v>0</v>
      </c>
      <c r="H22" s="118">
        <f>D22*'Nädal_44_4.-9.klass'!H22/'Nädal_44_4.-9.klass'!D22</f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9"/>
      <c r="B23" s="170"/>
      <c r="C23" s="170" t="s">
        <v>9</v>
      </c>
      <c r="D23" s="19"/>
      <c r="E23" s="75">
        <f>SUM(E9:E22)</f>
        <v>643.35008333333349</v>
      </c>
      <c r="F23" s="75">
        <f>SUM(F9:F22)</f>
        <v>92.656149999999997</v>
      </c>
      <c r="G23" s="75">
        <f>SUM(G9:G22)</f>
        <v>23.247566666666668</v>
      </c>
      <c r="H23" s="75">
        <f>SUM(H9:H22)</f>
        <v>21.304833333333335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4" t="s">
        <v>10</v>
      </c>
      <c r="B24" s="5" t="s">
        <v>1</v>
      </c>
      <c r="C24" s="4" t="s">
        <v>2</v>
      </c>
      <c r="D24" s="6" t="s">
        <v>3</v>
      </c>
      <c r="E24" s="6" t="s">
        <v>4</v>
      </c>
      <c r="F24" s="6" t="s">
        <v>5</v>
      </c>
      <c r="G24" s="6" t="s">
        <v>6</v>
      </c>
      <c r="H24" s="6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30">
      <c r="A25" s="183"/>
      <c r="B25" s="119" t="str">
        <f>'Nädal_44_4.-9.klass'!B25</f>
        <v>Pasta hakkliha ja köögiviljadega (G)</v>
      </c>
      <c r="C25" s="259" t="str">
        <f>'Nädal_44_4.-9.klass'!C25</f>
        <v>Makaronid (durumnisujahu, vesi), veisehakkliha, porgand, mugulsibul, küüslauk, kuivatatud basiilik, pune, purustatud tomat, spinat, söögisool, must pipar, toiduõli</v>
      </c>
      <c r="D25" s="118">
        <v>100</v>
      </c>
      <c r="E25" s="118">
        <f>D25*'Nädal_44_4.-9.klass'!E25/'Nädal_44_4.-9.klass'!D25</f>
        <v>180.5</v>
      </c>
      <c r="F25" s="118">
        <f>D25*'Nädal_44_4.-9.klass'!F25/'Nädal_44_4.-9.klass'!D25</f>
        <v>21.85</v>
      </c>
      <c r="G25" s="118">
        <f>D25*'Nädal_44_4.-9.klass'!G25/'Nädal_44_4.-9.klass'!D25</f>
        <v>6.65</v>
      </c>
      <c r="H25" s="118">
        <f>D25*'Nädal_44_4.-9.klass'!H25/'Nädal_44_4.-9.klass'!D25</f>
        <v>6.7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30">
      <c r="A26" s="117" t="s">
        <v>8</v>
      </c>
      <c r="B26" s="119" t="str">
        <f>'Nädal_44_4.-9.klass'!B26</f>
        <v>Pasta kikerherne ja juustuga (G, L)</v>
      </c>
      <c r="C26" s="259" t="str">
        <f>'Nädal_44_4.-9.klass'!C26</f>
        <v>Makaronid (durumnisujahu, vesi),kikerherned, suvikõrvits, paprika,  mugulsibul, küüslauk, kuivatatud basiilik, pune, toidukoor  15%,  söögisool, must pipar, tšillipipar, värske petersell, toiduõli</v>
      </c>
      <c r="D26" s="144">
        <v>100</v>
      </c>
      <c r="E26" s="118">
        <f>D26*'Nädal_44_4.-9.klass'!E26/'Nädal_44_4.-9.klass'!D26</f>
        <v>172</v>
      </c>
      <c r="F26" s="118">
        <f>D26*'Nädal_44_4.-9.klass'!F26/'Nädal_44_4.-9.klass'!D26</f>
        <v>20.8</v>
      </c>
      <c r="G26" s="118">
        <f>D26*'Nädal_44_4.-9.klass'!G26/'Nädal_44_4.-9.klass'!D26</f>
        <v>6.56</v>
      </c>
      <c r="H26" s="118">
        <f>D26*'Nädal_44_4.-9.klass'!H26/'Nädal_44_4.-9.klass'!D26</f>
        <v>5.28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8">
      <c r="A27" s="184"/>
      <c r="B27" s="119" t="str">
        <f>'Nädal_44_4.-9.klass'!B27</f>
        <v>Aedoad küüslauguga, ahjus küpsetatud</v>
      </c>
      <c r="C27" s="259" t="str">
        <f>'Nädal_44_4.-9.klass'!C27</f>
        <v>Aedoad, küüslauk, toiduõli, söögisool</v>
      </c>
      <c r="D27" s="120"/>
      <c r="E27" s="118"/>
      <c r="F27" s="118"/>
      <c r="G27" s="118"/>
      <c r="H27" s="118"/>
      <c r="I27" s="1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8">
      <c r="A28" s="184"/>
      <c r="B28" s="119" t="str">
        <f>'Nädal_44_4.-9.klass'!B28</f>
        <v>Soe tomatikaste</v>
      </c>
      <c r="C28" s="259" t="str">
        <f>'Nädal_44_4.-9.klass'!C28</f>
        <v>Tomat, mugulsibul, porgand, küüslauk, toiduõli, söögisool, basiilik, värske</v>
      </c>
      <c r="D28" s="120"/>
      <c r="E28" s="118"/>
      <c r="F28" s="118"/>
      <c r="G28" s="118"/>
      <c r="H28" s="118"/>
      <c r="I28" s="16"/>
    </row>
    <row r="29" spans="1:23" s="23" customFormat="1" ht="18.95" customHeight="1">
      <c r="A29" s="183"/>
      <c r="B29" s="119" t="str">
        <f>'Nädal_44_4.-9.klass'!B29</f>
        <v>Mahla-õlikaste</v>
      </c>
      <c r="C29" s="259" t="str">
        <f>'Nädal_44_4.-9.klass'!C29</f>
        <v>Õunamahl 100% naturaalne, õunaäädikas, sinepipulber, söögisool, petersell, värske, toiduõli</v>
      </c>
      <c r="D29" s="120">
        <v>80</v>
      </c>
      <c r="E29" s="118">
        <f>D29*'Nädal_44_4.-9.klass'!E27/'Nädal_44_4.-9.klass'!D27</f>
        <v>36.972319999999996</v>
      </c>
      <c r="F29" s="118">
        <f>D29*'Nädal_44_4.-9.klass'!F27/'Nädal_44_4.-9.klass'!D27</f>
        <v>5.3584000000000005</v>
      </c>
      <c r="G29" s="118">
        <f>D29*'Nädal_44_4.-9.klass'!G27/'Nädal_44_4.-9.klass'!D27</f>
        <v>1.6776</v>
      </c>
      <c r="H29" s="118">
        <f>D29*'Nädal_44_4.-9.klass'!H27/'Nädal_44_4.-9.klass'!D27</f>
        <v>1.3824000000000001</v>
      </c>
      <c r="J29" s="24"/>
      <c r="K29" s="24"/>
      <c r="L29" s="24"/>
      <c r="M29" s="24"/>
      <c r="N29" s="24"/>
      <c r="O29" s="24"/>
      <c r="P29" s="24"/>
    </row>
    <row r="30" spans="1:23" s="23" customFormat="1" ht="18.95" customHeight="1">
      <c r="A30" s="183"/>
      <c r="B30" s="119" t="str">
        <f>'Nädal_44_4.-9.klass'!B30</f>
        <v>Kõrvitsa-pastinaagi-virsikusalat</v>
      </c>
      <c r="C30" s="259" t="str">
        <f>'Nädal_44_4.-9.klass'!C30</f>
        <v>Pastinaak, kõrvits, virsik</v>
      </c>
      <c r="D30" s="120">
        <v>50</v>
      </c>
      <c r="E30" s="118">
        <f>D30*'Nädal_44_4.-9.klass'!E28/'Nädal_44_4.-9.klass'!D28</f>
        <v>17.598500000000001</v>
      </c>
      <c r="F30" s="118">
        <f>D30*'Nädal_44_4.-9.klass'!F28/'Nädal_44_4.-9.klass'!D28</f>
        <v>3.2825000000000002</v>
      </c>
      <c r="G30" s="118">
        <f>D30*'Nädal_44_4.-9.klass'!G28/'Nädal_44_4.-9.klass'!D28</f>
        <v>0.54400000000000004</v>
      </c>
      <c r="H30" s="118">
        <f>D30*'Nädal_44_4.-9.klass'!H28/'Nädal_44_4.-9.klass'!D28</f>
        <v>0.38950000000000001</v>
      </c>
      <c r="I30" s="25"/>
      <c r="J30" s="24"/>
      <c r="K30" s="24"/>
      <c r="L30" s="24"/>
      <c r="M30" s="24"/>
      <c r="N30" s="24"/>
      <c r="O30" s="24"/>
      <c r="P30" s="26"/>
    </row>
    <row r="31" spans="1:23" s="23" customFormat="1" ht="18.95" customHeight="1">
      <c r="A31" s="183"/>
      <c r="B31" s="119" t="str">
        <f>'Nädal_44_4.-9.klass'!B31</f>
        <v>Hiina kapsas, tomat, roheline sibul (mahe)</v>
      </c>
      <c r="C31" s="259"/>
      <c r="D31" s="120">
        <v>5</v>
      </c>
      <c r="E31" s="118">
        <f>D31*'Nädal_44_4.-9.klass'!E29/'Nädal_44_4.-9.klass'!D29</f>
        <v>32.189399999999999</v>
      </c>
      <c r="F31" s="118">
        <f>D31*'Nädal_44_4.-9.klass'!F29/'Nädal_44_4.-9.klass'!D29</f>
        <v>9.7050000000000011E-2</v>
      </c>
      <c r="G31" s="118">
        <f>D31*'Nädal_44_4.-9.klass'!G29/'Nädal_44_4.-9.klass'!D29</f>
        <v>3.5305500000000003</v>
      </c>
      <c r="H31" s="118">
        <f>D31*'Nädal_44_4.-9.klass'!H29/'Nädal_44_4.-9.klass'!D29</f>
        <v>1.3550000000000001E-2</v>
      </c>
      <c r="I31" s="25"/>
      <c r="J31" s="24"/>
      <c r="K31" s="24"/>
      <c r="L31" s="24"/>
      <c r="M31" s="24"/>
      <c r="N31" s="24"/>
      <c r="O31" s="24"/>
      <c r="P31" s="24"/>
    </row>
    <row r="32" spans="1:23" s="23" customFormat="1" ht="18.95" customHeight="1">
      <c r="A32" s="183"/>
      <c r="B32" s="119" t="str">
        <f>'Nädal_44_4.-9.klass'!B32</f>
        <v>Seemnesegu (mahe)</v>
      </c>
      <c r="C32" s="259" t="str">
        <f>'Nädal_44_4.-9.klass'!C32</f>
        <v>Kõrvitsaseemned, päevalilleseemned, seesamiseemned</v>
      </c>
      <c r="D32" s="120">
        <v>100</v>
      </c>
      <c r="E32" s="118">
        <f>D32*'Nädal_44_4.-9.klass'!E30/'Nädal_44_4.-9.klass'!D30</f>
        <v>36.753</v>
      </c>
      <c r="F32" s="118">
        <f>D32*'Nädal_44_4.-9.klass'!F30/'Nädal_44_4.-9.klass'!D30</f>
        <v>8.9169999999999998</v>
      </c>
      <c r="G32" s="118">
        <f>D32*'Nädal_44_4.-9.klass'!G30/'Nädal_44_4.-9.klass'!D30</f>
        <v>0.3</v>
      </c>
      <c r="H32" s="118">
        <f>D32*'Nädal_44_4.-9.klass'!H30/'Nädal_44_4.-9.klass'!D30</f>
        <v>1.1000000000000001</v>
      </c>
      <c r="I32" s="25"/>
      <c r="J32" s="24"/>
      <c r="K32" s="24"/>
      <c r="L32" s="24"/>
      <c r="M32" s="24"/>
      <c r="N32" s="24"/>
      <c r="O32" s="24"/>
      <c r="P32" s="24"/>
    </row>
    <row r="33" spans="1:22" ht="18.95" customHeight="1">
      <c r="A33" s="184"/>
      <c r="B33" s="119" t="str">
        <f>'Nädal_44_4.-9.klass'!B33</f>
        <v>Piimatooted (piim, keefir R 2,5% ) (L)</v>
      </c>
      <c r="C33" s="259"/>
      <c r="D33" s="120">
        <v>90</v>
      </c>
      <c r="E33" s="118">
        <f>D33*'Nädal_44_4.-9.klass'!E31/'Nädal_44_4.-9.klass'!D31</f>
        <v>22.689000000000004</v>
      </c>
      <c r="F33" s="118">
        <f>D33*'Nädal_44_4.-9.klass'!F31/'Nädal_44_4.-9.klass'!D31</f>
        <v>4.26</v>
      </c>
      <c r="G33" s="118">
        <f>D33*'Nädal_44_4.-9.klass'!G31/'Nädal_44_4.-9.klass'!D31</f>
        <v>0.32100000000000001</v>
      </c>
      <c r="H33" s="118">
        <f>D33*'Nädal_44_4.-9.klass'!H31/'Nädal_44_4.-9.klass'!D31</f>
        <v>1.38</v>
      </c>
      <c r="I33" s="16"/>
      <c r="J33" s="18"/>
      <c r="K33" s="18"/>
      <c r="L33" s="18"/>
      <c r="M33" s="18"/>
      <c r="N33" s="18"/>
      <c r="O33" s="18"/>
      <c r="P33" s="18"/>
    </row>
    <row r="34" spans="1:22" ht="30">
      <c r="A34" s="184"/>
      <c r="B34" s="119" t="str">
        <f>'Nädal_44_4.-9.klass'!B34</f>
        <v>Joogijogurt, maitsestatud (L)</v>
      </c>
      <c r="C34" s="259" t="str">
        <f>'Nädal_44_4.-9.klass'!C34</f>
        <v>Maitsestamata jogurt R 2,5-3%, naturaalne marjapüree maasikas, vaarikas, mustad sõstrad, punased sõstrad, mustikas)</v>
      </c>
      <c r="D34" s="120">
        <v>10</v>
      </c>
      <c r="E34" s="118">
        <f>D34*'Nädal_44_4.-9.klass'!E32/'Nädal_44_4.-9.klass'!D32</f>
        <v>60.8767</v>
      </c>
      <c r="F34" s="118">
        <f>D34*'Nädal_44_4.-9.klass'!F32/'Nädal_44_4.-9.klass'!D32</f>
        <v>1.28</v>
      </c>
      <c r="G34" s="118">
        <f>D34*'Nädal_44_4.-9.klass'!G32/'Nädal_44_4.-9.klass'!D32</f>
        <v>5.1566999999999998</v>
      </c>
      <c r="H34" s="118">
        <f>D34*'Nädal_44_4.-9.klass'!H32/'Nädal_44_4.-9.klass'!D32</f>
        <v>2.8232999999999993</v>
      </c>
      <c r="J34" s="18"/>
      <c r="K34" s="18"/>
      <c r="L34" s="18"/>
      <c r="M34" s="18"/>
      <c r="N34" s="18"/>
      <c r="O34" s="18"/>
      <c r="P34" s="18"/>
    </row>
    <row r="35" spans="1:22" ht="18.95" customHeight="1">
      <c r="A35" s="117" t="s">
        <v>44</v>
      </c>
      <c r="B35" s="119" t="str">
        <f>'Nädal_44_4.-9.klass'!B35</f>
        <v>Tee, suhkruta</v>
      </c>
      <c r="C35" s="259" t="str">
        <f>'Nädal_44_4.-9.klass'!C35</f>
        <v>Teepuru, vesi</v>
      </c>
      <c r="D35" s="120">
        <v>50</v>
      </c>
      <c r="E35" s="118">
        <f>D35*'Nädal_44_4.-9.klass'!E33/'Nädal_44_4.-9.klass'!D33</f>
        <v>28.195</v>
      </c>
      <c r="F35" s="118">
        <f>D35*'Nädal_44_4.-9.klass'!F33/'Nädal_44_4.-9.klass'!D33</f>
        <v>2.4375</v>
      </c>
      <c r="G35" s="118">
        <f>D35*'Nädal_44_4.-9.klass'!G33/'Nädal_44_4.-9.klass'!D33</f>
        <v>1.2849999999999999</v>
      </c>
      <c r="H35" s="118">
        <f>D35*'Nädal_44_4.-9.klass'!H33/'Nädal_44_4.-9.klass'!D33</f>
        <v>1.72</v>
      </c>
      <c r="J35" s="18"/>
      <c r="K35" s="18"/>
      <c r="L35" s="18"/>
      <c r="M35" s="18"/>
      <c r="N35" s="17"/>
      <c r="O35" s="18"/>
      <c r="P35" s="18"/>
    </row>
    <row r="36" spans="1:22" ht="18.95" customHeight="1">
      <c r="A36" s="185"/>
      <c r="B36" s="119" t="str">
        <f>'Nädal_44_4.-9.klass'!B36</f>
        <v>Rukkileiva (3 sorti) - ja sepikutoodete valik  (G)</v>
      </c>
      <c r="C36" s="259"/>
      <c r="D36" s="120">
        <v>25</v>
      </c>
      <c r="E36" s="118">
        <f>D36*'Nädal_44_4.-9.klass'!E34/'Nädal_44_4.-9.klass'!D34</f>
        <v>18.686499999999999</v>
      </c>
      <c r="F36" s="118">
        <f>D36*'Nädal_44_4.-9.klass'!F34/'Nädal_44_4.-9.klass'!D34</f>
        <v>3.0307499999999998</v>
      </c>
      <c r="G36" s="118">
        <f>D36*'Nädal_44_4.-9.klass'!G34/'Nädal_44_4.-9.klass'!D34</f>
        <v>0.375</v>
      </c>
      <c r="H36" s="118">
        <f>D36*'Nädal_44_4.-9.klass'!H34/'Nädal_44_4.-9.klass'!D34</f>
        <v>0.8</v>
      </c>
      <c r="L36" s="28"/>
      <c r="M36" s="29"/>
      <c r="N36" s="29"/>
      <c r="O36" s="29"/>
      <c r="P36" s="29"/>
      <c r="Q36" s="29"/>
    </row>
    <row r="37" spans="1:22" ht="18.95" customHeight="1">
      <c r="A37" s="185"/>
      <c r="B37" s="119" t="str">
        <f>'Nädal_44_4.-9.klass'!B37</f>
        <v>Pirn</v>
      </c>
      <c r="C37" s="259"/>
      <c r="D37" s="120">
        <v>25</v>
      </c>
      <c r="E37" s="118">
        <f>D37*'Nädal_44_4.-9.klass'!E35/'Nädal_44_4.-9.klass'!D35</f>
        <v>0.1</v>
      </c>
      <c r="F37" s="118">
        <f>D37*'Nädal_44_4.-9.klass'!F35/'Nädal_44_4.-9.klass'!D35</f>
        <v>0</v>
      </c>
      <c r="G37" s="118">
        <f>D37*'Nädal_44_4.-9.klass'!G35/'Nädal_44_4.-9.klass'!D35</f>
        <v>0</v>
      </c>
      <c r="H37" s="118">
        <f>D37*'Nädal_44_4.-9.klass'!H35/'Nädal_44_4.-9.klass'!D35</f>
        <v>2.5000000000000001E-2</v>
      </c>
      <c r="L37" s="28"/>
      <c r="M37" s="29"/>
      <c r="N37" s="29"/>
      <c r="O37" s="29"/>
      <c r="P37" s="29"/>
      <c r="Q37" s="29"/>
    </row>
    <row r="38" spans="1:22" s="7" customFormat="1" ht="18.95" customHeight="1">
      <c r="A38" s="169"/>
      <c r="B38" s="170"/>
      <c r="C38" s="170" t="s">
        <v>9</v>
      </c>
      <c r="D38" s="30"/>
      <c r="E38" s="75">
        <f>SUM(E25:E37)</f>
        <v>606.56042000000002</v>
      </c>
      <c r="F38" s="75">
        <f>SUM(F25:F37)</f>
        <v>71.313200000000009</v>
      </c>
      <c r="G38" s="75">
        <f>SUM(G25:G37)</f>
        <v>26.399850000000004</v>
      </c>
      <c r="H38" s="75">
        <f>SUM(H25:H37)</f>
        <v>21.61375</v>
      </c>
      <c r="O38" s="20"/>
      <c r="P38" s="20"/>
      <c r="Q38" s="20"/>
      <c r="R38" s="20"/>
      <c r="S38" s="20"/>
      <c r="T38" s="20"/>
      <c r="U38" s="20"/>
      <c r="V38" s="20"/>
    </row>
    <row r="39" spans="1:22" ht="50.1" customHeight="1">
      <c r="A39" s="4" t="s">
        <v>11</v>
      </c>
      <c r="B39" s="5" t="s">
        <v>1</v>
      </c>
      <c r="C39" s="4" t="s">
        <v>2</v>
      </c>
      <c r="D39" s="6" t="s">
        <v>3</v>
      </c>
      <c r="E39" s="6" t="s">
        <v>4</v>
      </c>
      <c r="F39" s="6" t="s">
        <v>5</v>
      </c>
      <c r="G39" s="6" t="s">
        <v>6</v>
      </c>
      <c r="H39" s="6" t="s">
        <v>7</v>
      </c>
      <c r="O39" s="18"/>
      <c r="P39" s="18"/>
      <c r="Q39" s="18"/>
      <c r="R39" s="18"/>
      <c r="S39" s="18"/>
      <c r="T39" s="18"/>
      <c r="U39" s="18"/>
      <c r="V39" s="18"/>
    </row>
    <row r="40" spans="1:22" s="7" customFormat="1" ht="30">
      <c r="A40" s="186"/>
      <c r="B40" s="119" t="str">
        <f>'Nädal_44_4.-9.klass'!B40</f>
        <v>Külasupp kanalihaga (G)</v>
      </c>
      <c r="C40" s="143" t="str">
        <f>'Nädal_44_4.-9.klass'!C40</f>
        <v>Kanaliha, odrakruup, porgand, mugulsibul, kaalikas, kartul, valge peakapsas, toiduõli, loorber, söögisool, must pipar, vesi</v>
      </c>
      <c r="D40" s="118">
        <v>100</v>
      </c>
      <c r="E40" s="118">
        <f>D40*'Nädal_44_4.-9.klass'!E40/'Nädal_44_4.-9.klass'!D40</f>
        <v>100.5</v>
      </c>
      <c r="F40" s="118">
        <f>D40*'Nädal_44_4.-9.klass'!F40/'Nädal_44_4.-9.klass'!D40</f>
        <v>6.35</v>
      </c>
      <c r="G40" s="118">
        <f>D40*'Nädal_44_4.-9.klass'!G40/'Nädal_44_4.-9.klass'!D40</f>
        <v>6</v>
      </c>
      <c r="H40" s="118">
        <f>D40*'Nädal_44_4.-9.klass'!H40/'Nädal_44_4.-9.klass'!D40</f>
        <v>4.6900000000000004</v>
      </c>
      <c r="J40" s="20"/>
      <c r="K40" s="20"/>
      <c r="L40" s="20"/>
      <c r="M40" s="20"/>
      <c r="N40" s="20"/>
      <c r="O40" s="20"/>
      <c r="P40" s="32"/>
      <c r="Q40" s="32"/>
      <c r="R40" s="32"/>
      <c r="S40" s="32"/>
      <c r="T40" s="20"/>
      <c r="U40" s="20"/>
      <c r="V40" s="20"/>
    </row>
    <row r="41" spans="1:22" s="7" customFormat="1" ht="30">
      <c r="A41" s="117" t="s">
        <v>8</v>
      </c>
      <c r="B41" s="119" t="str">
        <f>'Nädal_44_4.-9.klass'!B41</f>
        <v xml:space="preserve">Külasupp roheliste hernestega (G) </v>
      </c>
      <c r="C41" s="143" t="str">
        <f>'Nädal_44_4.-9.klass'!C41</f>
        <v xml:space="preserve">Kartul, odrakruup, valge peakapsas, porgand, juurseller, kaalikas, herned, mugulsibul, loorber, söögisool, must pipar, toiduõli, värske petersell, vesi </v>
      </c>
      <c r="D41" s="144">
        <v>100</v>
      </c>
      <c r="E41" s="118">
        <f>D41*'Nädal_44_4.-9.klass'!E41/'Nädal_44_4.-9.klass'!D41</f>
        <v>52.6</v>
      </c>
      <c r="F41" s="118">
        <f>D41*'Nädal_44_4.-9.klass'!F41/'Nädal_44_4.-9.klass'!D41</f>
        <v>7.74</v>
      </c>
      <c r="G41" s="118">
        <f>D41*'Nädal_44_4.-9.klass'!G41/'Nädal_44_4.-9.klass'!D41</f>
        <v>1.26</v>
      </c>
      <c r="H41" s="118">
        <f>D41*'Nädal_44_4.-9.klass'!H41/'Nädal_44_4.-9.klass'!D41</f>
        <v>1.58</v>
      </c>
      <c r="J41" s="20"/>
      <c r="K41" s="20"/>
      <c r="L41" s="20"/>
      <c r="M41" s="20"/>
      <c r="N41" s="20"/>
      <c r="O41" s="20"/>
      <c r="P41" s="32"/>
      <c r="Q41" s="32"/>
      <c r="R41" s="32"/>
      <c r="S41" s="32"/>
      <c r="T41" s="20"/>
      <c r="U41" s="20"/>
      <c r="V41" s="20"/>
    </row>
    <row r="42" spans="1:22" s="7" customFormat="1" ht="36">
      <c r="A42" s="186"/>
      <c r="B42" s="119" t="str">
        <f>'Nädal_44_4.-9.klass'!B42</f>
        <v>Kohupiima-riivleivamagustoit vaarika-mustsõstrapüreega (G, L, VS)</v>
      </c>
      <c r="C42" s="143" t="str">
        <f>'Nädal_44_4.-9.klass'!C42</f>
        <v>Maitsestamata kohupiim R 0,5%, leib rukkijahust, suhkur, hapukoor R 20%, või R 82%, kaneel, purustatud vaarikad ja mustsõstrad</v>
      </c>
      <c r="D42" s="120">
        <v>100</v>
      </c>
      <c r="E42" s="118">
        <f>D42*'Nädal_44_4.-9.klass'!E42/'Nädal_44_4.-9.klass'!D42</f>
        <v>180</v>
      </c>
      <c r="F42" s="118">
        <f>D42*'Nädal_44_4.-9.klass'!F42/'Nädal_44_4.-9.klass'!D42</f>
        <v>19.8</v>
      </c>
      <c r="G42" s="118">
        <f>D42*'Nädal_44_4.-9.klass'!G42/'Nädal_44_4.-9.klass'!D42</f>
        <v>6.54</v>
      </c>
      <c r="H42" s="118">
        <f>D42*'Nädal_44_4.-9.klass'!H42/'Nädal_44_4.-9.klass'!D42</f>
        <v>8.9</v>
      </c>
      <c r="J42" s="20"/>
      <c r="K42" s="20"/>
      <c r="L42" s="20"/>
      <c r="M42" s="20"/>
      <c r="N42" s="20"/>
      <c r="O42" s="20"/>
      <c r="P42" s="32"/>
      <c r="Q42" s="32"/>
      <c r="R42" s="32"/>
      <c r="S42" s="32"/>
      <c r="T42" s="20"/>
      <c r="U42" s="20"/>
      <c r="V42" s="20"/>
    </row>
    <row r="43" spans="1:22" s="7" customFormat="1" ht="18">
      <c r="A43" s="186"/>
      <c r="B43" s="119" t="str">
        <f>'Nädal_44_4.-9.klass'!B43</f>
        <v xml:space="preserve">Puuviljasalat värske mündiga </v>
      </c>
      <c r="C43" s="143" t="str">
        <f>'Nädal_44_4.-9.klass'!C43</f>
        <v>Pirn, õun, apelsin, melon, virsik, apelsinimahl, piparmünt</v>
      </c>
      <c r="D43" s="120">
        <v>100</v>
      </c>
      <c r="E43" s="118">
        <f>D43*'Nädal_44_4.-9.klass'!E43/'Nädal_44_4.-9.klass'!D43</f>
        <v>40.200000000000003</v>
      </c>
      <c r="F43" s="118">
        <f>D43*'Nädal_44_4.-9.klass'!F43/'Nädal_44_4.-9.klass'!D43</f>
        <v>8.64</v>
      </c>
      <c r="G43" s="118">
        <f>D43*'Nädal_44_4.-9.klass'!G43/'Nädal_44_4.-9.klass'!D43</f>
        <v>0.06</v>
      </c>
      <c r="H43" s="118">
        <f>D43*'Nädal_44_4.-9.klass'!H43/'Nädal_44_4.-9.klass'!D43</f>
        <v>0.62</v>
      </c>
      <c r="J43" s="20"/>
      <c r="K43" s="20"/>
      <c r="L43" s="20"/>
      <c r="M43" s="20"/>
      <c r="N43" s="20"/>
      <c r="O43" s="20"/>
      <c r="P43" s="32"/>
      <c r="Q43" s="32"/>
      <c r="R43" s="32"/>
      <c r="S43" s="32"/>
      <c r="T43" s="20"/>
      <c r="U43" s="20"/>
      <c r="V43" s="20"/>
    </row>
    <row r="44" spans="1:22" s="7" customFormat="1" ht="18.95" customHeight="1">
      <c r="A44" s="117" t="s">
        <v>44</v>
      </c>
      <c r="B44" s="119" t="str">
        <f>'Nädal_44_4.-9.klass'!B44</f>
        <v>Piimatooted (piim, keefir R 2,5% ) (L)</v>
      </c>
      <c r="C44" s="143"/>
      <c r="D44" s="120">
        <v>50</v>
      </c>
      <c r="E44" s="118">
        <f>D44*'Nädal_44_4.-9.klass'!E44/'Nädal_44_4.-9.klass'!D44</f>
        <v>28.195</v>
      </c>
      <c r="F44" s="118">
        <f>D44*'Nädal_44_4.-9.klass'!F44/'Nädal_44_4.-9.klass'!D44</f>
        <v>2.4375</v>
      </c>
      <c r="G44" s="118">
        <f>D44*'Nädal_44_4.-9.klass'!G44/'Nädal_44_4.-9.klass'!D44</f>
        <v>1.2849999999999999</v>
      </c>
      <c r="H44" s="118">
        <f>D44*'Nädal_44_4.-9.klass'!H44/'Nädal_44_4.-9.klass'!D44</f>
        <v>1.72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1:22" ht="18.95" customHeight="1">
      <c r="A45" s="187"/>
      <c r="B45" s="119" t="str">
        <f>'Nädal_44_4.-9.klass'!B45</f>
        <v>Mahl (erinevad maitsed)</v>
      </c>
      <c r="C45" s="143" t="str">
        <f>'Nädal_44_4.-9.klass'!C45</f>
        <v>Rõngu suhkruvaba mahlakonsentraat 100% naturaalne, vesi</v>
      </c>
      <c r="D45" s="120">
        <v>25</v>
      </c>
      <c r="E45" s="118">
        <f>D45*'Nädal_44_4.-9.klass'!E45/'Nädal_44_4.-9.klass'!D45</f>
        <v>12.132200000000001</v>
      </c>
      <c r="F45" s="118">
        <f>D45*'Nädal_44_4.-9.klass'!F45/'Nädal_44_4.-9.klass'!D45</f>
        <v>2.9455</v>
      </c>
      <c r="G45" s="118">
        <f>D45*'Nädal_44_4.-9.klass'!G45/'Nädal_44_4.-9.klass'!D45</f>
        <v>1.2500000000000001E-2</v>
      </c>
      <c r="H45" s="118">
        <f>D45*'Nädal_44_4.-9.klass'!H45/'Nädal_44_4.-9.klass'!D45</f>
        <v>9.0749999999999997E-2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2" ht="30">
      <c r="A46" s="187"/>
      <c r="B46" s="119" t="str">
        <f>'Nädal_44_4.-9.klass'!B46</f>
        <v>Joogijogurt, maitsestatud (L)</v>
      </c>
      <c r="C46" s="143" t="str">
        <f>'Nädal_44_4.-9.klass'!C46</f>
        <v>Maitsestamata jogurt R 2,5-3%, naturaalne marjapüree maasikas, vaarikas, mustad sõstrad, punased sõstrad, mustikas)</v>
      </c>
      <c r="D46" s="120">
        <v>25</v>
      </c>
      <c r="E46" s="118">
        <f>D46*'Nädal_44_4.-9.klass'!E46/'Nädal_44_4.-9.klass'!D46</f>
        <v>18.686499999999999</v>
      </c>
      <c r="F46" s="118">
        <f>D46*'Nädal_44_4.-9.klass'!F46/'Nädal_44_4.-9.klass'!D46</f>
        <v>3.0307499999999998</v>
      </c>
      <c r="G46" s="118">
        <f>D46*'Nädal_44_4.-9.klass'!G46/'Nädal_44_4.-9.klass'!D46</f>
        <v>0.375</v>
      </c>
      <c r="H46" s="118">
        <f>D46*'Nädal_44_4.-9.klass'!H46/'Nädal_44_4.-9.klass'!D46</f>
        <v>0.8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2" ht="18.95" customHeight="1">
      <c r="A47" s="187"/>
      <c r="B47" s="119" t="str">
        <f>'Nädal_44_4.-9.klass'!B47</f>
        <v>Tee, suhkruta</v>
      </c>
      <c r="C47" s="143" t="str">
        <f>'Nädal_44_4.-9.klass'!C47</f>
        <v>Teepuru, vesi</v>
      </c>
      <c r="D47" s="120">
        <v>50</v>
      </c>
      <c r="E47" s="118">
        <f>D47*'Nädal_44_4.-9.klass'!E47/'Nädal_44_4.-9.klass'!D47</f>
        <v>0.2</v>
      </c>
      <c r="F47" s="118">
        <f>D47*'Nädal_44_4.-9.klass'!F47/'Nädal_44_4.-9.klass'!D47</f>
        <v>0</v>
      </c>
      <c r="G47" s="118">
        <f>D47*'Nädal_44_4.-9.klass'!G47/'Nädal_44_4.-9.klass'!D47</f>
        <v>0</v>
      </c>
      <c r="H47" s="118">
        <f>D47*'Nädal_44_4.-9.klass'!H47/'Nädal_44_4.-9.klass'!D47</f>
        <v>0.05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2" ht="18.95" customHeight="1">
      <c r="A48" s="187"/>
      <c r="B48" s="119" t="str">
        <f>'Nädal_44_4.-9.klass'!B48</f>
        <v>Rukkileiva (3 sorti) - ja sepikutoodete valik  (G)</v>
      </c>
      <c r="C48" s="143"/>
      <c r="D48" s="120">
        <v>30</v>
      </c>
      <c r="E48" s="118">
        <f>D48*'Nädal_44_4.-9.klass'!E48/'Nädal_44_4.-9.klass'!D48</f>
        <v>73.86</v>
      </c>
      <c r="F48" s="118">
        <f>D48*'Nädal_44_4.-9.klass'!F48/'Nädal_44_4.-9.klass'!D48</f>
        <v>15.69</v>
      </c>
      <c r="G48" s="118">
        <f>D48*'Nädal_44_4.-9.klass'!G48/'Nädal_44_4.-9.klass'!D48</f>
        <v>0.6</v>
      </c>
      <c r="H48" s="118">
        <f>D48*'Nädal_44_4.-9.klass'!H48/'Nädal_44_4.-9.klass'!D48</f>
        <v>2.145</v>
      </c>
    </row>
    <row r="49" spans="1:15" ht="18.95" customHeight="1">
      <c r="A49" s="187"/>
      <c r="B49" s="119" t="str">
        <f>'Nädal_44_4.-9.klass'!B49</f>
        <v>Apelsin</v>
      </c>
      <c r="C49" s="143"/>
      <c r="D49" s="120">
        <v>50</v>
      </c>
      <c r="E49" s="118">
        <f>D49*'Nädal_44_4.-9.klass'!E49/'Nädal_44_4.-9.klass'!D49</f>
        <v>21.5</v>
      </c>
      <c r="F49" s="118">
        <f>D49*'Nädal_44_4.-9.klass'!F49/'Nädal_44_4.-9.klass'!D49</f>
        <v>4.21</v>
      </c>
      <c r="G49" s="118">
        <f>D49*'Nädal_44_4.-9.klass'!G49/'Nädal_44_4.-9.klass'!D49</f>
        <v>7.0000000000000007E-2</v>
      </c>
      <c r="H49" s="118">
        <f>D49*'Nädal_44_4.-9.klass'!H49/'Nädal_44_4.-9.klass'!D49</f>
        <v>0.56999999999999995</v>
      </c>
    </row>
    <row r="50" spans="1:15" s="7" customFormat="1" ht="18.95" customHeight="1">
      <c r="A50" s="169"/>
      <c r="B50" s="170"/>
      <c r="C50" s="170" t="s">
        <v>9</v>
      </c>
      <c r="D50" s="35"/>
      <c r="E50" s="75">
        <f>SUM(E40:E49)</f>
        <v>527.8737000000001</v>
      </c>
      <c r="F50" s="75">
        <f>SUM(F40:F49)</f>
        <v>70.84375</v>
      </c>
      <c r="G50" s="75">
        <f>SUM(G40:G49)</f>
        <v>16.202500000000001</v>
      </c>
      <c r="H50" s="75">
        <f>SUM(H40:H49)</f>
        <v>21.165750000000003</v>
      </c>
      <c r="J50" s="28"/>
      <c r="K50" s="29"/>
      <c r="L50" s="29"/>
      <c r="M50" s="29"/>
      <c r="N50" s="29"/>
      <c r="O50" s="29"/>
    </row>
    <row r="51" spans="1:15" ht="50.1" customHeight="1">
      <c r="A51" s="4" t="s">
        <v>12</v>
      </c>
      <c r="B51" s="5" t="s">
        <v>1</v>
      </c>
      <c r="C51" s="4" t="s">
        <v>2</v>
      </c>
      <c r="D51" s="6" t="s">
        <v>3</v>
      </c>
      <c r="E51" s="6" t="s">
        <v>4</v>
      </c>
      <c r="F51" s="6" t="s">
        <v>5</v>
      </c>
      <c r="G51" s="6" t="s">
        <v>6</v>
      </c>
      <c r="H51" s="6" t="s">
        <v>7</v>
      </c>
    </row>
    <row r="52" spans="1:15" ht="30">
      <c r="A52" s="183"/>
      <c r="B52" s="119" t="str">
        <f>'Nädal_44_4.-9.klass'!B52</f>
        <v>Maksakaste porgandi ja tüümianiga (G, L)</v>
      </c>
      <c r="C52" s="143" t="str">
        <f>'Nädal_44_4.-9.klass'!C52</f>
        <v>Veisemaks, porgand, mugulsibul, küüslauk, nisujahu, suhkur, kohvikoor R 10%, või R 82%, kuivatatud tüümian, loorber, värske petersell, söögisool, must pipar, toiduõli, vesi</v>
      </c>
      <c r="D52" s="118">
        <v>50</v>
      </c>
      <c r="E52" s="118">
        <f>D52*'Nädal_44_4.-9.klass'!E52/'Nädal_44_4.-9.klass'!D52</f>
        <v>37.958333333333336</v>
      </c>
      <c r="F52" s="118">
        <f>D52*'Nädal_44_4.-9.klass'!F52/'Nädal_44_4.-9.klass'!D52</f>
        <v>2.6</v>
      </c>
      <c r="G52" s="118">
        <f>D52*'Nädal_44_4.-9.klass'!G52/'Nädal_44_4.-9.klass'!D52</f>
        <v>2.3666666666666667</v>
      </c>
      <c r="H52" s="118">
        <f>D52*'Nädal_44_4.-9.klass'!H52/'Nädal_44_4.-9.klass'!D52</f>
        <v>1.2875000000000001</v>
      </c>
    </row>
    <row r="53" spans="1:15" ht="30">
      <c r="A53" s="117" t="s">
        <v>8</v>
      </c>
      <c r="B53" s="119" t="str">
        <f>'Nädal_44_4.-9.klass'!B53</f>
        <v>Läätsepada brokoli, porgandi ja paprikaga (L)</v>
      </c>
      <c r="C53" s="143" t="str">
        <f>'Nädal_44_4.-9.klass'!C53</f>
        <v>Läätsed, brokoli, porgand, küüslauk, mugulsibul, paprika, sidrunikoor, toidukoor R 15%, must pipar, söögisool, toiduõli, vesi, värske till</v>
      </c>
      <c r="D53" s="144">
        <v>50</v>
      </c>
      <c r="E53" s="118">
        <f>D53*'Nädal_44_4.-9.klass'!E53/'Nädal_44_4.-9.klass'!D53</f>
        <v>68</v>
      </c>
      <c r="F53" s="118">
        <f>D53*'Nädal_44_4.-9.klass'!F53/'Nädal_44_4.-9.klass'!D53</f>
        <v>6.0750000000000011</v>
      </c>
      <c r="G53" s="118">
        <f>D53*'Nädal_44_4.-9.klass'!G53/'Nädal_44_4.-9.klass'!D53</f>
        <v>3.2250000000000001</v>
      </c>
      <c r="H53" s="118">
        <f>D53*'Nädal_44_4.-9.klass'!H53/'Nädal_44_4.-9.klass'!D53</f>
        <v>2.8999999999999995</v>
      </c>
    </row>
    <row r="54" spans="1:15" ht="18.95" customHeight="1">
      <c r="A54" s="184"/>
      <c r="B54" s="119" t="str">
        <f>'Nädal_44_4.-9.klass'!B54</f>
        <v>Kartul, aurutatud (mahe)</v>
      </c>
      <c r="C54" s="143" t="str">
        <f>'Nädal_44_4.-9.klass'!C54</f>
        <v>Kartul, vesi, söögisool</v>
      </c>
      <c r="D54" s="120">
        <v>100</v>
      </c>
      <c r="E54" s="118">
        <f>D54*'Nädal_44_4.-9.klass'!E54/'Nädal_44_4.-9.klass'!D54</f>
        <v>73.95</v>
      </c>
      <c r="F54" s="118">
        <f>D54*'Nädal_44_4.-9.klass'!F54/'Nädal_44_4.-9.klass'!D54</f>
        <v>16.829999999999998</v>
      </c>
      <c r="G54" s="118">
        <f>D54*'Nädal_44_4.-9.klass'!G54/'Nädal_44_4.-9.klass'!D54</f>
        <v>0.10199999999999999</v>
      </c>
      <c r="H54" s="118">
        <f>D54*'Nädal_44_4.-9.klass'!H54/'Nädal_44_4.-9.klass'!D54</f>
        <v>1.9379999999999997</v>
      </c>
    </row>
    <row r="55" spans="1:15" ht="18.95" customHeight="1">
      <c r="A55" s="184"/>
      <c r="B55" s="119" t="str">
        <f>'Nädal_44_4.-9.klass'!B55</f>
        <v>Tatar, aurutatud (mahe)</v>
      </c>
      <c r="C55" s="143" t="str">
        <f>'Nädal_44_4.-9.klass'!C55</f>
        <v>Tatar, söögisool, vesi</v>
      </c>
      <c r="D55" s="120">
        <v>50</v>
      </c>
      <c r="E55" s="118">
        <f>D55*'Nädal_44_4.-9.klass'!E55/'Nädal_44_4.-9.klass'!D55</f>
        <v>40.29999999999999</v>
      </c>
      <c r="F55" s="118">
        <f>D55*'Nädal_44_4.-9.klass'!F55/'Nädal_44_4.-9.klass'!D55</f>
        <v>8.4875000000000007</v>
      </c>
      <c r="G55" s="118">
        <f>D55*'Nädal_44_4.-9.klass'!G55/'Nädal_44_4.-9.klass'!D55</f>
        <v>0.25</v>
      </c>
      <c r="H55" s="118">
        <f>D55*'Nädal_44_4.-9.klass'!H55/'Nädal_44_4.-9.klass'!D55</f>
        <v>1.4875</v>
      </c>
    </row>
    <row r="56" spans="1:15" ht="18">
      <c r="A56" s="184"/>
      <c r="B56" s="119" t="str">
        <f>'Nädal_44_4.-9.klass'!B56</f>
        <v>Pastinaak, röstitud</v>
      </c>
      <c r="C56" s="143" t="str">
        <f>'Nädal_44_4.-9.klass'!C56</f>
        <v>Pastinaak, toiduõli, söögisool</v>
      </c>
      <c r="D56" s="120">
        <v>80</v>
      </c>
      <c r="E56" s="118">
        <f>D56*'Nädal_44_4.-9.klass'!E56/'Nädal_44_4.-9.klass'!D56</f>
        <v>51.52</v>
      </c>
      <c r="F56" s="118">
        <f>D56*'Nädal_44_4.-9.klass'!F56/'Nädal_44_4.-9.klass'!D56</f>
        <v>12.72</v>
      </c>
      <c r="G56" s="118">
        <f>D56*'Nädal_44_4.-9.klass'!G56/'Nädal_44_4.-9.klass'!D56</f>
        <v>0.48</v>
      </c>
      <c r="H56" s="118">
        <f>D56*'Nädal_44_4.-9.klass'!H56/'Nädal_44_4.-9.klass'!D56</f>
        <v>1.36</v>
      </c>
      <c r="J56" s="28"/>
      <c r="K56" s="29"/>
      <c r="L56" s="29"/>
      <c r="M56" s="29"/>
      <c r="N56" s="29"/>
      <c r="O56" s="29"/>
    </row>
    <row r="57" spans="1:15" ht="18.95" customHeight="1">
      <c r="A57" s="184"/>
      <c r="B57" s="119" t="str">
        <f>'Nädal_44_4.-9.klass'!B57</f>
        <v>Hapukoorekaste hapukurgi ja sibulaga (L)</v>
      </c>
      <c r="C57" s="143" t="str">
        <f>'Nädal_44_4.-9.klass'!C57</f>
        <v>Hapukoor R 20%, mugulsibul, hapukurk ( vesi, söögisool, till), till, suhkur, söögisool, must pipar</v>
      </c>
      <c r="D57" s="120">
        <v>50</v>
      </c>
      <c r="E57" s="118">
        <f>D57*'Nädal_44_4.-9.klass'!E57/'Nädal_44_4.-9.klass'!D57</f>
        <v>90</v>
      </c>
      <c r="F57" s="118">
        <f>D57*'Nädal_44_4.-9.klass'!F57/'Nädal_44_4.-9.klass'!D57</f>
        <v>2.34</v>
      </c>
      <c r="G57" s="118">
        <f>D57*'Nädal_44_4.-9.klass'!G57/'Nädal_44_4.-9.klass'!D57</f>
        <v>8.2899999999999991</v>
      </c>
      <c r="H57" s="118">
        <f>D57*'Nädal_44_4.-9.klass'!H57/'Nädal_44_4.-9.klass'!D57</f>
        <v>1.41</v>
      </c>
      <c r="J57" s="28"/>
      <c r="K57" s="29"/>
      <c r="L57" s="29"/>
      <c r="M57" s="29"/>
      <c r="N57" s="29"/>
      <c r="O57" s="29"/>
    </row>
    <row r="58" spans="1:15" ht="18.95" customHeight="1">
      <c r="A58" s="185"/>
      <c r="B58" s="119" t="str">
        <f>'Nädal_44_4.-9.klass'!B58</f>
        <v>Mahla-õlikaste</v>
      </c>
      <c r="C58" s="143" t="str">
        <f>'Nädal_44_4.-9.klass'!C58</f>
        <v>Õunamahl 100% naturaalne, õunaäädikas, sinepipulber, söögisool, petersell, värske, toiduõli</v>
      </c>
      <c r="D58" s="120">
        <v>10</v>
      </c>
      <c r="E58" s="118">
        <f>D58*'Nädal_44_4.-9.klass'!E58/'Nädal_44_4.-9.klass'!D58</f>
        <v>64.378799999999998</v>
      </c>
      <c r="F58" s="118">
        <f>D58*'Nädal_44_4.-9.klass'!F58/'Nädal_44_4.-9.klass'!D58</f>
        <v>0.19410000000000002</v>
      </c>
      <c r="G58" s="118">
        <f>D58*'Nädal_44_4.-9.klass'!G58/'Nädal_44_4.-9.klass'!D58</f>
        <v>7.0611000000000006</v>
      </c>
      <c r="H58" s="118">
        <f>D58*'Nädal_44_4.-9.klass'!H58/'Nädal_44_4.-9.klass'!D58</f>
        <v>2.7100000000000003E-2</v>
      </c>
    </row>
    <row r="59" spans="1:15" ht="18.95" customHeight="1">
      <c r="A59" s="185"/>
      <c r="B59" s="119" t="str">
        <f>'Nädal_44_4.-9.klass'!B59</f>
        <v>Porgandi-ananassisalat</v>
      </c>
      <c r="C59" s="143" t="str">
        <f>'Nädal_44_4.-9.klass'!C59</f>
        <v>Porgand, toiduõli, ananass</v>
      </c>
      <c r="D59" s="120">
        <v>100</v>
      </c>
      <c r="E59" s="118">
        <f>D59*'Nädal_44_4.-9.klass'!E59/'Nädal_44_4.-9.klass'!D59</f>
        <v>45.308999999999997</v>
      </c>
      <c r="F59" s="118">
        <f>D59*'Nädal_44_4.-9.klass'!F59/'Nädal_44_4.-9.klass'!D59</f>
        <v>8.6370000000000005</v>
      </c>
      <c r="G59" s="118">
        <f>D59*'Nädal_44_4.-9.klass'!G59/'Nädal_44_4.-9.klass'!D59</f>
        <v>1.5429999999999999</v>
      </c>
      <c r="H59" s="118">
        <f>D59*'Nädal_44_4.-9.klass'!H59/'Nädal_44_4.-9.klass'!D59</f>
        <v>0.57399999999999995</v>
      </c>
    </row>
    <row r="60" spans="1:15" ht="18.95" customHeight="1">
      <c r="A60" s="185"/>
      <c r="B60" s="119" t="str">
        <f>'Nädal_44_4.-9.klass'!B60</f>
        <v>Nuikapsas, kikerherned, punane redis</v>
      </c>
      <c r="C60" s="143"/>
      <c r="D60" s="120">
        <v>90</v>
      </c>
      <c r="E60" s="118">
        <f>D60*'Nädal_44_4.-9.klass'!E60/'Nädal_44_4.-9.klass'!D60</f>
        <v>53.34</v>
      </c>
      <c r="F60" s="118">
        <f>D60*'Nädal_44_4.-9.klass'!F60/'Nädal_44_4.-9.klass'!D60</f>
        <v>10.71</v>
      </c>
      <c r="G60" s="118">
        <f>D60*'Nädal_44_4.-9.klass'!G60/'Nädal_44_4.-9.klass'!D60</f>
        <v>0.96000000000000008</v>
      </c>
      <c r="H60" s="118">
        <f>D60*'Nädal_44_4.-9.klass'!H60/'Nädal_44_4.-9.klass'!D60</f>
        <v>2.8200000000000003</v>
      </c>
    </row>
    <row r="61" spans="1:15" ht="18.95" customHeight="1">
      <c r="A61" s="185"/>
      <c r="B61" s="119" t="str">
        <f>'Nädal_44_4.-9.klass'!B61</f>
        <v>Seemnesegu (mahe)</v>
      </c>
      <c r="C61" s="143" t="str">
        <f>'Nädal_44_4.-9.klass'!C61</f>
        <v>Kõrvitsaseemned, päevalilleseemned, seesamiseemned</v>
      </c>
      <c r="D61" s="120">
        <v>10</v>
      </c>
      <c r="E61" s="118">
        <f>D61*'Nädal_44_4.-9.klass'!E61/'Nädal_44_4.-9.klass'!D61</f>
        <v>60.8767</v>
      </c>
      <c r="F61" s="118">
        <f>D61*'Nädal_44_4.-9.klass'!F61/'Nädal_44_4.-9.klass'!D61</f>
        <v>1.28</v>
      </c>
      <c r="G61" s="118">
        <f>D61*'Nädal_44_4.-9.klass'!G61/'Nädal_44_4.-9.klass'!D61</f>
        <v>5.1566999999999998</v>
      </c>
      <c r="H61" s="118">
        <f>D61*'Nädal_44_4.-9.klass'!H61/'Nädal_44_4.-9.klass'!D61</f>
        <v>2.8232999999999993</v>
      </c>
    </row>
    <row r="62" spans="1:15" ht="18.95" customHeight="1">
      <c r="A62" s="117" t="s">
        <v>44</v>
      </c>
      <c r="B62" s="119" t="str">
        <f>'Nädal_44_4.-9.klass'!B62</f>
        <v>Piimatooted (piim, keefir R 2,5% ) (L)</v>
      </c>
      <c r="C62" s="143"/>
      <c r="D62" s="120">
        <v>50</v>
      </c>
      <c r="E62" s="118">
        <f>D62*'Nädal_44_4.-9.klass'!E62/'Nädal_44_4.-9.klass'!D62</f>
        <v>28.195</v>
      </c>
      <c r="F62" s="118">
        <f>D62*'Nädal_44_4.-9.klass'!F62/'Nädal_44_4.-9.klass'!D62</f>
        <v>2.4375</v>
      </c>
      <c r="G62" s="118">
        <f>D62*'Nädal_44_4.-9.klass'!G62/'Nädal_44_4.-9.klass'!D62</f>
        <v>1.2849999999999999</v>
      </c>
      <c r="H62" s="118">
        <f>D62*'Nädal_44_4.-9.klass'!H62/'Nädal_44_4.-9.klass'!D62</f>
        <v>1.72</v>
      </c>
    </row>
    <row r="63" spans="1:15" ht="30">
      <c r="A63" s="185"/>
      <c r="B63" s="119" t="str">
        <f>'Nädal_44_4.-9.klass'!B63</f>
        <v>Joogijogurt, maitsestatud (L)</v>
      </c>
      <c r="C63" s="143" t="str">
        <f>'Nädal_44_4.-9.klass'!C63</f>
        <v>Maitsestamata jogurt R 2,5-3%, naturaalne marjapüree maasikas, vaarikas, mustad sõstrad, punased sõstrad, mustikas)</v>
      </c>
      <c r="D63" s="120">
        <v>25</v>
      </c>
      <c r="E63" s="118">
        <f>D63*'Nädal_44_4.-9.klass'!E63/'Nädal_44_4.-9.klass'!D63</f>
        <v>18.686499999999999</v>
      </c>
      <c r="F63" s="118">
        <f>D63*'Nädal_44_4.-9.klass'!F63/'Nädal_44_4.-9.klass'!D63</f>
        <v>3.0307499999999998</v>
      </c>
      <c r="G63" s="118">
        <f>D63*'Nädal_44_4.-9.klass'!G63/'Nädal_44_4.-9.klass'!D63</f>
        <v>0.375</v>
      </c>
      <c r="H63" s="118">
        <f>D63*'Nädal_44_4.-9.klass'!H63/'Nädal_44_4.-9.klass'!D63</f>
        <v>0.8</v>
      </c>
    </row>
    <row r="64" spans="1:15" ht="18.95" customHeight="1">
      <c r="A64" s="182"/>
      <c r="B64" s="119" t="str">
        <f>'Nädal_44_4.-9.klass'!B64</f>
        <v>Tee, suhkruta</v>
      </c>
      <c r="C64" s="143" t="str">
        <f>'Nädal_44_4.-9.klass'!C64</f>
        <v>Teepuru, vesi</v>
      </c>
      <c r="D64" s="120">
        <v>25</v>
      </c>
      <c r="E64" s="118">
        <f>D64*'Nädal_44_4.-9.klass'!E64/'Nädal_44_4.-9.klass'!D64</f>
        <v>0.1</v>
      </c>
      <c r="F64" s="118">
        <f>D64*'Nädal_44_4.-9.klass'!F64/'Nädal_44_4.-9.klass'!D64</f>
        <v>0</v>
      </c>
      <c r="G64" s="118">
        <f>D64*'Nädal_44_4.-9.klass'!G64/'Nädal_44_4.-9.klass'!D64</f>
        <v>0</v>
      </c>
      <c r="H64" s="118">
        <f>D64*'Nädal_44_4.-9.klass'!H64/'Nädal_44_4.-9.klass'!D64</f>
        <v>2.5000000000000001E-2</v>
      </c>
    </row>
    <row r="65" spans="1:12" ht="18.95" customHeight="1">
      <c r="A65" s="177"/>
      <c r="B65" s="119" t="str">
        <f>'Nädal_44_4.-9.klass'!B65</f>
        <v>Rukkileiva (3 sorti) - ja sepikutoodete valik  (G)</v>
      </c>
      <c r="C65" s="143"/>
      <c r="D65" s="120">
        <v>30</v>
      </c>
      <c r="E65" s="118">
        <f>D65*'Nädal_44_4.-9.klass'!E65/'Nädal_44_4.-9.klass'!D65</f>
        <v>73.86</v>
      </c>
      <c r="F65" s="118">
        <f>D65*'Nädal_44_4.-9.klass'!F65/'Nädal_44_4.-9.klass'!D65</f>
        <v>15.69</v>
      </c>
      <c r="G65" s="118">
        <f>D65*'Nädal_44_4.-9.klass'!G65/'Nädal_44_4.-9.klass'!D65</f>
        <v>0.6</v>
      </c>
      <c r="H65" s="118">
        <f>D65*'Nädal_44_4.-9.klass'!H65/'Nädal_44_4.-9.klass'!D65</f>
        <v>2.145</v>
      </c>
    </row>
    <row r="66" spans="1:12" ht="18.95" customHeight="1">
      <c r="A66" s="177"/>
      <c r="B66" s="119" t="str">
        <f>'Nädal_44_4.-9.klass'!B66</f>
        <v xml:space="preserve">Õun </v>
      </c>
      <c r="C66" s="143"/>
      <c r="D66" s="120">
        <v>50</v>
      </c>
      <c r="E66" s="118">
        <f>D66*'Nädal_44_4.-9.klass'!E66/'Nädal_44_4.-9.klass'!D66</f>
        <v>24.038</v>
      </c>
      <c r="F66" s="118">
        <f>D66*'Nädal_44_4.-9.klass'!F66/'Nädal_44_4.-9.klass'!D66</f>
        <v>6.74</v>
      </c>
      <c r="G66" s="118">
        <f>D66*'Nädal_44_4.-9.klass'!G66/'Nädal_44_4.-9.klass'!D66</f>
        <v>0</v>
      </c>
      <c r="H66" s="118">
        <f>D66*'Nädal_44_4.-9.klass'!H66/'Nädal_44_4.-9.klass'!D66</f>
        <v>0</v>
      </c>
    </row>
    <row r="67" spans="1:12" ht="18.95" customHeight="1">
      <c r="A67" s="169"/>
      <c r="B67" s="170"/>
      <c r="C67" s="170" t="s">
        <v>9</v>
      </c>
      <c r="D67" s="33"/>
      <c r="E67" s="75">
        <f>SUM(E52:E66)</f>
        <v>730.51233333333357</v>
      </c>
      <c r="F67" s="75">
        <f t="shared" ref="F67:H67" si="0">SUM(F52:F66)</f>
        <v>97.771849999999986</v>
      </c>
      <c r="G67" s="75">
        <f t="shared" si="0"/>
        <v>31.694466666666671</v>
      </c>
      <c r="H67" s="75">
        <f t="shared" si="0"/>
        <v>21.317399999999996</v>
      </c>
    </row>
    <row r="68" spans="1:12" ht="50.1" customHeight="1">
      <c r="A68" s="4" t="s">
        <v>13</v>
      </c>
      <c r="B68" s="5" t="s">
        <v>1</v>
      </c>
      <c r="C68" s="4" t="s">
        <v>2</v>
      </c>
      <c r="D68" s="6" t="s">
        <v>3</v>
      </c>
      <c r="E68" s="6" t="s">
        <v>4</v>
      </c>
      <c r="F68" s="6" t="s">
        <v>5</v>
      </c>
      <c r="G68" s="6" t="s">
        <v>6</v>
      </c>
      <c r="H68" s="6" t="s">
        <v>7</v>
      </c>
    </row>
    <row r="69" spans="1:12" ht="75" customHeight="1">
      <c r="A69" s="186"/>
      <c r="B69" s="119" t="str">
        <f>'Nädal_44_4.-9.klass'!B69</f>
        <v xml:space="preserve">Jogurti-ürdimarinaadis broileri poolkoib (L, PT) </v>
      </c>
      <c r="C69" s="143" t="str">
        <f>'Nädal_44_4.-9.klass'!C69</f>
        <v>Broileri poolkoib, maitsestamata jogurt R 2,5%-3%, küüslauk, söögisool, must pipar, värske petersell, prantsuse ürdisegu (rosmariin, petersell, majoraan, pune, tüümian, basiilik, aed-piprarohi, estragon), toiduõli</v>
      </c>
      <c r="D69" s="118">
        <v>100</v>
      </c>
      <c r="E69" s="118">
        <f>D69*'Nädal_44_4.-9.klass'!E69/'Nädal_44_4.-9.klass'!D69</f>
        <v>178</v>
      </c>
      <c r="F69" s="118">
        <f>D69*'Nädal_44_4.-9.klass'!F69/'Nädal_44_4.-9.klass'!D69</f>
        <v>0.25</v>
      </c>
      <c r="G69" s="118">
        <f>D69*'Nädal_44_4.-9.klass'!G69/'Nädal_44_4.-9.klass'!D69</f>
        <v>7.32</v>
      </c>
      <c r="H69" s="118">
        <f>D69*'Nädal_44_4.-9.klass'!H69/'Nädal_44_4.-9.klass'!D69</f>
        <v>27.8</v>
      </c>
    </row>
    <row r="70" spans="1:12" ht="75" customHeight="1">
      <c r="A70" s="117" t="s">
        <v>8</v>
      </c>
      <c r="B70" s="119" t="str">
        <f>'Nädal_44_4.-9.klass'!B70</f>
        <v>Juurviljapihv (G, L, M, PT)</v>
      </c>
      <c r="C70" s="143" t="str">
        <f>'Nädal_44_4.-9.klass'!C70</f>
        <v>Porgand, pastinaak, kartul, täistera speltanisujahu, hapukoor R 10%,  kaerahelbed, või R 82%, kuivatatud tüümian, kanamuna, söögisool, must pipar</v>
      </c>
      <c r="D70" s="144">
        <v>100</v>
      </c>
      <c r="E70" s="118">
        <f>D70*'Nädal_44_4.-9.klass'!E70/'Nädal_44_4.-9.klass'!D70</f>
        <v>82.6</v>
      </c>
      <c r="F70" s="118">
        <f>D70*'Nädal_44_4.-9.klass'!F70/'Nädal_44_4.-9.klass'!D70</f>
        <v>9.7200000000000006</v>
      </c>
      <c r="G70" s="118">
        <f>D70*'Nädal_44_4.-9.klass'!G70/'Nädal_44_4.-9.klass'!D70</f>
        <v>3.32</v>
      </c>
      <c r="H70" s="118">
        <f>D70*'Nädal_44_4.-9.klass'!H70/'Nädal_44_4.-9.klass'!D70</f>
        <v>2.54</v>
      </c>
    </row>
    <row r="71" spans="1:12" ht="18">
      <c r="A71" s="188"/>
      <c r="B71" s="119" t="str">
        <f>'Nädal_44_4.-9.klass'!B73</f>
        <v>Ahjuköögiviljad</v>
      </c>
      <c r="C71" s="143" t="str">
        <f>'Nädal_44_4.-9.klass'!C73</f>
        <v>Kaalikas, bataat, pastinaak, porgand, paprika, rosmariin, toiduõli, söögisool</v>
      </c>
      <c r="D71" s="120">
        <v>80</v>
      </c>
      <c r="E71" s="118">
        <f>D71*'Nädal_44_4.-9.klass'!E73/'Nädal_44_4.-9.klass'!D73</f>
        <v>70.917600000000007</v>
      </c>
      <c r="F71" s="118">
        <f>D71*'Nädal_44_4.-9.klass'!F73/'Nädal_44_4.-9.klass'!D73</f>
        <v>11.943199999999999</v>
      </c>
      <c r="G71" s="118">
        <f>D71*'Nädal_44_4.-9.klass'!G73/'Nädal_44_4.-9.klass'!D73</f>
        <v>2.7591999999999994</v>
      </c>
      <c r="H71" s="118">
        <f>D71*'Nädal_44_4.-9.klass'!H73/'Nädal_44_4.-9.klass'!D73</f>
        <v>1.1536</v>
      </c>
    </row>
    <row r="72" spans="1:12" ht="18">
      <c r="A72" s="188"/>
      <c r="B72" s="119" t="str">
        <f>'Nädal_44_4.-9.klass'!B74</f>
        <v>Soe valge kaste (G, L)</v>
      </c>
      <c r="C72" s="143" t="str">
        <f>'Nädal_44_4.-9.klass'!C74</f>
        <v>Toiduõli, nisujahu, piim R 2,5%, söögisool, toidukoor R 15%</v>
      </c>
      <c r="D72" s="120">
        <v>50</v>
      </c>
      <c r="E72" s="118">
        <f>D72*'Nädal_44_4.-9.klass'!E74/'Nädal_44_4.-9.klass'!D74</f>
        <v>59.125999999999998</v>
      </c>
      <c r="F72" s="118">
        <f>D72*'Nädal_44_4.-9.klass'!F74/'Nädal_44_4.-9.klass'!D74</f>
        <v>4.077</v>
      </c>
      <c r="G72" s="118">
        <f>D72*'Nädal_44_4.-9.klass'!G74/'Nädal_44_4.-9.klass'!D74</f>
        <v>3.9460000000000002</v>
      </c>
      <c r="H72" s="118">
        <f>D72*'Nädal_44_4.-9.klass'!H74/'Nädal_44_4.-9.klass'!D74</f>
        <v>1.8730000000000002</v>
      </c>
    </row>
    <row r="73" spans="1:12" ht="18">
      <c r="A73" s="188"/>
      <c r="B73" s="119" t="str">
        <f>'Nädal_44_4.-9.klass'!B75</f>
        <v>Külm küüslaugu-jogurtikaste (L)</v>
      </c>
      <c r="C73" s="143" t="str">
        <f>'Nädal_44_4.-9.klass'!C75</f>
        <v>Maitsestamata jogurt R 2,5-3%, söögisool, suhkur, küüslauk</v>
      </c>
      <c r="D73" s="120">
        <v>5</v>
      </c>
      <c r="E73" s="118">
        <f>D73*'Nädal_44_4.-9.klass'!E75/'Nädal_44_4.-9.klass'!D75</f>
        <v>6.395150000000001</v>
      </c>
      <c r="F73" s="118">
        <f>D73*'Nädal_44_4.-9.klass'!F75/'Nädal_44_4.-9.klass'!D75</f>
        <v>0.70190000000000008</v>
      </c>
      <c r="G73" s="118">
        <f>D73*'Nädal_44_4.-9.klass'!G75/'Nädal_44_4.-9.klass'!D75</f>
        <v>0.34310000000000002</v>
      </c>
      <c r="H73" s="118">
        <f>D73*'Nädal_44_4.-9.klass'!H75/'Nädal_44_4.-9.klass'!D75</f>
        <v>0.1278</v>
      </c>
    </row>
    <row r="74" spans="1:12" ht="18.95" customHeight="1">
      <c r="A74" s="186"/>
      <c r="B74" s="119" t="str">
        <f>'Nädal_44_4.-9.klass'!B76</f>
        <v>Peedi-piprajuuresalat</v>
      </c>
      <c r="C74" s="143" t="str">
        <f>'Nädal_44_4.-9.klass'!C76</f>
        <v>Õun, peet, mädarõigas, hapukoor R 10%, suhkur, õunaäädikas</v>
      </c>
      <c r="D74" s="120">
        <v>100</v>
      </c>
      <c r="E74" s="118">
        <f>D74*'Nädal_44_4.-9.klass'!E76/'Nädal_44_4.-9.klass'!D76</f>
        <v>58.389000000000003</v>
      </c>
      <c r="F74" s="118">
        <f>D74*'Nädal_44_4.-9.klass'!F76/'Nädal_44_4.-9.klass'!D76</f>
        <v>10.348000000000003</v>
      </c>
      <c r="G74" s="118">
        <f>D74*'Nädal_44_4.-9.klass'!G76/'Nädal_44_4.-9.klass'!D76</f>
        <v>1.6719999999999999</v>
      </c>
      <c r="H74" s="118">
        <f>D74*'Nädal_44_4.-9.klass'!H76/'Nädal_44_4.-9.klass'!D76</f>
        <v>1.5420000000000003</v>
      </c>
    </row>
    <row r="75" spans="1:12" ht="18">
      <c r="A75" s="189"/>
      <c r="B75" s="119" t="str">
        <f>'Nädal_44_4.-9.klass'!B77</f>
        <v>Hiina kapsas, marineeritud punane sibul, brokoli</v>
      </c>
      <c r="C75" s="143" t="str">
        <f>'Nädal_44_4.-9.klass'!C77</f>
        <v>Hiina kapsas, marineeritud punane sibul (punane sibul, sidrunimahl, must pipar, söögisool, vesi, suhkur,) brokoli</v>
      </c>
      <c r="D75" s="120">
        <v>90</v>
      </c>
      <c r="E75" s="118">
        <f>D75*'Nädal_44_4.-9.klass'!E77/'Nädal_44_4.-9.klass'!D77</f>
        <v>27.077999999999999</v>
      </c>
      <c r="F75" s="118">
        <f>D75*'Nädal_44_4.-9.klass'!F77/'Nädal_44_4.-9.klass'!D77</f>
        <v>4.8900000000000006</v>
      </c>
      <c r="G75" s="118">
        <f>D75*'Nädal_44_4.-9.klass'!G77/'Nädal_44_4.-9.klass'!D77</f>
        <v>0.33000000000000007</v>
      </c>
      <c r="H75" s="118">
        <f>D75*'Nädal_44_4.-9.klass'!H77/'Nädal_44_4.-9.klass'!D77</f>
        <v>2.0999999999999996</v>
      </c>
      <c r="I75" s="16"/>
      <c r="J75" s="16"/>
      <c r="K75" s="16"/>
      <c r="L75" s="16"/>
    </row>
    <row r="76" spans="1:12" ht="18.95" customHeight="1">
      <c r="A76" s="189"/>
      <c r="B76" s="119" t="str">
        <f>'Nädal_44_4.-9.klass'!B78</f>
        <v>Seemnesegu (mahe)</v>
      </c>
      <c r="C76" s="143" t="str">
        <f>'Nädal_44_4.-9.klass'!C78</f>
        <v>Kõrvitsaseemned, päevalilleseemned, seesamiseemned</v>
      </c>
      <c r="D76" s="120">
        <v>10</v>
      </c>
      <c r="E76" s="118">
        <f>D76*'Nädal_44_4.-9.klass'!E78/'Nädal_44_4.-9.klass'!D78</f>
        <v>60.8767</v>
      </c>
      <c r="F76" s="118">
        <f>D76*'Nädal_44_4.-9.klass'!F78/'Nädal_44_4.-9.klass'!D78</f>
        <v>1.28</v>
      </c>
      <c r="G76" s="118">
        <f>D76*'Nädal_44_4.-9.klass'!G78/'Nädal_44_4.-9.klass'!D78</f>
        <v>5.1566999999999998</v>
      </c>
      <c r="H76" s="118">
        <f>D76*'Nädal_44_4.-9.klass'!H78/'Nädal_44_4.-9.klass'!D78</f>
        <v>2.8232999999999993</v>
      </c>
    </row>
    <row r="77" spans="1:12" ht="18.95" customHeight="1">
      <c r="A77" s="117" t="s">
        <v>44</v>
      </c>
      <c r="B77" s="119" t="str">
        <f>'Nädal_44_4.-9.klass'!B79</f>
        <v>Piimatooted (piim, keefir R 2,5% ) (L)</v>
      </c>
      <c r="C77" s="143"/>
      <c r="D77" s="120">
        <v>50</v>
      </c>
      <c r="E77" s="118">
        <f>D77*'Nädal_44_4.-9.klass'!E79/'Nädal_44_4.-9.klass'!D79</f>
        <v>28.195</v>
      </c>
      <c r="F77" s="118">
        <f>D77*'Nädal_44_4.-9.klass'!F79/'Nädal_44_4.-9.klass'!D79</f>
        <v>2.4375</v>
      </c>
      <c r="G77" s="118">
        <f>D77*'Nädal_44_4.-9.klass'!G79/'Nädal_44_4.-9.klass'!D79</f>
        <v>1.2849999999999999</v>
      </c>
      <c r="H77" s="118">
        <f>D77*'Nädal_44_4.-9.klass'!H79/'Nädal_44_4.-9.klass'!D79</f>
        <v>1.72</v>
      </c>
    </row>
    <row r="78" spans="1:12" ht="30">
      <c r="A78" s="187"/>
      <c r="B78" s="119" t="str">
        <f>'Nädal_44_4.-9.klass'!B80</f>
        <v>Joogijogurt, maitsestatud (L)</v>
      </c>
      <c r="C78" s="143" t="str">
        <f>'Nädal_44_4.-9.klass'!C80</f>
        <v>Maitsestamata jogurt R 2,5-3%, naturaalne marjapüree maasikas, vaarikas, mustad sõstrad, punased sõstrad, mustikas)</v>
      </c>
      <c r="D78" s="120">
        <v>25</v>
      </c>
      <c r="E78" s="118">
        <f>D78*'Nädal_44_4.-9.klass'!E80/'Nädal_44_4.-9.klass'!D80</f>
        <v>18.686499999999999</v>
      </c>
      <c r="F78" s="118">
        <f>D78*'Nädal_44_4.-9.klass'!F80/'Nädal_44_4.-9.klass'!D80</f>
        <v>3.0307499999999998</v>
      </c>
      <c r="G78" s="118">
        <f>D78*'Nädal_44_4.-9.klass'!G80/'Nädal_44_4.-9.klass'!D80</f>
        <v>0.375</v>
      </c>
      <c r="H78" s="118">
        <f>D78*'Nädal_44_4.-9.klass'!H80/'Nädal_44_4.-9.klass'!D80</f>
        <v>0.8</v>
      </c>
    </row>
    <row r="79" spans="1:12" ht="18.95" customHeight="1">
      <c r="A79" s="187"/>
      <c r="B79" s="119" t="str">
        <f>'Nädal_44_4.-9.klass'!B81</f>
        <v>Tee, suhkruta</v>
      </c>
      <c r="C79" s="143" t="str">
        <f>'Nädal_44_4.-9.klass'!C81</f>
        <v>Teepuru, vesi</v>
      </c>
      <c r="D79" s="120">
        <v>25</v>
      </c>
      <c r="E79" s="118">
        <f>D79*'Nädal_44_4.-9.klass'!E81/'Nädal_44_4.-9.klass'!D81</f>
        <v>0.1</v>
      </c>
      <c r="F79" s="118">
        <f>D79*'Nädal_44_4.-9.klass'!F81/'Nädal_44_4.-9.klass'!D81</f>
        <v>0</v>
      </c>
      <c r="G79" s="118">
        <f>D79*'Nädal_44_4.-9.klass'!G81/'Nädal_44_4.-9.klass'!D81</f>
        <v>0</v>
      </c>
      <c r="H79" s="118">
        <f>D79*'Nädal_44_4.-9.klass'!H81/'Nädal_44_4.-9.klass'!D81</f>
        <v>2.5000000000000001E-2</v>
      </c>
    </row>
    <row r="80" spans="1:12" ht="18.95" customHeight="1">
      <c r="A80" s="189"/>
      <c r="B80" s="119" t="str">
        <f>'Nädal_44_4.-9.klass'!B82</f>
        <v>Rukkileiva (3 sorti) - ja sepikutoodete valik  (G)</v>
      </c>
      <c r="C80" s="143"/>
      <c r="D80" s="120">
        <v>30</v>
      </c>
      <c r="E80" s="118">
        <f>D80*'Nädal_44_4.-9.klass'!E82/'Nädal_44_4.-9.klass'!D82</f>
        <v>73.86</v>
      </c>
      <c r="F80" s="118">
        <f>D80*'Nädal_44_4.-9.klass'!F82/'Nädal_44_4.-9.klass'!D82</f>
        <v>15.69</v>
      </c>
      <c r="G80" s="118">
        <f>D80*'Nädal_44_4.-9.klass'!G82/'Nädal_44_4.-9.klass'!D82</f>
        <v>0.6</v>
      </c>
      <c r="H80" s="118">
        <f>D80*'Nädal_44_4.-9.klass'!H82/'Nädal_44_4.-9.klass'!D82</f>
        <v>2.145</v>
      </c>
    </row>
    <row r="81" spans="1:8" ht="18.95" customHeight="1">
      <c r="A81" s="189"/>
      <c r="B81" s="119" t="str">
        <f>'Nädal_44_4.-9.klass'!B83</f>
        <v>Pirn</v>
      </c>
      <c r="C81" s="143"/>
      <c r="D81" s="120">
        <v>50</v>
      </c>
      <c r="E81" s="118">
        <f>D81*'Nädal_44_4.-9.klass'!E83/'Nädal_44_4.-9.klass'!D83</f>
        <v>19.988</v>
      </c>
      <c r="F81" s="118">
        <f>D81*'Nädal_44_4.-9.klass'!F83/'Nädal_44_4.-9.klass'!D83</f>
        <v>5.97</v>
      </c>
      <c r="G81" s="118">
        <f>D81*'Nädal_44_4.-9.klass'!G83/'Nädal_44_4.-9.klass'!D83</f>
        <v>0</v>
      </c>
      <c r="H81" s="118">
        <f>D81*'Nädal_44_4.-9.klass'!H83/'Nädal_44_4.-9.klass'!D83</f>
        <v>0.15</v>
      </c>
    </row>
    <row r="82" spans="1:8" ht="18.95" customHeight="1">
      <c r="A82" s="169"/>
      <c r="B82" s="170"/>
      <c r="C82" s="170" t="s">
        <v>9</v>
      </c>
      <c r="D82" s="176"/>
      <c r="E82" s="38">
        <f>SUM(E69:E81)</f>
        <v>684.21195000000012</v>
      </c>
      <c r="F82" s="38">
        <f>SUM(F69:F81)</f>
        <v>70.338350000000005</v>
      </c>
      <c r="G82" s="38">
        <f>SUM(G69:G81)</f>
        <v>27.107000000000003</v>
      </c>
      <c r="H82" s="38">
        <f>SUM(H69:H81)</f>
        <v>44.799699999999994</v>
      </c>
    </row>
    <row r="83" spans="1:8" ht="18.95" customHeight="1">
      <c r="A83" s="285" t="s">
        <v>14</v>
      </c>
      <c r="B83" s="286"/>
      <c r="C83" s="286"/>
      <c r="D83" s="287"/>
      <c r="E83" s="167">
        <f>AVERAGE(E23,E38,E50,E67,E82)</f>
        <v>638.50169733333348</v>
      </c>
      <c r="F83" s="39">
        <f>AVERAGE(F23,F38,F50,F67,F82)</f>
        <v>80.58466</v>
      </c>
      <c r="G83" s="39">
        <f>AVERAGE(G23,G38,G50,G67,G82)</f>
        <v>24.930276666666668</v>
      </c>
      <c r="H83" s="39">
        <f>AVERAGE(H23,H38,H50,H67,H82)</f>
        <v>26.040286666666663</v>
      </c>
    </row>
    <row r="84" spans="1:8" ht="18.95" customHeight="1">
      <c r="A84" s="173"/>
      <c r="B84" s="172"/>
      <c r="C84" s="288" t="s">
        <v>171</v>
      </c>
      <c r="D84" s="289"/>
      <c r="E84" s="168"/>
      <c r="F84" s="116">
        <f>(F83*4)/E83*100</f>
        <v>50.483599549731693</v>
      </c>
      <c r="G84" s="116">
        <f>(G83*9)/E83*100</f>
        <v>35.140468840894101</v>
      </c>
      <c r="H84" s="116">
        <f>(H83*4)/E83*100</f>
        <v>16.313370364039727</v>
      </c>
    </row>
    <row r="85" spans="1:8" ht="18.95" customHeight="1">
      <c r="A85" s="174"/>
      <c r="B85" s="175"/>
      <c r="C85" s="280" t="s">
        <v>166</v>
      </c>
      <c r="D85" s="281"/>
      <c r="E85" s="168" t="s">
        <v>190</v>
      </c>
      <c r="F85" s="116" t="s">
        <v>168</v>
      </c>
      <c r="G85" s="116" t="s">
        <v>169</v>
      </c>
      <c r="H85" s="116" t="s">
        <v>170</v>
      </c>
    </row>
    <row r="86" spans="1:8" ht="18.95" customHeight="1">
      <c r="A86" s="269" t="s">
        <v>15</v>
      </c>
      <c r="B86" s="269"/>
      <c r="C86" s="269"/>
      <c r="D86" s="269"/>
      <c r="E86" s="270"/>
      <c r="F86" s="270"/>
      <c r="G86" s="270"/>
      <c r="H86" s="270"/>
    </row>
    <row r="87" spans="1:8" ht="18.95" customHeight="1">
      <c r="A87" s="271" t="s">
        <v>141</v>
      </c>
      <c r="B87" s="272"/>
      <c r="C87" s="272"/>
      <c r="D87" s="272"/>
      <c r="E87" s="272"/>
      <c r="F87" s="272"/>
      <c r="G87" s="272"/>
      <c r="H87" s="273"/>
    </row>
    <row r="88" spans="1:8" ht="18.95" customHeight="1">
      <c r="A88" s="274" t="s">
        <v>142</v>
      </c>
      <c r="B88" s="275"/>
      <c r="C88" s="275"/>
      <c r="D88" s="275"/>
      <c r="E88" s="275"/>
      <c r="F88" s="275"/>
      <c r="G88" s="275"/>
      <c r="H88" s="276"/>
    </row>
    <row r="89" spans="1:8" ht="18.95" customHeight="1">
      <c r="A89" s="277" t="s">
        <v>189</v>
      </c>
      <c r="B89" s="278"/>
      <c r="C89" s="278"/>
      <c r="D89" s="278"/>
      <c r="E89" s="278"/>
      <c r="F89" s="278"/>
      <c r="G89" s="278"/>
      <c r="H89" s="279"/>
    </row>
    <row r="90" spans="1:8" ht="18.95" customHeight="1">
      <c r="A90" s="277" t="s">
        <v>143</v>
      </c>
      <c r="B90" s="278"/>
      <c r="C90" s="278"/>
      <c r="D90" s="278"/>
      <c r="E90" s="278"/>
      <c r="F90" s="278"/>
      <c r="G90" s="278"/>
      <c r="H90" s="279"/>
    </row>
    <row r="91" spans="1:8" ht="18.95" customHeight="1">
      <c r="A91" s="277" t="s">
        <v>151</v>
      </c>
      <c r="B91" s="278"/>
      <c r="C91" s="278"/>
      <c r="D91" s="278"/>
      <c r="E91" s="278"/>
      <c r="F91" s="278"/>
      <c r="G91" s="278"/>
      <c r="H91" s="279"/>
    </row>
    <row r="92" spans="1:8" ht="18.95" customHeight="1">
      <c r="A92" s="282" t="s">
        <v>16</v>
      </c>
      <c r="B92" s="282"/>
      <c r="C92" s="282"/>
      <c r="D92" s="282"/>
      <c r="E92" s="282"/>
      <c r="F92" s="282"/>
      <c r="G92" s="282"/>
      <c r="H92" s="282"/>
    </row>
    <row r="93" spans="1:8" ht="18.95" customHeight="1">
      <c r="A93" s="40" t="s">
        <v>144</v>
      </c>
      <c r="B93" s="42" t="s">
        <v>145</v>
      </c>
      <c r="C93" s="42"/>
      <c r="D93" s="42"/>
      <c r="E93" s="43"/>
      <c r="F93" s="43"/>
      <c r="G93" s="43"/>
      <c r="H93" s="44"/>
    </row>
    <row r="94" spans="1:8" ht="18.95" customHeight="1">
      <c r="A94" s="41" t="s">
        <v>146</v>
      </c>
      <c r="B94" s="45" t="s">
        <v>147</v>
      </c>
      <c r="C94" s="45"/>
      <c r="D94" s="45"/>
      <c r="E94" s="46"/>
      <c r="F94" s="46"/>
      <c r="G94" s="46"/>
      <c r="H94" s="47"/>
    </row>
    <row r="95" spans="1:8" ht="18.95" customHeight="1">
      <c r="A95" s="48" t="s">
        <v>148</v>
      </c>
      <c r="B95" s="49" t="s">
        <v>149</v>
      </c>
      <c r="C95" s="49"/>
      <c r="D95" s="49"/>
      <c r="E95" s="50"/>
      <c r="F95" s="50"/>
      <c r="G95" s="50"/>
      <c r="H95" s="51"/>
    </row>
    <row r="96" spans="1:8" ht="15.75">
      <c r="A96" s="267" t="s">
        <v>17</v>
      </c>
      <c r="B96" s="267"/>
      <c r="C96" s="267"/>
      <c r="D96" s="267"/>
      <c r="E96" s="267"/>
      <c r="F96" s="267"/>
      <c r="G96" s="267"/>
      <c r="H96" s="267"/>
    </row>
    <row r="97" spans="1:8">
      <c r="A97" s="268" t="s">
        <v>150</v>
      </c>
      <c r="B97" s="268"/>
      <c r="C97" s="268"/>
      <c r="D97" s="268"/>
      <c r="E97" s="268"/>
      <c r="F97" s="268"/>
      <c r="G97" s="268"/>
      <c r="H97" s="268"/>
    </row>
  </sheetData>
  <mergeCells count="15">
    <mergeCell ref="C85:D85"/>
    <mergeCell ref="A91:H91"/>
    <mergeCell ref="A92:H92"/>
    <mergeCell ref="A1:B5"/>
    <mergeCell ref="A6:B6"/>
    <mergeCell ref="A83:D83"/>
    <mergeCell ref="C84:D84"/>
    <mergeCell ref="D1:E7"/>
    <mergeCell ref="A96:H96"/>
    <mergeCell ref="A97:H97"/>
    <mergeCell ref="A86:H86"/>
    <mergeCell ref="A87:H87"/>
    <mergeCell ref="A88:H88"/>
    <mergeCell ref="A89:H89"/>
    <mergeCell ref="A90:H90"/>
  </mergeCells>
  <pageMargins left="0.25" right="0.25" top="0.75" bottom="0.75" header="0.3" footer="0.3"/>
  <pageSetup paperSize="9" scale="53" fitToHeight="0" orientation="landscape" r:id="rId1"/>
  <rowBreaks count="2" manualBreakCount="2">
    <brk id="38" max="7" man="1"/>
    <brk id="67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A57B-1081-4F0E-B73C-76F0A09AAD51}">
  <sheetPr>
    <tabColor theme="9" tint="0.59999389629810485"/>
    <pageSetUpPr fitToPage="1"/>
  </sheetPr>
  <dimension ref="A1:W96"/>
  <sheetViews>
    <sheetView tabSelected="1" zoomScale="80" zoomScaleNormal="80" workbookViewId="0">
      <selection activeCell="K12" sqref="K12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3.125" style="2" customWidth="1"/>
    <col min="4" max="8" width="15.625" style="2" customWidth="1"/>
    <col min="9" max="16384" width="9.25" style="2"/>
  </cols>
  <sheetData>
    <row r="1" spans="1:8" ht="18.95" customHeight="1">
      <c r="A1" s="283" t="e" vm="1">
        <v>#VALUE!</v>
      </c>
      <c r="B1" s="283"/>
      <c r="C1" s="1"/>
      <c r="D1" s="290" t="e" vm="2">
        <v>#VALUE!</v>
      </c>
      <c r="E1" s="290"/>
    </row>
    <row r="2" spans="1:8" ht="18.95" customHeight="1">
      <c r="A2" s="283"/>
      <c r="B2" s="283"/>
      <c r="C2" s="1"/>
      <c r="D2" s="290"/>
      <c r="E2" s="290"/>
    </row>
    <row r="3" spans="1:8" ht="18.95" customHeight="1">
      <c r="A3" s="283"/>
      <c r="B3" s="283"/>
      <c r="C3" s="1"/>
      <c r="D3" s="290"/>
      <c r="E3" s="290"/>
    </row>
    <row r="4" spans="1:8" ht="18.95" customHeight="1">
      <c r="A4" s="283"/>
      <c r="B4" s="283"/>
      <c r="C4" s="1"/>
      <c r="D4" s="290"/>
      <c r="E4" s="290"/>
    </row>
    <row r="5" spans="1:8" ht="18.95" customHeight="1">
      <c r="A5" s="283"/>
      <c r="B5" s="283"/>
      <c r="C5" s="1"/>
      <c r="D5" s="290"/>
      <c r="E5" s="290"/>
    </row>
    <row r="6" spans="1:8" ht="30">
      <c r="A6" s="284" t="s">
        <v>193</v>
      </c>
      <c r="B6" s="284"/>
      <c r="C6" s="3"/>
      <c r="D6" s="290"/>
      <c r="E6" s="290"/>
    </row>
    <row r="7" spans="1:8" ht="30">
      <c r="A7" s="96" t="s">
        <v>194</v>
      </c>
      <c r="B7" s="96" t="s">
        <v>198</v>
      </c>
      <c r="C7" s="3"/>
      <c r="D7" s="291"/>
      <c r="E7" s="291"/>
    </row>
    <row r="8" spans="1:8" s="7" customFormat="1" ht="50.1" customHeight="1">
      <c r="A8" s="150" t="s">
        <v>0</v>
      </c>
      <c r="B8" s="190" t="s">
        <v>1</v>
      </c>
      <c r="C8" s="150" t="s">
        <v>2</v>
      </c>
      <c r="D8" s="152" t="s">
        <v>3</v>
      </c>
      <c r="E8" s="152" t="s">
        <v>4</v>
      </c>
      <c r="F8" s="152" t="s">
        <v>5</v>
      </c>
      <c r="G8" s="152" t="s">
        <v>6</v>
      </c>
      <c r="H8" s="152" t="s">
        <v>7</v>
      </c>
    </row>
    <row r="9" spans="1:8" ht="30.75">
      <c r="A9" s="180"/>
      <c r="B9" s="245" t="s">
        <v>202</v>
      </c>
      <c r="C9" s="242" t="s">
        <v>241</v>
      </c>
      <c r="D9" s="191">
        <v>120</v>
      </c>
      <c r="E9" s="118">
        <v>143</v>
      </c>
      <c r="F9" s="118">
        <v>3.65</v>
      </c>
      <c r="G9" s="118">
        <v>11</v>
      </c>
      <c r="H9" s="118">
        <v>7.21</v>
      </c>
    </row>
    <row r="10" spans="1:8" ht="30">
      <c r="A10" s="117" t="s">
        <v>8</v>
      </c>
      <c r="B10" s="245" t="s">
        <v>203</v>
      </c>
      <c r="C10" s="242" t="s">
        <v>242</v>
      </c>
      <c r="D10" s="191">
        <v>20</v>
      </c>
      <c r="E10" s="118">
        <v>15.9</v>
      </c>
      <c r="F10" s="118">
        <v>1.28</v>
      </c>
      <c r="G10" s="118">
        <v>0.76</v>
      </c>
      <c r="H10" s="118">
        <v>0.53</v>
      </c>
    </row>
    <row r="11" spans="1:8" ht="18.95" customHeight="1">
      <c r="A11" s="181"/>
      <c r="B11" s="119" t="s">
        <v>104</v>
      </c>
      <c r="C11" s="251" t="s">
        <v>267</v>
      </c>
      <c r="D11" s="194">
        <v>60</v>
      </c>
      <c r="E11" s="118">
        <v>102.93899999999999</v>
      </c>
      <c r="F11" s="118">
        <v>21.394199999999998</v>
      </c>
      <c r="G11" s="118">
        <v>0.80699999999999994</v>
      </c>
      <c r="H11" s="118">
        <v>3.4061999999999997</v>
      </c>
    </row>
    <row r="12" spans="1:8" ht="18.95" customHeight="1">
      <c r="A12" s="182"/>
      <c r="B12" s="195" t="s">
        <v>89</v>
      </c>
      <c r="C12" s="193" t="s">
        <v>159</v>
      </c>
      <c r="D12" s="194">
        <v>60</v>
      </c>
      <c r="E12" s="118">
        <v>94.621200000000002</v>
      </c>
      <c r="F12" s="118">
        <v>16.125599999999999</v>
      </c>
      <c r="G12" s="118">
        <v>2.8451999999999997</v>
      </c>
      <c r="H12" s="118">
        <v>1.3662000000000001</v>
      </c>
    </row>
    <row r="13" spans="1:8" ht="18.95" customHeight="1">
      <c r="A13" s="182"/>
      <c r="B13" s="187" t="s">
        <v>56</v>
      </c>
      <c r="C13" s="193"/>
      <c r="D13" s="194">
        <v>50</v>
      </c>
      <c r="E13" s="118">
        <v>17.236499999999999</v>
      </c>
      <c r="F13" s="118">
        <v>4.5220000000000002</v>
      </c>
      <c r="G13" s="118">
        <v>0.1065</v>
      </c>
      <c r="H13" s="118">
        <v>0.31900000000000001</v>
      </c>
    </row>
    <row r="14" spans="1:8" ht="18.95" customHeight="1">
      <c r="A14" s="182"/>
      <c r="B14" s="187" t="s">
        <v>57</v>
      </c>
      <c r="C14" s="196" t="s">
        <v>178</v>
      </c>
      <c r="D14" s="194">
        <v>10</v>
      </c>
      <c r="E14" s="118">
        <v>4.1116999999999999</v>
      </c>
      <c r="F14" s="118">
        <v>0.54580000000000006</v>
      </c>
      <c r="G14" s="118">
        <v>4.9100000000000005E-2</v>
      </c>
      <c r="H14" s="118">
        <v>0.38</v>
      </c>
    </row>
    <row r="15" spans="1:8" ht="18.95" customHeight="1">
      <c r="A15" s="182"/>
      <c r="B15" s="197" t="s">
        <v>55</v>
      </c>
      <c r="C15" s="196" t="s">
        <v>120</v>
      </c>
      <c r="D15" s="194">
        <v>50</v>
      </c>
      <c r="E15" s="118">
        <v>20.9</v>
      </c>
      <c r="F15" s="118">
        <v>4.7975000000000003</v>
      </c>
      <c r="G15" s="118">
        <v>9.8500000000000004E-2</v>
      </c>
      <c r="H15" s="118">
        <v>0.85550000000000004</v>
      </c>
    </row>
    <row r="16" spans="1:8" ht="18.95" customHeight="1">
      <c r="A16" s="182"/>
      <c r="B16" s="197" t="s">
        <v>58</v>
      </c>
      <c r="C16" s="198"/>
      <c r="D16" s="199">
        <v>30</v>
      </c>
      <c r="E16" s="118">
        <v>5.07</v>
      </c>
      <c r="F16" s="118">
        <v>1.1000000000000001</v>
      </c>
      <c r="G16" s="118">
        <v>0.05</v>
      </c>
      <c r="H16" s="118">
        <v>0.26</v>
      </c>
    </row>
    <row r="17" spans="1:23" ht="18.95" customHeight="1">
      <c r="A17" s="182"/>
      <c r="B17" s="188" t="s">
        <v>59</v>
      </c>
      <c r="C17" s="200" t="s">
        <v>140</v>
      </c>
      <c r="D17" s="194">
        <v>15</v>
      </c>
      <c r="E17" s="118">
        <v>91.315049999999999</v>
      </c>
      <c r="F17" s="118">
        <v>1.92</v>
      </c>
      <c r="G17" s="118">
        <v>7.7350499999999993</v>
      </c>
      <c r="H17" s="118">
        <v>4.2349499999999995</v>
      </c>
    </row>
    <row r="18" spans="1:23" ht="18.95" customHeight="1">
      <c r="A18" s="147" t="s">
        <v>44</v>
      </c>
      <c r="B18" s="148" t="s">
        <v>136</v>
      </c>
      <c r="C18" s="143"/>
      <c r="D18" s="120">
        <v>50</v>
      </c>
      <c r="E18" s="118">
        <v>28.195</v>
      </c>
      <c r="F18" s="118">
        <v>2.4375</v>
      </c>
      <c r="G18" s="118">
        <v>1.2849999999999999</v>
      </c>
      <c r="H18" s="118">
        <v>1.72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.75">
      <c r="A19" s="182"/>
      <c r="B19" s="187" t="s">
        <v>303</v>
      </c>
      <c r="C19" s="192" t="s">
        <v>311</v>
      </c>
      <c r="D19" s="201">
        <v>50</v>
      </c>
      <c r="E19" s="118">
        <v>37.372999999999998</v>
      </c>
      <c r="F19" s="118">
        <v>6.0614999999999997</v>
      </c>
      <c r="G19" s="118">
        <v>0.75</v>
      </c>
      <c r="H19" s="118">
        <v>1.6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182"/>
      <c r="B20" s="187" t="s">
        <v>61</v>
      </c>
      <c r="C20" s="196" t="s">
        <v>121</v>
      </c>
      <c r="D20" s="201">
        <v>50</v>
      </c>
      <c r="E20" s="118">
        <v>0.2</v>
      </c>
      <c r="F20" s="118">
        <v>0</v>
      </c>
      <c r="G20" s="118">
        <v>0</v>
      </c>
      <c r="H20" s="118">
        <v>0.05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182"/>
      <c r="B21" s="187" t="s">
        <v>62</v>
      </c>
      <c r="C21" s="196"/>
      <c r="D21" s="194">
        <v>50</v>
      </c>
      <c r="E21" s="118">
        <v>123.1</v>
      </c>
      <c r="F21" s="118">
        <v>26.15</v>
      </c>
      <c r="G21" s="118">
        <v>1</v>
      </c>
      <c r="H21" s="118">
        <v>3.5750000000000002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17"/>
      <c r="B22" s="187" t="s">
        <v>70</v>
      </c>
      <c r="C22" s="196"/>
      <c r="D22" s="194">
        <v>50</v>
      </c>
      <c r="E22" s="118">
        <v>19.988</v>
      </c>
      <c r="F22" s="118">
        <v>5.97</v>
      </c>
      <c r="G22" s="118">
        <v>0</v>
      </c>
      <c r="H22" s="118">
        <v>0.15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9"/>
      <c r="B23" s="170"/>
      <c r="C23" s="170" t="s">
        <v>9</v>
      </c>
      <c r="D23" s="19"/>
      <c r="E23" s="75">
        <f>SUM(E9:E22)</f>
        <v>703.94945000000007</v>
      </c>
      <c r="F23" s="75">
        <f>SUM(F9:F22)</f>
        <v>95.954099999999997</v>
      </c>
      <c r="G23" s="75">
        <f>SUM(G9:G22)</f>
        <v>26.486349999999998</v>
      </c>
      <c r="H23" s="75">
        <f>SUM(H9:H22)</f>
        <v>25.656849999999999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150" t="s">
        <v>10</v>
      </c>
      <c r="B24" s="150" t="s">
        <v>1</v>
      </c>
      <c r="C24" s="150" t="s">
        <v>2</v>
      </c>
      <c r="D24" s="152" t="s">
        <v>3</v>
      </c>
      <c r="E24" s="152" t="s">
        <v>4</v>
      </c>
      <c r="F24" s="152" t="s">
        <v>5</v>
      </c>
      <c r="G24" s="152" t="s">
        <v>6</v>
      </c>
      <c r="H24" s="152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30">
      <c r="A25" s="183"/>
      <c r="B25" s="245" t="s">
        <v>212</v>
      </c>
      <c r="C25" s="203" t="s">
        <v>243</v>
      </c>
      <c r="D25" s="118">
        <v>200</v>
      </c>
      <c r="E25" s="118">
        <v>167</v>
      </c>
      <c r="F25" s="118">
        <v>7.76</v>
      </c>
      <c r="G25" s="118">
        <v>10.5</v>
      </c>
      <c r="H25" s="118">
        <v>9.2899999999999991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8">
      <c r="A26" s="117" t="s">
        <v>8</v>
      </c>
      <c r="B26" s="245" t="s">
        <v>213</v>
      </c>
      <c r="C26" s="203" t="s">
        <v>244</v>
      </c>
      <c r="D26" s="144">
        <v>50</v>
      </c>
      <c r="E26" s="118">
        <v>35.5</v>
      </c>
      <c r="F26" s="118">
        <v>3.55</v>
      </c>
      <c r="G26" s="118">
        <v>1.61</v>
      </c>
      <c r="H26" s="118">
        <v>1.06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s="112" customFormat="1" ht="31.5">
      <c r="A27" s="204"/>
      <c r="B27" s="119" t="s">
        <v>245</v>
      </c>
      <c r="C27" s="252" t="s">
        <v>246</v>
      </c>
      <c r="D27" s="179">
        <v>100</v>
      </c>
      <c r="E27" s="118">
        <v>181</v>
      </c>
      <c r="F27" s="118">
        <v>21.9</v>
      </c>
      <c r="G27" s="118">
        <v>8.68</v>
      </c>
      <c r="H27" s="118">
        <v>3.09</v>
      </c>
      <c r="I27" s="110"/>
    </row>
    <row r="28" spans="1:23" s="23" customFormat="1" ht="18">
      <c r="A28" s="183"/>
      <c r="B28" s="148" t="s">
        <v>214</v>
      </c>
      <c r="C28" s="143" t="s">
        <v>215</v>
      </c>
      <c r="D28" s="179">
        <v>100</v>
      </c>
      <c r="E28" s="118">
        <v>144</v>
      </c>
      <c r="F28" s="118">
        <v>12.2</v>
      </c>
      <c r="G28" s="118">
        <v>8.34</v>
      </c>
      <c r="H28" s="118">
        <v>4.9000000000000004</v>
      </c>
      <c r="J28" s="24"/>
      <c r="K28" s="24"/>
      <c r="L28" s="24"/>
      <c r="M28" s="24"/>
      <c r="N28" s="24"/>
      <c r="O28" s="24"/>
      <c r="P28" s="24"/>
    </row>
    <row r="29" spans="1:23" s="23" customFormat="1" ht="18.95" customHeight="1">
      <c r="A29" s="153" t="s">
        <v>44</v>
      </c>
      <c r="B29" s="148" t="s">
        <v>136</v>
      </c>
      <c r="C29" s="143"/>
      <c r="D29" s="120">
        <v>50</v>
      </c>
      <c r="E29" s="118">
        <v>28.195</v>
      </c>
      <c r="F29" s="118">
        <v>2.4375</v>
      </c>
      <c r="G29" s="118">
        <v>1.2849999999999999</v>
      </c>
      <c r="H29" s="118">
        <v>1.72</v>
      </c>
      <c r="I29" s="25"/>
      <c r="J29" s="24"/>
      <c r="K29" s="24"/>
      <c r="L29" s="24"/>
      <c r="M29" s="24"/>
      <c r="N29" s="24"/>
      <c r="O29" s="24"/>
      <c r="P29" s="26"/>
    </row>
    <row r="30" spans="1:23" s="23" customFormat="1" ht="18.95" customHeight="1">
      <c r="A30" s="183"/>
      <c r="B30" s="195" t="s">
        <v>60</v>
      </c>
      <c r="C30" s="198" t="s">
        <v>122</v>
      </c>
      <c r="D30" s="120">
        <v>50</v>
      </c>
      <c r="E30" s="118">
        <v>24.264399999999998</v>
      </c>
      <c r="F30" s="118">
        <v>5.891</v>
      </c>
      <c r="G30" s="118">
        <v>2.5000000000000001E-2</v>
      </c>
      <c r="H30" s="118">
        <v>0.18149999999999999</v>
      </c>
      <c r="I30" s="25"/>
      <c r="J30" s="24"/>
      <c r="K30" s="24"/>
      <c r="L30" s="24"/>
      <c r="M30" s="24"/>
      <c r="N30" s="24"/>
      <c r="O30" s="24"/>
      <c r="P30" s="24"/>
    </row>
    <row r="31" spans="1:23" s="23" customFormat="1" ht="30.75">
      <c r="A31" s="183"/>
      <c r="B31" s="195" t="s">
        <v>303</v>
      </c>
      <c r="C31" s="192" t="s">
        <v>311</v>
      </c>
      <c r="D31" s="120">
        <v>50</v>
      </c>
      <c r="E31" s="118">
        <v>37.372999999999998</v>
      </c>
      <c r="F31" s="118">
        <v>6.0614999999999997</v>
      </c>
      <c r="G31" s="118">
        <v>0.75</v>
      </c>
      <c r="H31" s="118">
        <v>1.6</v>
      </c>
      <c r="I31" s="25"/>
      <c r="J31" s="24"/>
      <c r="K31" s="24"/>
      <c r="L31" s="24"/>
      <c r="M31" s="24"/>
      <c r="N31" s="24"/>
      <c r="O31" s="24"/>
      <c r="P31" s="24"/>
    </row>
    <row r="32" spans="1:23" ht="18.95" customHeight="1">
      <c r="A32" s="184"/>
      <c r="B32" s="205" t="s">
        <v>61</v>
      </c>
      <c r="C32" s="206" t="s">
        <v>121</v>
      </c>
      <c r="D32" s="120">
        <v>50</v>
      </c>
      <c r="E32" s="118">
        <v>0.2</v>
      </c>
      <c r="F32" s="118">
        <v>0</v>
      </c>
      <c r="G32" s="118">
        <v>0</v>
      </c>
      <c r="H32" s="118">
        <v>0.05</v>
      </c>
      <c r="I32" s="16"/>
      <c r="J32" s="18"/>
      <c r="K32" s="18"/>
      <c r="L32" s="18"/>
      <c r="M32" s="18"/>
      <c r="N32" s="18"/>
      <c r="O32" s="18"/>
      <c r="P32" s="18"/>
    </row>
    <row r="33" spans="1:22" ht="18.95" customHeight="1">
      <c r="A33" s="184"/>
      <c r="B33" s="205" t="s">
        <v>62</v>
      </c>
      <c r="C33" s="206"/>
      <c r="D33" s="120">
        <v>50</v>
      </c>
      <c r="E33" s="118">
        <v>123.1</v>
      </c>
      <c r="F33" s="118">
        <v>26.15</v>
      </c>
      <c r="G33" s="118">
        <v>1</v>
      </c>
      <c r="H33" s="118">
        <v>3.5750000000000002</v>
      </c>
      <c r="J33" s="18"/>
      <c r="K33" s="18"/>
      <c r="L33" s="18"/>
      <c r="M33" s="18"/>
      <c r="N33" s="18"/>
      <c r="O33" s="18"/>
      <c r="P33" s="18"/>
    </row>
    <row r="34" spans="1:22" ht="18.95" customHeight="1">
      <c r="A34" s="182"/>
      <c r="B34" s="205" t="s">
        <v>63</v>
      </c>
      <c r="C34" s="206"/>
      <c r="D34" s="120">
        <v>50</v>
      </c>
      <c r="E34" s="118">
        <v>22.841999999999999</v>
      </c>
      <c r="F34" s="118">
        <v>5.88</v>
      </c>
      <c r="G34" s="118">
        <v>0.15</v>
      </c>
      <c r="H34" s="118">
        <v>0.25</v>
      </c>
      <c r="J34" s="18"/>
      <c r="K34" s="18"/>
      <c r="L34" s="18"/>
      <c r="M34" s="18"/>
      <c r="N34" s="17"/>
      <c r="O34" s="18"/>
      <c r="P34" s="18"/>
    </row>
    <row r="35" spans="1:22" s="7" customFormat="1" ht="18.95" customHeight="1">
      <c r="A35" s="169"/>
      <c r="B35" s="170"/>
      <c r="C35" s="170" t="s">
        <v>9</v>
      </c>
      <c r="D35" s="149"/>
      <c r="E35" s="207">
        <f>SUM(E25:E34)</f>
        <v>763.47440000000017</v>
      </c>
      <c r="F35" s="207">
        <f>SUM(F25:F34)</f>
        <v>91.829999999999984</v>
      </c>
      <c r="G35" s="207">
        <f>SUM(G25:G34)</f>
        <v>32.339999999999996</v>
      </c>
      <c r="H35" s="207">
        <f>SUM(H25:H34)</f>
        <v>25.7165</v>
      </c>
      <c r="O35" s="20"/>
      <c r="P35" s="20"/>
      <c r="Q35" s="20"/>
      <c r="R35" s="20"/>
      <c r="S35" s="20"/>
      <c r="T35" s="20"/>
      <c r="U35" s="20"/>
      <c r="V35" s="20"/>
    </row>
    <row r="36" spans="1:22" ht="50.1" customHeight="1">
      <c r="A36" s="150" t="s">
        <v>11</v>
      </c>
      <c r="B36" s="150" t="s">
        <v>1</v>
      </c>
      <c r="C36" s="150" t="s">
        <v>2</v>
      </c>
      <c r="D36" s="152" t="s">
        <v>3</v>
      </c>
      <c r="E36" s="152" t="s">
        <v>4</v>
      </c>
      <c r="F36" s="152" t="s">
        <v>5</v>
      </c>
      <c r="G36" s="152" t="s">
        <v>6</v>
      </c>
      <c r="H36" s="152" t="s">
        <v>7</v>
      </c>
      <c r="O36" s="18"/>
      <c r="P36" s="18"/>
      <c r="Q36" s="18"/>
      <c r="R36" s="18"/>
      <c r="S36" s="18"/>
      <c r="T36" s="18"/>
      <c r="U36" s="18"/>
      <c r="V36" s="18"/>
    </row>
    <row r="37" spans="1:22" s="7" customFormat="1" ht="31.5">
      <c r="A37" s="186"/>
      <c r="B37" s="187" t="s">
        <v>211</v>
      </c>
      <c r="C37" s="192" t="s">
        <v>322</v>
      </c>
      <c r="D37" s="118">
        <v>50</v>
      </c>
      <c r="E37" s="118">
        <v>81.099999999999994</v>
      </c>
      <c r="F37" s="118">
        <v>5.92</v>
      </c>
      <c r="G37" s="118">
        <v>1.5</v>
      </c>
      <c r="H37" s="118">
        <v>10.7</v>
      </c>
      <c r="J37" s="20"/>
      <c r="K37" s="20"/>
      <c r="L37" s="20"/>
      <c r="M37" s="20"/>
      <c r="N37" s="20"/>
      <c r="O37" s="20"/>
      <c r="P37" s="32"/>
      <c r="Q37" s="32"/>
      <c r="R37" s="32"/>
      <c r="S37" s="32"/>
      <c r="T37" s="20"/>
      <c r="U37" s="20"/>
      <c r="V37" s="20"/>
    </row>
    <row r="38" spans="1:22" s="7" customFormat="1" ht="30.75">
      <c r="A38" s="117" t="s">
        <v>8</v>
      </c>
      <c r="B38" s="187" t="s">
        <v>204</v>
      </c>
      <c r="C38" s="143" t="s">
        <v>247</v>
      </c>
      <c r="D38" s="144">
        <v>50</v>
      </c>
      <c r="E38" s="118">
        <v>33.200000000000003</v>
      </c>
      <c r="F38" s="118">
        <v>4.3899999999999997</v>
      </c>
      <c r="G38" s="118">
        <v>1.07</v>
      </c>
      <c r="H38" s="118">
        <v>0.96299999999999997</v>
      </c>
      <c r="J38" s="20"/>
      <c r="K38" s="20"/>
      <c r="L38" s="20"/>
      <c r="M38" s="20"/>
      <c r="N38" s="20"/>
      <c r="O38" s="20"/>
      <c r="P38" s="32"/>
      <c r="Q38" s="32"/>
      <c r="R38" s="32"/>
      <c r="S38" s="32"/>
      <c r="T38" s="20"/>
      <c r="U38" s="20"/>
      <c r="V38" s="20"/>
    </row>
    <row r="39" spans="1:22" s="7" customFormat="1" ht="18.95" customHeight="1">
      <c r="A39" s="186"/>
      <c r="B39" s="119" t="s">
        <v>64</v>
      </c>
      <c r="C39" s="208" t="s">
        <v>179</v>
      </c>
      <c r="D39" s="120">
        <v>60</v>
      </c>
      <c r="E39" s="118">
        <v>45.920400000000001</v>
      </c>
      <c r="F39" s="118">
        <v>9.5076000000000001</v>
      </c>
      <c r="G39" s="118">
        <v>0.36599999999999999</v>
      </c>
      <c r="H39" s="118">
        <v>1.4177999999999999</v>
      </c>
      <c r="J39" s="20"/>
      <c r="K39" s="20"/>
      <c r="L39" s="20"/>
      <c r="M39" s="20"/>
      <c r="N39" s="20"/>
      <c r="O39" s="20"/>
      <c r="P39" s="32"/>
      <c r="Q39" s="32"/>
      <c r="R39" s="32"/>
      <c r="S39" s="32"/>
      <c r="T39" s="20"/>
      <c r="U39" s="20"/>
      <c r="V39" s="20"/>
    </row>
    <row r="40" spans="1:22" s="7" customFormat="1" ht="18.95" customHeight="1">
      <c r="A40" s="186"/>
      <c r="B40" s="119" t="s">
        <v>65</v>
      </c>
      <c r="C40" s="192" t="s">
        <v>129</v>
      </c>
      <c r="D40" s="120">
        <v>60</v>
      </c>
      <c r="E40" s="118">
        <v>63.265199999999993</v>
      </c>
      <c r="F40" s="118">
        <v>11.650799999999998</v>
      </c>
      <c r="G40" s="118">
        <v>1.1387999999999998</v>
      </c>
      <c r="H40" s="118">
        <v>2.3304</v>
      </c>
      <c r="J40" s="20"/>
      <c r="K40" s="20"/>
      <c r="L40" s="20"/>
      <c r="M40" s="20"/>
      <c r="N40" s="20"/>
      <c r="O40" s="20"/>
      <c r="P40" s="32"/>
      <c r="Q40" s="32"/>
      <c r="R40" s="32"/>
      <c r="S40" s="32"/>
      <c r="T40" s="20"/>
      <c r="U40" s="20"/>
      <c r="V40" s="20"/>
    </row>
    <row r="41" spans="1:22" s="7" customFormat="1" ht="18.95" customHeight="1">
      <c r="A41" s="187"/>
      <c r="B41" s="187" t="s">
        <v>66</v>
      </c>
      <c r="C41" s="206" t="s">
        <v>130</v>
      </c>
      <c r="D41" s="120">
        <v>50</v>
      </c>
      <c r="E41" s="118">
        <v>12.092000000000001</v>
      </c>
      <c r="F41" s="118">
        <v>2.78</v>
      </c>
      <c r="G41" s="118">
        <v>0.1</v>
      </c>
      <c r="H41" s="118">
        <v>0.55000000000000004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ht="18.95" customHeight="1">
      <c r="A42" s="187"/>
      <c r="B42" s="187" t="s">
        <v>67</v>
      </c>
      <c r="C42" s="161" t="s">
        <v>180</v>
      </c>
      <c r="D42" s="120">
        <v>50</v>
      </c>
      <c r="E42" s="118">
        <v>17.598500000000001</v>
      </c>
      <c r="F42" s="118">
        <v>3.2825000000000002</v>
      </c>
      <c r="G42" s="118">
        <v>0.54400000000000004</v>
      </c>
      <c r="H42" s="118">
        <v>0.38950000000000001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2" ht="18">
      <c r="A43" s="187"/>
      <c r="B43" s="187" t="s">
        <v>72</v>
      </c>
      <c r="C43" s="161" t="s">
        <v>138</v>
      </c>
      <c r="D43" s="120">
        <v>5</v>
      </c>
      <c r="E43" s="118">
        <v>32.189399999999999</v>
      </c>
      <c r="F43" s="118">
        <v>9.7050000000000011E-2</v>
      </c>
      <c r="G43" s="118">
        <v>3.5305500000000003</v>
      </c>
      <c r="H43" s="118">
        <v>1.3550000000000001E-2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2" ht="18.95" customHeight="1">
      <c r="A44" s="187"/>
      <c r="B44" s="188" t="s">
        <v>68</v>
      </c>
      <c r="C44" s="161" t="s">
        <v>123</v>
      </c>
      <c r="D44" s="120">
        <v>50</v>
      </c>
      <c r="E44" s="118">
        <v>7.1</v>
      </c>
      <c r="F44" s="118">
        <v>1.21</v>
      </c>
      <c r="G44" s="118">
        <v>0.08</v>
      </c>
      <c r="H44" s="118">
        <v>0.67</v>
      </c>
    </row>
    <row r="45" spans="1:22" ht="18.95" customHeight="1">
      <c r="A45" s="187"/>
      <c r="B45" s="119" t="s">
        <v>69</v>
      </c>
      <c r="C45" s="161"/>
      <c r="D45" s="120">
        <v>30</v>
      </c>
      <c r="E45" s="118">
        <v>12.698</v>
      </c>
      <c r="F45" s="118">
        <v>2.7950000000000004</v>
      </c>
      <c r="G45" s="118">
        <v>0.17000000000000004</v>
      </c>
      <c r="H45" s="118">
        <v>0.46</v>
      </c>
    </row>
    <row r="46" spans="1:22" ht="18.95" customHeight="1">
      <c r="A46" s="187"/>
      <c r="B46" s="188" t="s">
        <v>59</v>
      </c>
      <c r="C46" s="200" t="s">
        <v>140</v>
      </c>
      <c r="D46" s="194">
        <v>15</v>
      </c>
      <c r="E46" s="118">
        <v>91.315049999999999</v>
      </c>
      <c r="F46" s="118">
        <v>1.92</v>
      </c>
      <c r="G46" s="118">
        <v>7.7350499999999993</v>
      </c>
      <c r="H46" s="118">
        <v>4.2349499999999995</v>
      </c>
    </row>
    <row r="47" spans="1:22" ht="18.95" customHeight="1">
      <c r="A47" s="117" t="s">
        <v>44</v>
      </c>
      <c r="B47" s="148" t="s">
        <v>136</v>
      </c>
      <c r="C47" s="143"/>
      <c r="D47" s="120">
        <v>50</v>
      </c>
      <c r="E47" s="118">
        <v>28.195</v>
      </c>
      <c r="F47" s="118">
        <v>2.4375</v>
      </c>
      <c r="G47" s="118">
        <v>1.2849999999999999</v>
      </c>
      <c r="H47" s="118">
        <v>1.72</v>
      </c>
    </row>
    <row r="48" spans="1:22" ht="30.75">
      <c r="A48" s="185"/>
      <c r="B48" s="195" t="s">
        <v>303</v>
      </c>
      <c r="C48" s="192" t="s">
        <v>311</v>
      </c>
      <c r="D48" s="120">
        <v>25</v>
      </c>
      <c r="E48" s="118">
        <v>18.686499999999999</v>
      </c>
      <c r="F48" s="118">
        <v>3.0307499999999998</v>
      </c>
      <c r="G48" s="118">
        <v>0.375</v>
      </c>
      <c r="H48" s="118">
        <v>0.8</v>
      </c>
    </row>
    <row r="49" spans="1:15" ht="18.95" customHeight="1">
      <c r="A49" s="185"/>
      <c r="B49" s="195" t="s">
        <v>61</v>
      </c>
      <c r="C49" s="161" t="s">
        <v>121</v>
      </c>
      <c r="D49" s="120">
        <v>50</v>
      </c>
      <c r="E49" s="118">
        <v>0.2</v>
      </c>
      <c r="F49" s="118">
        <v>0</v>
      </c>
      <c r="G49" s="118">
        <v>0</v>
      </c>
      <c r="H49" s="118">
        <v>0.05</v>
      </c>
    </row>
    <row r="50" spans="1:15" ht="18.95" customHeight="1">
      <c r="A50" s="156"/>
      <c r="B50" s="195" t="s">
        <v>62</v>
      </c>
      <c r="C50" s="161"/>
      <c r="D50" s="120">
        <v>50</v>
      </c>
      <c r="E50" s="118">
        <v>123.1</v>
      </c>
      <c r="F50" s="118">
        <v>26.15</v>
      </c>
      <c r="G50" s="118">
        <v>1</v>
      </c>
      <c r="H50" s="118">
        <v>3.5750000000000002</v>
      </c>
    </row>
    <row r="51" spans="1:15" ht="18.95" customHeight="1">
      <c r="A51" s="156"/>
      <c r="B51" s="187" t="s">
        <v>71</v>
      </c>
      <c r="C51" s="161"/>
      <c r="D51" s="120">
        <v>50</v>
      </c>
      <c r="E51" s="118">
        <v>24.038</v>
      </c>
      <c r="F51" s="118">
        <v>6.74</v>
      </c>
      <c r="G51" s="118">
        <v>0</v>
      </c>
      <c r="H51" s="118">
        <v>0</v>
      </c>
    </row>
    <row r="52" spans="1:15" s="7" customFormat="1" ht="18.95" customHeight="1">
      <c r="A52" s="169"/>
      <c r="B52" s="170"/>
      <c r="C52" s="170" t="s">
        <v>9</v>
      </c>
      <c r="D52" s="149"/>
      <c r="E52" s="207">
        <f>SUM(E37:E51)</f>
        <v>590.69804999999997</v>
      </c>
      <c r="F52" s="207">
        <f t="shared" ref="F52:H52" si="0">SUM(F37:F51)</f>
        <v>81.911199999999994</v>
      </c>
      <c r="G52" s="207">
        <f t="shared" si="0"/>
        <v>18.894400000000001</v>
      </c>
      <c r="H52" s="207">
        <f t="shared" si="0"/>
        <v>27.874199999999998</v>
      </c>
      <c r="J52" s="28"/>
      <c r="K52" s="29"/>
      <c r="L52" s="29"/>
      <c r="M52" s="29"/>
      <c r="N52" s="29"/>
      <c r="O52" s="29"/>
    </row>
    <row r="53" spans="1:15" ht="50.1" customHeight="1">
      <c r="A53" s="150" t="s">
        <v>12</v>
      </c>
      <c r="B53" s="150" t="s">
        <v>1</v>
      </c>
      <c r="C53" s="150" t="s">
        <v>2</v>
      </c>
      <c r="D53" s="152" t="s">
        <v>3</v>
      </c>
      <c r="E53" s="152" t="s">
        <v>4</v>
      </c>
      <c r="F53" s="152" t="s">
        <v>5</v>
      </c>
      <c r="G53" s="152" t="s">
        <v>6</v>
      </c>
      <c r="H53" s="152" t="s">
        <v>7</v>
      </c>
    </row>
    <row r="54" spans="1:15" ht="30">
      <c r="A54" s="183"/>
      <c r="B54" s="202" t="s">
        <v>216</v>
      </c>
      <c r="C54" s="143" t="s">
        <v>310</v>
      </c>
      <c r="D54" s="118">
        <v>200</v>
      </c>
      <c r="E54" s="118">
        <v>155</v>
      </c>
      <c r="F54" s="118">
        <v>9.33</v>
      </c>
      <c r="G54" s="118">
        <v>8.61</v>
      </c>
      <c r="H54" s="118">
        <v>9.31</v>
      </c>
    </row>
    <row r="55" spans="1:15" ht="18">
      <c r="A55" s="117" t="s">
        <v>8</v>
      </c>
      <c r="B55" s="187" t="s">
        <v>329</v>
      </c>
      <c r="C55" s="143" t="s">
        <v>248</v>
      </c>
      <c r="D55" s="144">
        <v>50</v>
      </c>
      <c r="E55" s="118">
        <v>44.9</v>
      </c>
      <c r="F55" s="118">
        <v>5.92</v>
      </c>
      <c r="G55" s="118">
        <v>1.2</v>
      </c>
      <c r="H55" s="118">
        <v>2.17</v>
      </c>
    </row>
    <row r="56" spans="1:15" ht="18">
      <c r="A56" s="117"/>
      <c r="B56" s="119" t="s">
        <v>342</v>
      </c>
      <c r="C56" s="219"/>
      <c r="D56" s="120">
        <v>30</v>
      </c>
      <c r="E56" s="118">
        <v>66.5</v>
      </c>
      <c r="F56" s="118">
        <v>1.1399999999999999</v>
      </c>
      <c r="G56" s="118">
        <v>6.44</v>
      </c>
      <c r="H56" s="118">
        <v>0.99</v>
      </c>
    </row>
    <row r="57" spans="1:15" ht="18">
      <c r="A57" s="184"/>
      <c r="B57" s="187" t="s">
        <v>253</v>
      </c>
      <c r="C57" s="253" t="s">
        <v>323</v>
      </c>
      <c r="D57" s="120">
        <v>100</v>
      </c>
      <c r="E57" s="118">
        <v>169</v>
      </c>
      <c r="F57" s="118">
        <v>35.5</v>
      </c>
      <c r="G57" s="118">
        <v>1.91</v>
      </c>
      <c r="H57" s="118">
        <v>1.67</v>
      </c>
    </row>
    <row r="58" spans="1:15" ht="18">
      <c r="A58" s="184"/>
      <c r="B58" s="188" t="s">
        <v>254</v>
      </c>
      <c r="C58" s="252" t="s">
        <v>255</v>
      </c>
      <c r="D58" s="120">
        <v>100</v>
      </c>
      <c r="E58" s="118">
        <v>134</v>
      </c>
      <c r="F58" s="118">
        <v>16.2</v>
      </c>
      <c r="G58" s="118">
        <v>5.78</v>
      </c>
      <c r="H58" s="118">
        <v>4.0999999999999996</v>
      </c>
    </row>
    <row r="59" spans="1:15" ht="18">
      <c r="A59" s="154" t="s">
        <v>44</v>
      </c>
      <c r="B59" s="148" t="s">
        <v>136</v>
      </c>
      <c r="C59" s="143"/>
      <c r="D59" s="120">
        <v>50</v>
      </c>
      <c r="E59" s="118">
        <v>28.195</v>
      </c>
      <c r="F59" s="118">
        <v>2.4375</v>
      </c>
      <c r="G59" s="118">
        <v>1.2849999999999999</v>
      </c>
      <c r="H59" s="118">
        <v>1.72</v>
      </c>
      <c r="J59" s="28"/>
      <c r="K59" s="29"/>
      <c r="L59" s="29"/>
      <c r="M59" s="29"/>
      <c r="N59" s="29"/>
      <c r="O59" s="29"/>
    </row>
    <row r="60" spans="1:15" ht="30.75">
      <c r="A60" s="185"/>
      <c r="B60" s="148" t="s">
        <v>303</v>
      </c>
      <c r="C60" s="192" t="s">
        <v>311</v>
      </c>
      <c r="D60" s="120">
        <v>50</v>
      </c>
      <c r="E60" s="118">
        <v>37.372999999999998</v>
      </c>
      <c r="F60" s="118">
        <v>6.0614999999999997</v>
      </c>
      <c r="G60" s="118">
        <v>0.75</v>
      </c>
      <c r="H60" s="118">
        <v>1.6</v>
      </c>
    </row>
    <row r="61" spans="1:15" ht="18.95" customHeight="1">
      <c r="A61" s="185"/>
      <c r="B61" s="148" t="s">
        <v>61</v>
      </c>
      <c r="C61" s="161" t="s">
        <v>121</v>
      </c>
      <c r="D61" s="120">
        <v>50</v>
      </c>
      <c r="E61" s="118">
        <v>0.2</v>
      </c>
      <c r="F61" s="118">
        <v>0</v>
      </c>
      <c r="G61" s="118">
        <v>0</v>
      </c>
      <c r="H61" s="118">
        <v>0.05</v>
      </c>
    </row>
    <row r="62" spans="1:15" ht="18.95" customHeight="1">
      <c r="A62" s="185"/>
      <c r="B62" s="148" t="s">
        <v>62</v>
      </c>
      <c r="C62" s="143"/>
      <c r="D62" s="120">
        <v>50</v>
      </c>
      <c r="E62" s="118">
        <v>123.1</v>
      </c>
      <c r="F62" s="118">
        <v>26.15</v>
      </c>
      <c r="G62" s="118">
        <v>1</v>
      </c>
      <c r="H62" s="118">
        <v>3.5750000000000002</v>
      </c>
    </row>
    <row r="63" spans="1:15" ht="18.95" customHeight="1">
      <c r="A63" s="185"/>
      <c r="B63" s="205" t="s">
        <v>70</v>
      </c>
      <c r="C63" s="206"/>
      <c r="D63" s="120">
        <v>50</v>
      </c>
      <c r="E63" s="118">
        <v>19.988</v>
      </c>
      <c r="F63" s="118">
        <v>5.97</v>
      </c>
      <c r="G63" s="118">
        <v>0</v>
      </c>
      <c r="H63" s="118">
        <v>0.15</v>
      </c>
    </row>
    <row r="64" spans="1:15" ht="18.95" customHeight="1">
      <c r="A64" s="169"/>
      <c r="B64" s="170"/>
      <c r="C64" s="170" t="s">
        <v>9</v>
      </c>
      <c r="D64" s="149"/>
      <c r="E64" s="207">
        <f>SUM(E54:E63)</f>
        <v>778.25600000000009</v>
      </c>
      <c r="F64" s="207">
        <f>SUM(F54:F63)</f>
        <v>108.709</v>
      </c>
      <c r="G64" s="207">
        <f>SUM(G54:G63)</f>
        <v>26.975000000000001</v>
      </c>
      <c r="H64" s="207">
        <f>SUM(H54:H63)</f>
        <v>25.335000000000001</v>
      </c>
    </row>
    <row r="65" spans="1:12" ht="50.1" customHeight="1">
      <c r="A65" s="150" t="s">
        <v>13</v>
      </c>
      <c r="B65" s="150" t="s">
        <v>1</v>
      </c>
      <c r="C65" s="150" t="s">
        <v>2</v>
      </c>
      <c r="D65" s="152" t="s">
        <v>3</v>
      </c>
      <c r="E65" s="152" t="s">
        <v>4</v>
      </c>
      <c r="F65" s="152" t="s">
        <v>5</v>
      </c>
      <c r="G65" s="152" t="s">
        <v>6</v>
      </c>
      <c r="H65" s="152" t="s">
        <v>7</v>
      </c>
    </row>
    <row r="66" spans="1:12" ht="18">
      <c r="A66" s="186"/>
      <c r="B66" s="243" t="s">
        <v>205</v>
      </c>
      <c r="C66" s="253" t="s">
        <v>249</v>
      </c>
      <c r="D66" s="118">
        <v>120</v>
      </c>
      <c r="E66" s="118">
        <v>231</v>
      </c>
      <c r="F66" s="118">
        <v>6.43</v>
      </c>
      <c r="G66" s="118">
        <v>15.9</v>
      </c>
      <c r="H66" s="118">
        <v>15.6</v>
      </c>
    </row>
    <row r="67" spans="1:12" ht="18">
      <c r="A67" s="117" t="s">
        <v>8</v>
      </c>
      <c r="B67" s="244" t="s">
        <v>250</v>
      </c>
      <c r="C67" s="209" t="s">
        <v>256</v>
      </c>
      <c r="D67" s="144">
        <v>20</v>
      </c>
      <c r="E67" s="118">
        <v>62.7</v>
      </c>
      <c r="F67" s="118">
        <v>5.43</v>
      </c>
      <c r="G67" s="118">
        <v>2.97</v>
      </c>
      <c r="H67" s="118">
        <v>2.97</v>
      </c>
    </row>
    <row r="68" spans="1:12" ht="18">
      <c r="A68" s="117"/>
      <c r="B68" s="195" t="s">
        <v>89</v>
      </c>
      <c r="C68" s="193" t="s">
        <v>159</v>
      </c>
      <c r="D68" s="194">
        <v>60</v>
      </c>
      <c r="E68" s="118">
        <v>94.621200000000002</v>
      </c>
      <c r="F68" s="118">
        <v>16.125599999999999</v>
      </c>
      <c r="G68" s="118">
        <v>2.8451999999999997</v>
      </c>
      <c r="H68" s="118">
        <v>1.3662000000000001</v>
      </c>
    </row>
    <row r="69" spans="1:12" ht="18">
      <c r="A69" s="117"/>
      <c r="B69" s="188" t="s">
        <v>75</v>
      </c>
      <c r="C69" s="193" t="s">
        <v>268</v>
      </c>
      <c r="D69" s="144">
        <v>60</v>
      </c>
      <c r="E69" s="118">
        <v>48.359999999999992</v>
      </c>
      <c r="F69" s="118">
        <v>10.185</v>
      </c>
      <c r="G69" s="118">
        <v>0.3</v>
      </c>
      <c r="H69" s="118">
        <v>1.7849999999999999</v>
      </c>
    </row>
    <row r="70" spans="1:12" ht="18">
      <c r="A70" s="188"/>
      <c r="B70" s="210" t="s">
        <v>114</v>
      </c>
      <c r="C70" s="200" t="s">
        <v>251</v>
      </c>
      <c r="D70" s="120">
        <v>50</v>
      </c>
      <c r="E70" s="118">
        <v>35.299999999999997</v>
      </c>
      <c r="F70" s="118">
        <v>5.53</v>
      </c>
      <c r="G70" s="118">
        <v>0.73</v>
      </c>
      <c r="H70" s="118">
        <v>0.72</v>
      </c>
    </row>
    <row r="71" spans="1:12" ht="18.95" customHeight="1">
      <c r="A71" s="186"/>
      <c r="B71" s="195" t="s">
        <v>116</v>
      </c>
      <c r="C71" s="253" t="s">
        <v>252</v>
      </c>
      <c r="D71" s="120">
        <v>10</v>
      </c>
      <c r="E71" s="118">
        <v>8.33</v>
      </c>
      <c r="F71" s="118">
        <v>0.57999999999999996</v>
      </c>
      <c r="G71" s="118">
        <v>0.48</v>
      </c>
      <c r="H71" s="118">
        <v>0.41</v>
      </c>
    </row>
    <row r="72" spans="1:12" ht="18">
      <c r="A72" s="186"/>
      <c r="B72" s="187" t="s">
        <v>72</v>
      </c>
      <c r="C72" s="161" t="s">
        <v>138</v>
      </c>
      <c r="D72" s="120">
        <v>5</v>
      </c>
      <c r="E72" s="118">
        <v>32.189399999999999</v>
      </c>
      <c r="F72" s="118">
        <v>9.7050000000000011E-2</v>
      </c>
      <c r="G72" s="118">
        <v>3.5305500000000003</v>
      </c>
      <c r="H72" s="118">
        <v>1.3550000000000001E-2</v>
      </c>
    </row>
    <row r="73" spans="1:12" ht="18.95" customHeight="1">
      <c r="A73" s="186"/>
      <c r="B73" s="182" t="s">
        <v>73</v>
      </c>
      <c r="C73" s="192" t="s">
        <v>137</v>
      </c>
      <c r="D73" s="120">
        <v>50</v>
      </c>
      <c r="E73" s="118">
        <v>24.077999999999999</v>
      </c>
      <c r="F73" s="118">
        <v>3.843</v>
      </c>
      <c r="G73" s="118">
        <v>1.0840000000000001</v>
      </c>
      <c r="H73" s="118">
        <v>0.29399999999999998</v>
      </c>
    </row>
    <row r="74" spans="1:12" ht="18.95" customHeight="1">
      <c r="A74" s="186"/>
      <c r="B74" s="182" t="s">
        <v>74</v>
      </c>
      <c r="C74" s="193" t="s">
        <v>269</v>
      </c>
      <c r="D74" s="120">
        <v>30</v>
      </c>
      <c r="E74" s="118">
        <v>15.995600000000001</v>
      </c>
      <c r="F74" s="118">
        <v>3.5040000000000004</v>
      </c>
      <c r="G74" s="118">
        <v>0.09</v>
      </c>
      <c r="H74" s="118">
        <v>0.91800000000000004</v>
      </c>
    </row>
    <row r="75" spans="1:12" ht="18.95" customHeight="1">
      <c r="A75" s="189"/>
      <c r="B75" s="188" t="s">
        <v>59</v>
      </c>
      <c r="C75" s="200" t="s">
        <v>140</v>
      </c>
      <c r="D75" s="194">
        <v>15</v>
      </c>
      <c r="E75" s="118">
        <v>91.315049999999999</v>
      </c>
      <c r="F75" s="118">
        <v>1.92</v>
      </c>
      <c r="G75" s="118">
        <v>7.7350499999999993</v>
      </c>
      <c r="H75" s="118">
        <v>4.2349499999999995</v>
      </c>
      <c r="I75" s="16"/>
      <c r="J75" s="16"/>
      <c r="K75" s="16"/>
      <c r="L75" s="16"/>
    </row>
    <row r="76" spans="1:12" ht="18.95" customHeight="1">
      <c r="A76" s="117" t="s">
        <v>44</v>
      </c>
      <c r="B76" s="148" t="s">
        <v>136</v>
      </c>
      <c r="C76" s="193" t="s">
        <v>270</v>
      </c>
      <c r="D76" s="120">
        <v>50</v>
      </c>
      <c r="E76" s="118">
        <v>28.195</v>
      </c>
      <c r="F76" s="118">
        <v>2.4375</v>
      </c>
      <c r="G76" s="118">
        <v>1.2849999999999999</v>
      </c>
      <c r="H76" s="118">
        <v>1.72</v>
      </c>
    </row>
    <row r="77" spans="1:12" ht="30.75">
      <c r="A77" s="189"/>
      <c r="B77" s="205" t="s">
        <v>303</v>
      </c>
      <c r="C77" s="192" t="s">
        <v>311</v>
      </c>
      <c r="D77" s="120">
        <v>25</v>
      </c>
      <c r="E77" s="118">
        <v>18.686499999999999</v>
      </c>
      <c r="F77" s="118">
        <v>3.0307499999999998</v>
      </c>
      <c r="G77" s="118">
        <v>0.375</v>
      </c>
      <c r="H77" s="118">
        <v>0.8</v>
      </c>
    </row>
    <row r="78" spans="1:12" ht="18.95" customHeight="1">
      <c r="A78" s="182"/>
      <c r="B78" s="205" t="s">
        <v>61</v>
      </c>
      <c r="C78" s="161" t="s">
        <v>121</v>
      </c>
      <c r="D78" s="120">
        <v>50</v>
      </c>
      <c r="E78" s="118">
        <v>0.2</v>
      </c>
      <c r="F78" s="118">
        <v>0</v>
      </c>
      <c r="G78" s="118">
        <v>0</v>
      </c>
      <c r="H78" s="118">
        <v>0.05</v>
      </c>
    </row>
    <row r="79" spans="1:12" ht="18.95" customHeight="1">
      <c r="A79" s="185"/>
      <c r="B79" s="195" t="s">
        <v>62</v>
      </c>
      <c r="C79" s="193" t="s">
        <v>271</v>
      </c>
      <c r="D79" s="120">
        <v>50</v>
      </c>
      <c r="E79" s="118">
        <v>123.1</v>
      </c>
      <c r="F79" s="118">
        <v>26.15</v>
      </c>
      <c r="G79" s="118">
        <v>1</v>
      </c>
      <c r="H79" s="118">
        <v>3.5750000000000002</v>
      </c>
    </row>
    <row r="80" spans="1:12" ht="18.95" customHeight="1">
      <c r="A80" s="185"/>
      <c r="B80" s="195" t="s">
        <v>71</v>
      </c>
      <c r="C80" s="193" t="s">
        <v>272</v>
      </c>
      <c r="D80" s="120">
        <v>50</v>
      </c>
      <c r="E80" s="118">
        <v>24.038</v>
      </c>
      <c r="F80" s="118">
        <v>6.74</v>
      </c>
      <c r="G80" s="118">
        <v>0</v>
      </c>
      <c r="H80" s="118">
        <v>0</v>
      </c>
    </row>
    <row r="81" spans="1:8" ht="18.95" customHeight="1">
      <c r="A81" s="169"/>
      <c r="B81" s="170"/>
      <c r="C81" s="170" t="s">
        <v>9</v>
      </c>
      <c r="D81" s="176"/>
      <c r="E81" s="212">
        <f>SUM(E66:E80)</f>
        <v>838.1087500000001</v>
      </c>
      <c r="F81" s="212">
        <f>SUM(F66:F80)</f>
        <v>92.002899999999997</v>
      </c>
      <c r="G81" s="212">
        <f>SUM(G66:G80)</f>
        <v>38.324799999999996</v>
      </c>
      <c r="H81" s="212">
        <f>SUM(H66:H80)</f>
        <v>34.456699999999998</v>
      </c>
    </row>
    <row r="82" spans="1:8" ht="18.95" customHeight="1">
      <c r="A82" s="285" t="s">
        <v>14</v>
      </c>
      <c r="B82" s="286"/>
      <c r="C82" s="286"/>
      <c r="D82" s="287"/>
      <c r="E82" s="167">
        <f>AVERAGE(E23,E35,E52,E64,E81)</f>
        <v>734.89733000000012</v>
      </c>
      <c r="F82" s="39">
        <f>AVERAGE(F23,F35,F52,F64,F81)</f>
        <v>94.081440000000001</v>
      </c>
      <c r="G82" s="39">
        <f>AVERAGE(G23,G35,G52,G64,G81)</f>
        <v>28.604110000000002</v>
      </c>
      <c r="H82" s="39">
        <f>AVERAGE(H23,H35,H52,H64,H81)</f>
        <v>27.807849999999995</v>
      </c>
    </row>
    <row r="83" spans="1:8" ht="18.95" customHeight="1">
      <c r="A83" s="173"/>
      <c r="B83" s="172"/>
      <c r="C83" s="288" t="s">
        <v>165</v>
      </c>
      <c r="D83" s="289"/>
      <c r="E83" s="168"/>
      <c r="F83" s="116">
        <f>(F82*4)/E82*100</f>
        <v>51.207936760363516</v>
      </c>
      <c r="G83" s="116">
        <f>(G82*9)/E82*100</f>
        <v>35.030334101227446</v>
      </c>
      <c r="H83" s="116">
        <f>(H82*4)/E82*100</f>
        <v>15.135638062530443</v>
      </c>
    </row>
    <row r="84" spans="1:8" ht="18.95" customHeight="1">
      <c r="A84" s="174"/>
      <c r="B84" s="175"/>
      <c r="C84" s="280" t="s">
        <v>166</v>
      </c>
      <c r="D84" s="281"/>
      <c r="E84" s="168" t="s">
        <v>167</v>
      </c>
      <c r="F84" s="116" t="s">
        <v>168</v>
      </c>
      <c r="G84" s="116" t="s">
        <v>169</v>
      </c>
      <c r="H84" s="116" t="s">
        <v>170</v>
      </c>
    </row>
    <row r="85" spans="1:8" ht="18.95" customHeight="1">
      <c r="A85" s="269" t="s">
        <v>15</v>
      </c>
      <c r="B85" s="269"/>
      <c r="C85" s="269"/>
      <c r="D85" s="269"/>
      <c r="E85" s="270"/>
      <c r="F85" s="270"/>
      <c r="G85" s="270"/>
      <c r="H85" s="270"/>
    </row>
    <row r="86" spans="1:8" ht="18.95" customHeight="1">
      <c r="A86" s="271" t="s">
        <v>141</v>
      </c>
      <c r="B86" s="272"/>
      <c r="C86" s="272"/>
      <c r="D86" s="272"/>
      <c r="E86" s="272"/>
      <c r="F86" s="272"/>
      <c r="G86" s="272"/>
      <c r="H86" s="273"/>
    </row>
    <row r="87" spans="1:8" ht="18.95" customHeight="1">
      <c r="A87" s="274" t="s">
        <v>142</v>
      </c>
      <c r="B87" s="275"/>
      <c r="C87" s="275"/>
      <c r="D87" s="275"/>
      <c r="E87" s="275"/>
      <c r="F87" s="275"/>
      <c r="G87" s="275"/>
      <c r="H87" s="276"/>
    </row>
    <row r="88" spans="1:8" ht="18.95" customHeight="1">
      <c r="A88" s="277" t="s">
        <v>187</v>
      </c>
      <c r="B88" s="278"/>
      <c r="C88" s="278"/>
      <c r="D88" s="278"/>
      <c r="E88" s="278"/>
      <c r="F88" s="278"/>
      <c r="G88" s="278"/>
      <c r="H88" s="279"/>
    </row>
    <row r="89" spans="1:8" ht="18.95" customHeight="1">
      <c r="A89" s="277" t="s">
        <v>143</v>
      </c>
      <c r="B89" s="278"/>
      <c r="C89" s="278"/>
      <c r="D89" s="278"/>
      <c r="E89" s="278"/>
      <c r="F89" s="278"/>
      <c r="G89" s="278"/>
      <c r="H89" s="279"/>
    </row>
    <row r="90" spans="1:8" ht="18.95" customHeight="1">
      <c r="A90" s="277" t="s">
        <v>151</v>
      </c>
      <c r="B90" s="278"/>
      <c r="C90" s="278"/>
      <c r="D90" s="278"/>
      <c r="E90" s="278"/>
      <c r="F90" s="278"/>
      <c r="G90" s="278"/>
      <c r="H90" s="279"/>
    </row>
    <row r="91" spans="1:8" ht="18.95" customHeight="1">
      <c r="A91" s="282" t="s">
        <v>16</v>
      </c>
      <c r="B91" s="282"/>
      <c r="C91" s="282"/>
      <c r="D91" s="282"/>
      <c r="E91" s="282"/>
      <c r="F91" s="282"/>
      <c r="G91" s="282"/>
      <c r="H91" s="282"/>
    </row>
    <row r="92" spans="1:8" ht="18.95" customHeight="1">
      <c r="A92" s="40" t="s">
        <v>144</v>
      </c>
      <c r="B92" s="42" t="s">
        <v>145</v>
      </c>
      <c r="C92" s="42"/>
      <c r="D92" s="42"/>
      <c r="E92" s="43"/>
      <c r="F92" s="43"/>
      <c r="G92" s="43"/>
      <c r="H92" s="44"/>
    </row>
    <row r="93" spans="1:8" ht="18.95" customHeight="1">
      <c r="A93" s="41" t="s">
        <v>146</v>
      </c>
      <c r="B93" s="45" t="s">
        <v>147</v>
      </c>
      <c r="C93" s="45"/>
      <c r="D93" s="45"/>
      <c r="E93" s="46"/>
      <c r="F93" s="46"/>
      <c r="G93" s="46"/>
      <c r="H93" s="47"/>
    </row>
    <row r="94" spans="1:8" ht="18.95" customHeight="1">
      <c r="A94" s="48" t="s">
        <v>148</v>
      </c>
      <c r="B94" s="49" t="s">
        <v>149</v>
      </c>
      <c r="C94" s="49"/>
      <c r="D94" s="49"/>
      <c r="E94" s="50"/>
      <c r="F94" s="50"/>
      <c r="G94" s="50"/>
      <c r="H94" s="51"/>
    </row>
    <row r="95" spans="1:8" ht="18.95" customHeight="1">
      <c r="A95" s="267" t="s">
        <v>17</v>
      </c>
      <c r="B95" s="267"/>
      <c r="C95" s="267"/>
      <c r="D95" s="267"/>
      <c r="E95" s="267"/>
      <c r="F95" s="267"/>
      <c r="G95" s="267"/>
      <c r="H95" s="267"/>
    </row>
    <row r="96" spans="1:8" ht="18.95" customHeight="1">
      <c r="A96" s="268" t="s">
        <v>150</v>
      </c>
      <c r="B96" s="268"/>
      <c r="C96" s="268"/>
      <c r="D96" s="268"/>
      <c r="E96" s="268"/>
      <c r="F96" s="268"/>
      <c r="G96" s="268"/>
      <c r="H96" s="268"/>
    </row>
  </sheetData>
  <mergeCells count="15">
    <mergeCell ref="A85:H85"/>
    <mergeCell ref="A1:B5"/>
    <mergeCell ref="A6:B6"/>
    <mergeCell ref="A82:D82"/>
    <mergeCell ref="C83:D83"/>
    <mergeCell ref="C84:D84"/>
    <mergeCell ref="D1:E7"/>
    <mergeCell ref="A91:H91"/>
    <mergeCell ref="A95:H95"/>
    <mergeCell ref="A96:H96"/>
    <mergeCell ref="A86:H86"/>
    <mergeCell ref="A87:H87"/>
    <mergeCell ref="A88:H88"/>
    <mergeCell ref="A89:H89"/>
    <mergeCell ref="A90:H90"/>
  </mergeCells>
  <pageMargins left="0.25" right="0.25" top="0.75" bottom="0.75" header="0.3" footer="0.3"/>
  <pageSetup paperSize="9" scale="53" fitToHeight="0" orientation="landscape" r:id="rId1"/>
  <rowBreaks count="2" manualBreakCount="2">
    <brk id="35" max="7" man="1"/>
    <brk id="64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A9F4-72DC-40FA-91ED-1C67058D9D6D}">
  <sheetPr>
    <tabColor theme="9" tint="0.59999389629810485"/>
    <pageSetUpPr fitToPage="1"/>
  </sheetPr>
  <dimension ref="A1:W102"/>
  <sheetViews>
    <sheetView topLeftCell="A61" zoomScale="80" zoomScaleNormal="80" workbookViewId="0">
      <selection activeCell="L15" sqref="L15"/>
    </sheetView>
  </sheetViews>
  <sheetFormatPr defaultColWidth="9.25" defaultRowHeight="15"/>
  <cols>
    <col min="1" max="1" width="25.625" style="2" customWidth="1"/>
    <col min="2" max="2" width="66.625" style="2" bestFit="1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2" t="e" vm="1">
        <v>#VALUE!</v>
      </c>
      <c r="B1" s="292"/>
      <c r="C1" s="113"/>
      <c r="D1" s="293" t="e" vm="2">
        <v>#VALUE!</v>
      </c>
      <c r="E1" s="293"/>
      <c r="F1" s="111"/>
      <c r="G1" s="111"/>
      <c r="H1" s="111"/>
    </row>
    <row r="2" spans="1:8" ht="18.95" customHeight="1">
      <c r="A2" s="292"/>
      <c r="B2" s="292"/>
      <c r="C2" s="113"/>
      <c r="D2" s="293"/>
      <c r="E2" s="293"/>
      <c r="F2" s="111"/>
      <c r="G2" s="111"/>
      <c r="H2" s="111"/>
    </row>
    <row r="3" spans="1:8" ht="18.95" customHeight="1">
      <c r="A3" s="292"/>
      <c r="B3" s="292"/>
      <c r="C3" s="113"/>
      <c r="D3" s="293"/>
      <c r="E3" s="293"/>
      <c r="F3" s="111"/>
      <c r="G3" s="111"/>
      <c r="H3" s="111"/>
    </row>
    <row r="4" spans="1:8" ht="18.95" customHeight="1">
      <c r="A4" s="292"/>
      <c r="B4" s="292"/>
      <c r="C4" s="113"/>
      <c r="D4" s="293"/>
      <c r="E4" s="293"/>
      <c r="F4" s="111"/>
      <c r="G4" s="111"/>
      <c r="H4" s="111"/>
    </row>
    <row r="5" spans="1:8" ht="18.95" customHeight="1">
      <c r="A5" s="292"/>
      <c r="B5" s="292"/>
      <c r="C5" s="113"/>
      <c r="D5" s="293"/>
      <c r="E5" s="293"/>
      <c r="F5" s="111"/>
      <c r="G5" s="111"/>
      <c r="H5" s="111"/>
    </row>
    <row r="6" spans="1:8" ht="30">
      <c r="A6" s="284" t="s">
        <v>193</v>
      </c>
      <c r="B6" s="284"/>
      <c r="C6" s="114"/>
      <c r="D6" s="293"/>
      <c r="E6" s="293"/>
      <c r="F6" s="111"/>
      <c r="G6" s="111"/>
      <c r="H6" s="111"/>
    </row>
    <row r="7" spans="1:8" ht="30">
      <c r="A7" s="96" t="s">
        <v>195</v>
      </c>
      <c r="B7" s="96" t="s">
        <v>199</v>
      </c>
      <c r="C7" s="114"/>
      <c r="D7" s="294"/>
      <c r="E7" s="294"/>
      <c r="F7" s="111"/>
      <c r="G7" s="111"/>
      <c r="H7" s="111"/>
    </row>
    <row r="8" spans="1:8" s="7" customFormat="1" ht="50.1" customHeight="1">
      <c r="A8" s="150" t="s">
        <v>0</v>
      </c>
      <c r="B8" s="190" t="s">
        <v>1</v>
      </c>
      <c r="C8" s="150" t="s">
        <v>2</v>
      </c>
      <c r="D8" s="152" t="s">
        <v>3</v>
      </c>
      <c r="E8" s="152" t="s">
        <v>4</v>
      </c>
      <c r="F8" s="152" t="s">
        <v>5</v>
      </c>
      <c r="G8" s="152" t="s">
        <v>6</v>
      </c>
      <c r="H8" s="152" t="s">
        <v>7</v>
      </c>
    </row>
    <row r="9" spans="1:8" ht="30">
      <c r="A9" s="180"/>
      <c r="B9" s="188" t="s">
        <v>206</v>
      </c>
      <c r="C9" s="143" t="s">
        <v>257</v>
      </c>
      <c r="D9" s="118">
        <v>120</v>
      </c>
      <c r="E9" s="118">
        <v>80.5</v>
      </c>
      <c r="F9" s="118">
        <v>4.93</v>
      </c>
      <c r="G9" s="118">
        <v>4.59</v>
      </c>
      <c r="H9" s="118">
        <v>4.03</v>
      </c>
    </row>
    <row r="10" spans="1:8" ht="30.75">
      <c r="A10" s="117" t="s">
        <v>8</v>
      </c>
      <c r="B10" s="119" t="s">
        <v>207</v>
      </c>
      <c r="C10" s="192" t="s">
        <v>341</v>
      </c>
      <c r="D10" s="144">
        <v>20</v>
      </c>
      <c r="E10" s="118">
        <v>13.5</v>
      </c>
      <c r="F10" s="118">
        <v>1.01</v>
      </c>
      <c r="G10" s="118">
        <v>0.78</v>
      </c>
      <c r="H10" s="118">
        <v>0.59</v>
      </c>
    </row>
    <row r="11" spans="1:8" ht="18.95" customHeight="1">
      <c r="A11" s="181"/>
      <c r="B11" s="119" t="s">
        <v>104</v>
      </c>
      <c r="C11" s="251" t="s">
        <v>273</v>
      </c>
      <c r="D11" s="194">
        <v>60</v>
      </c>
      <c r="E11" s="118">
        <v>102.93899999999999</v>
      </c>
      <c r="F11" s="118">
        <v>21.394199999999998</v>
      </c>
      <c r="G11" s="118">
        <v>0.80699999999999994</v>
      </c>
      <c r="H11" s="118">
        <v>3.4061999999999997</v>
      </c>
    </row>
    <row r="12" spans="1:8" ht="18.95" customHeight="1">
      <c r="A12" s="182"/>
      <c r="B12" s="195" t="s">
        <v>76</v>
      </c>
      <c r="C12" s="193" t="s">
        <v>119</v>
      </c>
      <c r="D12" s="120">
        <v>60</v>
      </c>
      <c r="E12" s="118">
        <v>94.621200000000002</v>
      </c>
      <c r="F12" s="118">
        <v>16.125599999999999</v>
      </c>
      <c r="G12" s="118">
        <v>2.8451999999999997</v>
      </c>
      <c r="H12" s="118">
        <v>1.3662000000000001</v>
      </c>
    </row>
    <row r="13" spans="1:8" ht="18.95" customHeight="1">
      <c r="A13" s="182"/>
      <c r="B13" s="182" t="s">
        <v>77</v>
      </c>
      <c r="C13" s="193" t="s">
        <v>124</v>
      </c>
      <c r="D13" s="120">
        <v>50</v>
      </c>
      <c r="E13" s="118">
        <v>30.42</v>
      </c>
      <c r="F13" s="118">
        <v>6.2534999999999998</v>
      </c>
      <c r="G13" s="118">
        <v>0.5615</v>
      </c>
      <c r="H13" s="118">
        <v>0.84150000000000003</v>
      </c>
    </row>
    <row r="14" spans="1:8" ht="18">
      <c r="A14" s="182"/>
      <c r="B14" s="187" t="s">
        <v>72</v>
      </c>
      <c r="C14" s="161" t="s">
        <v>138</v>
      </c>
      <c r="D14" s="120">
        <v>5</v>
      </c>
      <c r="E14" s="118">
        <v>32.189399999999999</v>
      </c>
      <c r="F14" s="118">
        <v>9.7050000000000011E-2</v>
      </c>
      <c r="G14" s="118">
        <v>3.5305500000000003</v>
      </c>
      <c r="H14" s="118">
        <v>1.3550000000000001E-2</v>
      </c>
    </row>
    <row r="15" spans="1:8" ht="18.95" customHeight="1">
      <c r="A15" s="182"/>
      <c r="B15" s="182" t="s">
        <v>78</v>
      </c>
      <c r="C15" s="198" t="s">
        <v>125</v>
      </c>
      <c r="D15" s="120">
        <v>50</v>
      </c>
      <c r="E15" s="118">
        <v>26.936</v>
      </c>
      <c r="F15" s="118">
        <v>4.5049999999999999</v>
      </c>
      <c r="G15" s="118">
        <v>1.0780000000000001</v>
      </c>
      <c r="H15" s="118">
        <v>0.39400000000000002</v>
      </c>
    </row>
    <row r="16" spans="1:8" ht="18.95" customHeight="1">
      <c r="A16" s="182"/>
      <c r="B16" s="188" t="s">
        <v>79</v>
      </c>
      <c r="C16" s="198"/>
      <c r="D16" s="120">
        <v>30</v>
      </c>
      <c r="E16" s="118">
        <v>8.2256</v>
      </c>
      <c r="F16" s="118">
        <v>1.8950000000000005</v>
      </c>
      <c r="G16" s="118">
        <v>5.000000000000001E-2</v>
      </c>
      <c r="H16" s="118">
        <v>0.41000000000000003</v>
      </c>
    </row>
    <row r="17" spans="1:23" ht="18.95" customHeight="1">
      <c r="A17" s="182"/>
      <c r="B17" s="188" t="s">
        <v>59</v>
      </c>
      <c r="C17" s="200" t="s">
        <v>140</v>
      </c>
      <c r="D17" s="194">
        <v>15</v>
      </c>
      <c r="E17" s="118">
        <v>91.315049999999999</v>
      </c>
      <c r="F17" s="118">
        <v>1.92</v>
      </c>
      <c r="G17" s="118">
        <v>7.7350499999999993</v>
      </c>
      <c r="H17" s="118">
        <v>4.2349499999999995</v>
      </c>
    </row>
    <row r="18" spans="1:23" ht="18.95" customHeight="1">
      <c r="A18" s="147" t="s">
        <v>44</v>
      </c>
      <c r="B18" s="148" t="s">
        <v>136</v>
      </c>
      <c r="C18" s="143"/>
      <c r="D18" s="120">
        <v>50</v>
      </c>
      <c r="E18" s="118">
        <v>28.195</v>
      </c>
      <c r="F18" s="118">
        <v>2.4375</v>
      </c>
      <c r="G18" s="118">
        <v>1.2849999999999999</v>
      </c>
      <c r="H18" s="118">
        <v>1.72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.75">
      <c r="A19" s="182"/>
      <c r="B19" s="205" t="s">
        <v>303</v>
      </c>
      <c r="C19" s="192" t="s">
        <v>311</v>
      </c>
      <c r="D19" s="120">
        <v>50</v>
      </c>
      <c r="E19" s="118">
        <v>37.372999999999998</v>
      </c>
      <c r="F19" s="118">
        <v>6.0614999999999997</v>
      </c>
      <c r="G19" s="118">
        <v>0.75</v>
      </c>
      <c r="H19" s="118">
        <v>1.6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185"/>
      <c r="B20" s="195" t="s">
        <v>61</v>
      </c>
      <c r="C20" s="161" t="s">
        <v>121</v>
      </c>
      <c r="D20" s="120">
        <v>50</v>
      </c>
      <c r="E20" s="118">
        <v>0.2</v>
      </c>
      <c r="F20" s="118">
        <v>0</v>
      </c>
      <c r="G20" s="118">
        <v>0</v>
      </c>
      <c r="H20" s="118">
        <v>0.05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185"/>
      <c r="B21" s="195" t="s">
        <v>62</v>
      </c>
      <c r="C21" s="196"/>
      <c r="D21" s="120">
        <v>50</v>
      </c>
      <c r="E21" s="118">
        <v>123.1</v>
      </c>
      <c r="F21" s="118">
        <v>26.15</v>
      </c>
      <c r="G21" s="118">
        <v>1</v>
      </c>
      <c r="H21" s="118">
        <v>3.5750000000000002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56"/>
      <c r="B22" s="213" t="s">
        <v>71</v>
      </c>
      <c r="C22" s="196"/>
      <c r="D22" s="120">
        <v>50</v>
      </c>
      <c r="E22" s="118">
        <v>24.038</v>
      </c>
      <c r="F22" s="118">
        <v>6.74</v>
      </c>
      <c r="G22" s="118">
        <v>0</v>
      </c>
      <c r="H22" s="118"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9"/>
      <c r="B23" s="170"/>
      <c r="C23" s="170" t="s">
        <v>9</v>
      </c>
      <c r="D23" s="149"/>
      <c r="E23" s="214">
        <f>SUM(E9:E22)</f>
        <v>693.55225000000007</v>
      </c>
      <c r="F23" s="214">
        <f>SUM(F9:F22)</f>
        <v>99.519349999999989</v>
      </c>
      <c r="G23" s="214">
        <f>SUM(G9:G22)</f>
        <v>25.0123</v>
      </c>
      <c r="H23" s="214">
        <f>SUM(H9:H22)</f>
        <v>22.231400000000001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150" t="s">
        <v>10</v>
      </c>
      <c r="B24" s="150" t="s">
        <v>1</v>
      </c>
      <c r="C24" s="150" t="s">
        <v>2</v>
      </c>
      <c r="D24" s="152" t="s">
        <v>3</v>
      </c>
      <c r="E24" s="152" t="s">
        <v>4</v>
      </c>
      <c r="F24" s="152" t="s">
        <v>5</v>
      </c>
      <c r="G24" s="152" t="s">
        <v>6</v>
      </c>
      <c r="H24" s="152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18">
      <c r="A25" s="183"/>
      <c r="B25" s="119" t="s">
        <v>333</v>
      </c>
      <c r="C25" s="203" t="s">
        <v>332</v>
      </c>
      <c r="D25" s="118">
        <v>100</v>
      </c>
      <c r="E25" s="118">
        <v>136</v>
      </c>
      <c r="F25" s="118">
        <v>3.1</v>
      </c>
      <c r="G25" s="118">
        <v>6.64</v>
      </c>
      <c r="H25" s="118">
        <v>15.8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30.75">
      <c r="A26" s="117" t="s">
        <v>8</v>
      </c>
      <c r="B26" s="215" t="s">
        <v>208</v>
      </c>
      <c r="C26" s="266" t="s">
        <v>334</v>
      </c>
      <c r="D26" s="144">
        <v>20</v>
      </c>
      <c r="E26" s="118">
        <v>12.1</v>
      </c>
      <c r="F26" s="118">
        <v>1.02</v>
      </c>
      <c r="G26" s="118">
        <v>0.60499999999999998</v>
      </c>
      <c r="H26" s="118">
        <v>0.53100000000000003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8.95" customHeight="1">
      <c r="A27" s="184"/>
      <c r="B27" s="215" t="s">
        <v>83</v>
      </c>
      <c r="C27" s="143" t="s">
        <v>174</v>
      </c>
      <c r="D27" s="144">
        <v>60</v>
      </c>
      <c r="E27" s="118">
        <v>55.7</v>
      </c>
      <c r="F27" s="118">
        <v>7.86</v>
      </c>
      <c r="G27" s="118">
        <v>1.67</v>
      </c>
      <c r="H27" s="118">
        <v>1.85</v>
      </c>
      <c r="I27" s="1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8.95" customHeight="1">
      <c r="A28" s="184"/>
      <c r="B28" s="188" t="s">
        <v>75</v>
      </c>
      <c r="C28" s="209" t="s">
        <v>262</v>
      </c>
      <c r="D28" s="144">
        <v>60</v>
      </c>
      <c r="E28" s="118">
        <v>48.359999999999992</v>
      </c>
      <c r="F28" s="118">
        <v>10.185</v>
      </c>
      <c r="G28" s="118">
        <v>0.3</v>
      </c>
      <c r="H28" s="118">
        <v>1.7849999999999999</v>
      </c>
      <c r="I28" s="16"/>
    </row>
    <row r="29" spans="1:23" s="23" customFormat="1" ht="18.95" customHeight="1">
      <c r="A29" s="183"/>
      <c r="B29" s="187" t="s">
        <v>210</v>
      </c>
      <c r="C29" s="192" t="s">
        <v>275</v>
      </c>
      <c r="D29" s="120">
        <v>100</v>
      </c>
      <c r="E29" s="118">
        <v>59</v>
      </c>
      <c r="F29" s="118">
        <v>3.36</v>
      </c>
      <c r="G29" s="118">
        <v>1.6</v>
      </c>
      <c r="H29" s="118">
        <v>5.4</v>
      </c>
      <c r="J29" s="24"/>
      <c r="K29" s="24"/>
      <c r="L29" s="24"/>
      <c r="M29" s="24"/>
      <c r="N29" s="24"/>
      <c r="O29" s="24"/>
      <c r="P29" s="24"/>
    </row>
    <row r="30" spans="1:23" s="23" customFormat="1" ht="18.95" customHeight="1">
      <c r="A30" s="183"/>
      <c r="B30" s="187" t="s">
        <v>209</v>
      </c>
      <c r="C30" s="192" t="s">
        <v>274</v>
      </c>
      <c r="D30" s="120">
        <v>50</v>
      </c>
      <c r="E30" s="118">
        <v>28.4</v>
      </c>
      <c r="F30" s="118">
        <v>2.39</v>
      </c>
      <c r="G30" s="118">
        <v>1.33</v>
      </c>
      <c r="H30" s="118">
        <v>1.7</v>
      </c>
      <c r="I30" s="25"/>
      <c r="J30" s="24"/>
      <c r="K30" s="24"/>
      <c r="L30" s="24"/>
      <c r="M30" s="24"/>
      <c r="N30" s="24"/>
      <c r="O30" s="24"/>
      <c r="P30" s="26"/>
    </row>
    <row r="31" spans="1:23" s="23" customFormat="1" ht="18">
      <c r="A31" s="183"/>
      <c r="B31" s="187" t="s">
        <v>72</v>
      </c>
      <c r="C31" s="161" t="s">
        <v>138</v>
      </c>
      <c r="D31" s="120">
        <v>5</v>
      </c>
      <c r="E31" s="118">
        <v>32.189399999999999</v>
      </c>
      <c r="F31" s="118">
        <v>9.7050000000000011E-2</v>
      </c>
      <c r="G31" s="118">
        <v>3.5305500000000003</v>
      </c>
      <c r="H31" s="118">
        <v>1.3550000000000001E-2</v>
      </c>
      <c r="I31" s="25"/>
      <c r="J31" s="24"/>
      <c r="K31" s="24"/>
      <c r="L31" s="24"/>
      <c r="M31" s="24"/>
      <c r="N31" s="24"/>
      <c r="O31" s="24"/>
      <c r="P31" s="24"/>
    </row>
    <row r="32" spans="1:23" s="23" customFormat="1" ht="18.95" customHeight="1">
      <c r="A32" s="183"/>
      <c r="B32" s="188" t="s">
        <v>82</v>
      </c>
      <c r="C32" s="192" t="s">
        <v>173</v>
      </c>
      <c r="D32" s="120">
        <v>50</v>
      </c>
      <c r="E32" s="118">
        <v>22.119</v>
      </c>
      <c r="F32" s="118">
        <v>4.72</v>
      </c>
      <c r="G32" s="118">
        <v>0.53</v>
      </c>
      <c r="H32" s="118">
        <v>0.375</v>
      </c>
      <c r="I32" s="25"/>
      <c r="J32" s="24"/>
      <c r="K32" s="24"/>
      <c r="L32" s="24"/>
      <c r="M32" s="24"/>
      <c r="N32" s="24"/>
      <c r="O32" s="24"/>
      <c r="P32" s="24"/>
    </row>
    <row r="33" spans="1:22" ht="18.95" customHeight="1">
      <c r="A33" s="184"/>
      <c r="B33" s="205" t="s">
        <v>126</v>
      </c>
      <c r="C33" s="206" t="s">
        <v>139</v>
      </c>
      <c r="D33" s="120">
        <v>30</v>
      </c>
      <c r="E33" s="118">
        <v>12.3</v>
      </c>
      <c r="F33" s="118">
        <v>2.4125000000000001</v>
      </c>
      <c r="G33" s="118">
        <v>0.11699999999999999</v>
      </c>
      <c r="H33" s="118">
        <v>0.91049999999999998</v>
      </c>
      <c r="I33" s="16"/>
      <c r="J33" s="18"/>
      <c r="K33" s="18"/>
      <c r="L33" s="18"/>
      <c r="M33" s="18"/>
      <c r="N33" s="18"/>
      <c r="O33" s="18"/>
      <c r="P33" s="18"/>
    </row>
    <row r="34" spans="1:22" ht="18.95" customHeight="1">
      <c r="A34" s="184"/>
      <c r="B34" s="188" t="s">
        <v>59</v>
      </c>
      <c r="C34" s="200" t="s">
        <v>140</v>
      </c>
      <c r="D34" s="194">
        <v>15</v>
      </c>
      <c r="E34" s="118">
        <v>91.315049999999999</v>
      </c>
      <c r="F34" s="118">
        <v>1.92</v>
      </c>
      <c r="G34" s="118">
        <v>7.7350499999999993</v>
      </c>
      <c r="H34" s="118">
        <v>4.2349499999999995</v>
      </c>
      <c r="J34" s="18"/>
      <c r="K34" s="18"/>
      <c r="L34" s="18"/>
      <c r="M34" s="18"/>
      <c r="N34" s="18"/>
      <c r="O34" s="18"/>
      <c r="P34" s="18"/>
    </row>
    <row r="35" spans="1:22" ht="18.95" customHeight="1">
      <c r="A35" s="147" t="s">
        <v>44</v>
      </c>
      <c r="B35" s="148" t="s">
        <v>136</v>
      </c>
      <c r="C35" s="143"/>
      <c r="D35" s="120">
        <v>50</v>
      </c>
      <c r="E35" s="118">
        <v>28.195</v>
      </c>
      <c r="F35" s="118">
        <v>2.4375</v>
      </c>
      <c r="G35" s="118">
        <v>1.2849999999999999</v>
      </c>
      <c r="H35" s="118">
        <v>1.72</v>
      </c>
      <c r="J35" s="18"/>
      <c r="K35" s="18"/>
      <c r="L35" s="18"/>
      <c r="M35" s="18"/>
      <c r="N35" s="17"/>
      <c r="O35" s="18"/>
      <c r="P35" s="18"/>
    </row>
    <row r="36" spans="1:22" ht="30.75">
      <c r="A36" s="185"/>
      <c r="B36" s="195" t="s">
        <v>303</v>
      </c>
      <c r="C36" s="192" t="s">
        <v>311</v>
      </c>
      <c r="D36" s="120">
        <v>25</v>
      </c>
      <c r="E36" s="118">
        <v>18.686499999999999</v>
      </c>
      <c r="F36" s="118">
        <v>3.0307499999999998</v>
      </c>
      <c r="G36" s="118">
        <v>0.375</v>
      </c>
      <c r="H36" s="118">
        <v>0.8</v>
      </c>
      <c r="L36" s="28"/>
      <c r="M36" s="29"/>
      <c r="N36" s="29"/>
      <c r="O36" s="29"/>
      <c r="P36" s="29"/>
      <c r="Q36" s="29"/>
    </row>
    <row r="37" spans="1:22" ht="18.95" customHeight="1">
      <c r="A37" s="185"/>
      <c r="B37" s="195" t="s">
        <v>61</v>
      </c>
      <c r="C37" s="161" t="s">
        <v>121</v>
      </c>
      <c r="D37" s="120">
        <v>50</v>
      </c>
      <c r="E37" s="118">
        <v>0.2</v>
      </c>
      <c r="F37" s="118">
        <v>0</v>
      </c>
      <c r="G37" s="118">
        <v>0</v>
      </c>
      <c r="H37" s="118">
        <v>0.05</v>
      </c>
      <c r="L37" s="28"/>
      <c r="M37" s="29"/>
      <c r="N37" s="29"/>
      <c r="O37" s="29"/>
      <c r="P37" s="29"/>
      <c r="Q37" s="29"/>
    </row>
    <row r="38" spans="1:22" ht="18.95" customHeight="1">
      <c r="A38" s="156"/>
      <c r="B38" s="213" t="s">
        <v>62</v>
      </c>
      <c r="C38" s="161"/>
      <c r="D38" s="120">
        <v>50</v>
      </c>
      <c r="E38" s="118">
        <v>123.1</v>
      </c>
      <c r="F38" s="118">
        <v>26.15</v>
      </c>
      <c r="G38" s="118">
        <v>1</v>
      </c>
      <c r="H38" s="118">
        <v>3.5750000000000002</v>
      </c>
      <c r="O38" s="18"/>
      <c r="P38" s="18"/>
      <c r="Q38" s="18"/>
      <c r="R38" s="18"/>
      <c r="S38" s="18"/>
      <c r="T38" s="18"/>
      <c r="U38" s="18"/>
      <c r="V38" s="18"/>
    </row>
    <row r="39" spans="1:22" ht="18.95" customHeight="1">
      <c r="A39" s="156"/>
      <c r="B39" s="160" t="s">
        <v>70</v>
      </c>
      <c r="C39" s="161"/>
      <c r="D39" s="120">
        <v>50</v>
      </c>
      <c r="E39" s="118">
        <v>19.988</v>
      </c>
      <c r="F39" s="118">
        <v>5.97</v>
      </c>
      <c r="G39" s="118">
        <v>0</v>
      </c>
      <c r="H39" s="118">
        <v>0.15</v>
      </c>
      <c r="O39" s="18"/>
      <c r="P39" s="18"/>
      <c r="Q39" s="18"/>
      <c r="R39" s="18"/>
      <c r="S39" s="18"/>
      <c r="T39" s="18"/>
      <c r="U39" s="18"/>
      <c r="V39" s="18"/>
    </row>
    <row r="40" spans="1:22" s="7" customFormat="1" ht="18.95" customHeight="1">
      <c r="A40" s="169"/>
      <c r="B40" s="170"/>
      <c r="C40" s="170" t="s">
        <v>9</v>
      </c>
      <c r="D40" s="216"/>
      <c r="E40" s="217">
        <f>SUM(E25:E39)</f>
        <v>687.65295000000015</v>
      </c>
      <c r="F40" s="217">
        <f>SUM(F25:F39)</f>
        <v>74.652799999999999</v>
      </c>
      <c r="G40" s="217">
        <f>SUM(G25:G39)</f>
        <v>26.717600000000001</v>
      </c>
      <c r="H40" s="217">
        <f>SUM(H25:H39)</f>
        <v>38.894999999999989</v>
      </c>
      <c r="O40" s="20"/>
      <c r="P40" s="20"/>
      <c r="Q40" s="20"/>
      <c r="R40" s="20"/>
      <c r="S40" s="20"/>
      <c r="T40" s="20"/>
      <c r="U40" s="20"/>
      <c r="V40" s="20"/>
    </row>
    <row r="41" spans="1:22" ht="50.1" customHeight="1">
      <c r="A41" s="150" t="s">
        <v>11</v>
      </c>
      <c r="B41" s="150" t="s">
        <v>1</v>
      </c>
      <c r="C41" s="150" t="s">
        <v>2</v>
      </c>
      <c r="D41" s="152" t="s">
        <v>3</v>
      </c>
      <c r="E41" s="152" t="s">
        <v>4</v>
      </c>
      <c r="F41" s="152" t="s">
        <v>5</v>
      </c>
      <c r="G41" s="152" t="s">
        <v>6</v>
      </c>
      <c r="H41" s="152" t="s">
        <v>7</v>
      </c>
      <c r="O41" s="18"/>
      <c r="P41" s="18"/>
      <c r="Q41" s="18"/>
      <c r="R41" s="18"/>
      <c r="S41" s="18"/>
      <c r="T41" s="18"/>
      <c r="U41" s="18"/>
      <c r="V41" s="18"/>
    </row>
    <row r="42" spans="1:22" s="7" customFormat="1" ht="60.75">
      <c r="A42" s="186"/>
      <c r="B42" s="202" t="s">
        <v>217</v>
      </c>
      <c r="C42" s="192" t="s">
        <v>324</v>
      </c>
      <c r="D42" s="118">
        <v>200</v>
      </c>
      <c r="E42" s="118">
        <v>189</v>
      </c>
      <c r="F42" s="118">
        <v>11</v>
      </c>
      <c r="G42" s="118">
        <v>10.5</v>
      </c>
      <c r="H42" s="118">
        <v>11.8</v>
      </c>
      <c r="J42" s="20"/>
      <c r="K42" s="20"/>
      <c r="L42" s="20"/>
      <c r="M42" s="20"/>
      <c r="N42" s="20"/>
      <c r="O42" s="20"/>
      <c r="P42" s="32"/>
      <c r="Q42" s="32"/>
      <c r="R42" s="32"/>
      <c r="S42" s="32"/>
      <c r="T42" s="20"/>
      <c r="U42" s="20"/>
      <c r="V42" s="20"/>
    </row>
    <row r="43" spans="1:22" s="7" customFormat="1" ht="60.75">
      <c r="A43" s="117" t="s">
        <v>8</v>
      </c>
      <c r="B43" s="218" t="s">
        <v>218</v>
      </c>
      <c r="C43" s="192" t="s">
        <v>325</v>
      </c>
      <c r="D43" s="144">
        <v>50</v>
      </c>
      <c r="E43" s="118">
        <v>39.299999999999997</v>
      </c>
      <c r="F43" s="118">
        <v>3.19</v>
      </c>
      <c r="G43" s="118">
        <v>2.44</v>
      </c>
      <c r="H43" s="118">
        <v>0.85</v>
      </c>
      <c r="J43" s="20"/>
      <c r="K43" s="20"/>
      <c r="L43" s="20"/>
      <c r="M43" s="20"/>
      <c r="N43" s="20"/>
      <c r="O43" s="20"/>
      <c r="P43" s="32"/>
      <c r="Q43" s="32"/>
      <c r="R43" s="32"/>
      <c r="S43" s="32"/>
      <c r="T43" s="20"/>
      <c r="U43" s="20"/>
      <c r="V43" s="20"/>
    </row>
    <row r="44" spans="1:22" s="7" customFormat="1" ht="18">
      <c r="A44" s="186"/>
      <c r="B44" s="119" t="s">
        <v>127</v>
      </c>
      <c r="C44" s="208" t="s">
        <v>172</v>
      </c>
      <c r="D44" s="120">
        <v>100</v>
      </c>
      <c r="E44" s="118">
        <v>95.7</v>
      </c>
      <c r="F44" s="118">
        <v>19.100000000000001</v>
      </c>
      <c r="G44" s="118">
        <v>1.03</v>
      </c>
      <c r="H44" s="118">
        <v>1.91</v>
      </c>
      <c r="J44" s="20"/>
      <c r="K44" s="20"/>
      <c r="L44" s="20"/>
      <c r="M44" s="20"/>
      <c r="N44" s="20"/>
      <c r="O44" s="20"/>
      <c r="P44" s="32"/>
      <c r="Q44" s="32"/>
      <c r="R44" s="32"/>
      <c r="S44" s="32"/>
      <c r="T44" s="20"/>
      <c r="U44" s="20"/>
      <c r="V44" s="20"/>
    </row>
    <row r="45" spans="1:22" s="7" customFormat="1" ht="30.75">
      <c r="A45" s="186"/>
      <c r="B45" s="220" t="s">
        <v>258</v>
      </c>
      <c r="C45" s="253" t="s">
        <v>259</v>
      </c>
      <c r="D45" s="120">
        <v>100</v>
      </c>
      <c r="E45" s="118">
        <v>133</v>
      </c>
      <c r="F45" s="118">
        <v>13.2</v>
      </c>
      <c r="G45" s="118">
        <v>7.16</v>
      </c>
      <c r="H45" s="118">
        <v>3.55</v>
      </c>
      <c r="J45" s="20"/>
      <c r="K45" s="20"/>
      <c r="L45" s="20"/>
      <c r="M45" s="20"/>
      <c r="N45" s="20"/>
      <c r="O45" s="20"/>
      <c r="P45" s="32"/>
      <c r="Q45" s="32"/>
      <c r="R45" s="32"/>
      <c r="S45" s="32"/>
      <c r="T45" s="20"/>
      <c r="U45" s="20"/>
      <c r="V45" s="20"/>
    </row>
    <row r="46" spans="1:22" s="7" customFormat="1" ht="18.95" customHeight="1">
      <c r="A46" s="117" t="s">
        <v>44</v>
      </c>
      <c r="B46" s="221" t="s">
        <v>136</v>
      </c>
      <c r="C46" s="206"/>
      <c r="D46" s="120">
        <v>50</v>
      </c>
      <c r="E46" s="118">
        <v>28.195</v>
      </c>
      <c r="F46" s="118">
        <v>2.4375</v>
      </c>
      <c r="G46" s="118">
        <v>1.2849999999999999</v>
      </c>
      <c r="H46" s="118">
        <v>1.72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spans="1:22" ht="30.75">
      <c r="A47" s="187"/>
      <c r="B47" s="187" t="s">
        <v>303</v>
      </c>
      <c r="C47" s="192" t="s">
        <v>311</v>
      </c>
      <c r="D47" s="120">
        <v>50</v>
      </c>
      <c r="E47" s="118">
        <v>37.372999999999998</v>
      </c>
      <c r="F47" s="118">
        <v>6.0614999999999997</v>
      </c>
      <c r="G47" s="118">
        <v>0.75</v>
      </c>
      <c r="H47" s="118">
        <v>1.6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2" ht="18.95" customHeight="1">
      <c r="A48" s="187"/>
      <c r="B48" s="148" t="s">
        <v>60</v>
      </c>
      <c r="C48" s="161" t="s">
        <v>122</v>
      </c>
      <c r="D48" s="120">
        <v>50</v>
      </c>
      <c r="E48" s="118">
        <v>24.264399999999998</v>
      </c>
      <c r="F48" s="118">
        <v>5.891</v>
      </c>
      <c r="G48" s="118">
        <v>2.5000000000000001E-2</v>
      </c>
      <c r="H48" s="118">
        <v>0.18149999999999999</v>
      </c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15" ht="18.95" customHeight="1">
      <c r="A49" s="187"/>
      <c r="B49" s="184" t="s">
        <v>61</v>
      </c>
      <c r="C49" s="161" t="s">
        <v>121</v>
      </c>
      <c r="D49" s="120">
        <v>50</v>
      </c>
      <c r="E49" s="118">
        <v>0.2</v>
      </c>
      <c r="F49" s="118">
        <v>0</v>
      </c>
      <c r="G49" s="118">
        <v>0</v>
      </c>
      <c r="H49" s="118">
        <v>0.05</v>
      </c>
    </row>
    <row r="50" spans="1:15" ht="18.95" customHeight="1">
      <c r="A50" s="187"/>
      <c r="B50" s="195" t="s">
        <v>62</v>
      </c>
      <c r="C50" s="161"/>
      <c r="D50" s="120">
        <v>50</v>
      </c>
      <c r="E50" s="118">
        <v>123.1</v>
      </c>
      <c r="F50" s="118">
        <v>26.15</v>
      </c>
      <c r="G50" s="118">
        <v>1</v>
      </c>
      <c r="H50" s="118">
        <v>3.5750000000000002</v>
      </c>
    </row>
    <row r="51" spans="1:15" ht="18.95" customHeight="1">
      <c r="A51" s="187"/>
      <c r="B51" s="195" t="s">
        <v>96</v>
      </c>
      <c r="C51" s="161"/>
      <c r="D51" s="120">
        <v>50</v>
      </c>
      <c r="E51" s="118">
        <v>21.5</v>
      </c>
      <c r="F51" s="118">
        <v>4.21</v>
      </c>
      <c r="G51" s="118">
        <v>7.0000000000000007E-2</v>
      </c>
      <c r="H51" s="118">
        <v>0.56999999999999995</v>
      </c>
    </row>
    <row r="52" spans="1:15" s="7" customFormat="1" ht="18.95" customHeight="1">
      <c r="A52" s="169"/>
      <c r="B52" s="170"/>
      <c r="C52" s="170" t="s">
        <v>9</v>
      </c>
      <c r="D52" s="120"/>
      <c r="E52" s="207">
        <f>SUM(E42:E51)</f>
        <v>691.63240000000008</v>
      </c>
      <c r="F52" s="207">
        <f>SUM(F42:F51)</f>
        <v>91.24</v>
      </c>
      <c r="G52" s="207">
        <f>SUM(G42:G51)</f>
        <v>24.259999999999998</v>
      </c>
      <c r="H52" s="207">
        <f>SUM(H42:H51)</f>
        <v>25.8065</v>
      </c>
      <c r="J52" s="28"/>
      <c r="K52" s="29"/>
      <c r="L52" s="29"/>
      <c r="M52" s="29"/>
      <c r="N52" s="29"/>
      <c r="O52" s="29"/>
    </row>
    <row r="53" spans="1:15" ht="50.1" customHeight="1">
      <c r="A53" s="150" t="s">
        <v>12</v>
      </c>
      <c r="B53" s="150" t="s">
        <v>1</v>
      </c>
      <c r="C53" s="150" t="s">
        <v>2</v>
      </c>
      <c r="D53" s="152" t="s">
        <v>3</v>
      </c>
      <c r="E53" s="152" t="s">
        <v>4</v>
      </c>
      <c r="F53" s="152" t="s">
        <v>5</v>
      </c>
      <c r="G53" s="152" t="s">
        <v>6</v>
      </c>
      <c r="H53" s="152" t="s">
        <v>7</v>
      </c>
    </row>
    <row r="54" spans="1:15" ht="18">
      <c r="A54" s="183"/>
      <c r="B54" s="202" t="s">
        <v>337</v>
      </c>
      <c r="C54" s="143" t="s">
        <v>335</v>
      </c>
      <c r="D54" s="118">
        <v>120</v>
      </c>
      <c r="E54" s="118">
        <v>113</v>
      </c>
      <c r="F54" s="118">
        <v>4.74</v>
      </c>
      <c r="G54" s="118">
        <v>7.69</v>
      </c>
      <c r="H54" s="118">
        <v>6.05</v>
      </c>
    </row>
    <row r="55" spans="1:15" ht="18">
      <c r="A55" s="117" t="s">
        <v>8</v>
      </c>
      <c r="B55" s="220" t="s">
        <v>219</v>
      </c>
      <c r="C55" s="143" t="s">
        <v>261</v>
      </c>
      <c r="D55" s="144">
        <v>20</v>
      </c>
      <c r="E55" s="118">
        <v>13.8</v>
      </c>
      <c r="F55" s="118">
        <v>1.02</v>
      </c>
      <c r="G55" s="118">
        <v>0.93</v>
      </c>
      <c r="H55" s="118">
        <v>0.19600000000000001</v>
      </c>
    </row>
    <row r="56" spans="1:15" ht="18">
      <c r="A56" s="117"/>
      <c r="B56" s="119" t="s">
        <v>80</v>
      </c>
      <c r="C56" s="209" t="s">
        <v>132</v>
      </c>
      <c r="D56" s="120">
        <v>60</v>
      </c>
      <c r="E56" s="118">
        <v>44.37</v>
      </c>
      <c r="F56" s="118">
        <v>10.097999999999999</v>
      </c>
      <c r="G56" s="118">
        <v>6.1199999999999991E-2</v>
      </c>
      <c r="H56" s="118">
        <v>1.1627999999999998</v>
      </c>
    </row>
    <row r="57" spans="1:15" ht="18">
      <c r="A57" s="117"/>
      <c r="B57" s="195" t="s">
        <v>76</v>
      </c>
      <c r="C57" s="193" t="s">
        <v>119</v>
      </c>
      <c r="D57" s="120">
        <v>60</v>
      </c>
      <c r="E57" s="118">
        <v>94.621200000000002</v>
      </c>
      <c r="F57" s="118">
        <v>16.125599999999999</v>
      </c>
      <c r="G57" s="118">
        <v>2.8451999999999997</v>
      </c>
      <c r="H57" s="118">
        <v>1.3662000000000001</v>
      </c>
    </row>
    <row r="58" spans="1:15" ht="18">
      <c r="A58" s="184"/>
      <c r="B58" s="148" t="s">
        <v>84</v>
      </c>
      <c r="C58" s="143"/>
      <c r="D58" s="120">
        <v>50</v>
      </c>
      <c r="E58" s="118">
        <v>19.73</v>
      </c>
      <c r="F58" s="118">
        <v>3.05</v>
      </c>
      <c r="G58" s="118">
        <v>0.25</v>
      </c>
      <c r="H58" s="118">
        <v>2.0499999999999998</v>
      </c>
      <c r="J58" s="28"/>
      <c r="K58" s="29"/>
      <c r="L58" s="29"/>
      <c r="M58" s="29"/>
      <c r="N58" s="29"/>
      <c r="O58" s="29"/>
    </row>
    <row r="59" spans="1:15" ht="18.95" customHeight="1">
      <c r="A59" s="184"/>
      <c r="B59" s="148" t="s">
        <v>85</v>
      </c>
      <c r="C59" s="143" t="s">
        <v>175</v>
      </c>
      <c r="D59" s="120">
        <v>50</v>
      </c>
      <c r="E59" s="118">
        <v>56.622999999999998</v>
      </c>
      <c r="F59" s="118">
        <v>2.4849999999999999</v>
      </c>
      <c r="G59" s="118">
        <v>4.5599999999999996</v>
      </c>
      <c r="H59" s="118">
        <v>1.4379999999999999</v>
      </c>
      <c r="J59" s="28"/>
      <c r="K59" s="29"/>
      <c r="L59" s="29"/>
      <c r="M59" s="29"/>
      <c r="N59" s="29"/>
      <c r="O59" s="29"/>
    </row>
    <row r="60" spans="1:15" ht="18">
      <c r="A60" s="185"/>
      <c r="B60" s="187" t="s">
        <v>72</v>
      </c>
      <c r="C60" s="161" t="s">
        <v>176</v>
      </c>
      <c r="D60" s="120">
        <v>5</v>
      </c>
      <c r="E60" s="118">
        <v>32.189399999999999</v>
      </c>
      <c r="F60" s="118">
        <v>9.7050000000000011E-2</v>
      </c>
      <c r="G60" s="118">
        <v>3.5305500000000003</v>
      </c>
      <c r="H60" s="118">
        <v>1.3550000000000001E-2</v>
      </c>
    </row>
    <row r="61" spans="1:15" ht="18.95" customHeight="1">
      <c r="A61" s="185"/>
      <c r="B61" s="148" t="s">
        <v>220</v>
      </c>
      <c r="C61" s="143" t="s">
        <v>260</v>
      </c>
      <c r="D61" s="120">
        <v>50</v>
      </c>
      <c r="E61" s="118">
        <v>29.8</v>
      </c>
      <c r="F61" s="118">
        <v>4.1399999999999997</v>
      </c>
      <c r="G61" s="118">
        <v>0.84</v>
      </c>
      <c r="H61" s="118">
        <v>0.92</v>
      </c>
    </row>
    <row r="62" spans="1:15" ht="18.95" customHeight="1">
      <c r="A62" s="185"/>
      <c r="B62" s="148" t="s">
        <v>86</v>
      </c>
      <c r="C62" s="143"/>
      <c r="D62" s="120">
        <v>30</v>
      </c>
      <c r="E62" s="118">
        <v>12.058</v>
      </c>
      <c r="F62" s="118">
        <v>2.4850000000000003</v>
      </c>
      <c r="G62" s="118">
        <v>0.19000000000000003</v>
      </c>
      <c r="H62" s="118">
        <v>0.51</v>
      </c>
    </row>
    <row r="63" spans="1:15" ht="18.95" customHeight="1">
      <c r="A63" s="185"/>
      <c r="B63" s="188" t="s">
        <v>59</v>
      </c>
      <c r="C63" s="200" t="s">
        <v>140</v>
      </c>
      <c r="D63" s="194">
        <v>15</v>
      </c>
      <c r="E63" s="118">
        <v>91.315049999999999</v>
      </c>
      <c r="F63" s="118">
        <v>1.92</v>
      </c>
      <c r="G63" s="118">
        <v>7.7350499999999993</v>
      </c>
      <c r="H63" s="118">
        <v>4.2349499999999995</v>
      </c>
    </row>
    <row r="64" spans="1:15" ht="18.95" customHeight="1">
      <c r="A64" s="222" t="s">
        <v>44</v>
      </c>
      <c r="B64" s="148" t="s">
        <v>136</v>
      </c>
      <c r="C64" s="143"/>
      <c r="D64" s="120">
        <v>50</v>
      </c>
      <c r="E64" s="118">
        <v>28.195</v>
      </c>
      <c r="F64" s="118">
        <v>2.4375</v>
      </c>
      <c r="G64" s="118">
        <v>1.2849999999999999</v>
      </c>
      <c r="H64" s="118">
        <v>1.72</v>
      </c>
    </row>
    <row r="65" spans="1:12" ht="30.75">
      <c r="A65" s="185"/>
      <c r="B65" s="195" t="s">
        <v>303</v>
      </c>
      <c r="C65" s="192" t="s">
        <v>311</v>
      </c>
      <c r="D65" s="120">
        <v>25</v>
      </c>
      <c r="E65" s="118">
        <v>18.686499999999999</v>
      </c>
      <c r="F65" s="118">
        <v>3.0307499999999998</v>
      </c>
      <c r="G65" s="118">
        <v>0.375</v>
      </c>
      <c r="H65" s="118">
        <v>0.8</v>
      </c>
    </row>
    <row r="66" spans="1:12" ht="18.95" customHeight="1">
      <c r="A66" s="185"/>
      <c r="B66" s="195" t="s">
        <v>61</v>
      </c>
      <c r="C66" s="161" t="s">
        <v>121</v>
      </c>
      <c r="D66" s="120">
        <v>50</v>
      </c>
      <c r="E66" s="118">
        <v>0.2</v>
      </c>
      <c r="F66" s="118">
        <v>0</v>
      </c>
      <c r="G66" s="118">
        <v>0</v>
      </c>
      <c r="H66" s="118">
        <v>0.05</v>
      </c>
    </row>
    <row r="67" spans="1:12" ht="18.95" customHeight="1">
      <c r="A67" s="156"/>
      <c r="B67" s="213" t="s">
        <v>62</v>
      </c>
      <c r="C67" s="161"/>
      <c r="D67" s="120">
        <v>50</v>
      </c>
      <c r="E67" s="118">
        <v>123.1</v>
      </c>
      <c r="F67" s="118">
        <v>26.15</v>
      </c>
      <c r="G67" s="118">
        <v>1</v>
      </c>
      <c r="H67" s="118">
        <v>3.5750000000000002</v>
      </c>
    </row>
    <row r="68" spans="1:12" ht="18.95" customHeight="1">
      <c r="A68" s="156"/>
      <c r="B68" s="213" t="s">
        <v>71</v>
      </c>
      <c r="C68" s="161"/>
      <c r="D68" s="120">
        <v>50</v>
      </c>
      <c r="E68" s="118">
        <v>24.038</v>
      </c>
      <c r="F68" s="118">
        <v>6.74</v>
      </c>
      <c r="G68" s="118">
        <v>0</v>
      </c>
      <c r="H68" s="118">
        <v>0</v>
      </c>
    </row>
    <row r="69" spans="1:12" ht="18.95" customHeight="1">
      <c r="A69" s="169"/>
      <c r="B69" s="170"/>
      <c r="C69" s="170" t="s">
        <v>9</v>
      </c>
      <c r="D69" s="194"/>
      <c r="E69" s="223">
        <f>SUM(E54:E68)</f>
        <v>701.72615000000008</v>
      </c>
      <c r="F69" s="223">
        <f t="shared" ref="F69:H69" si="0">SUM(F54:F68)</f>
        <v>84.518899999999988</v>
      </c>
      <c r="G69" s="223">
        <f t="shared" si="0"/>
        <v>31.292000000000005</v>
      </c>
      <c r="H69" s="223">
        <f t="shared" si="0"/>
        <v>24.086499999999997</v>
      </c>
    </row>
    <row r="70" spans="1:12" ht="50.1" customHeight="1">
      <c r="A70" s="150" t="s">
        <v>13</v>
      </c>
      <c r="B70" s="150" t="s">
        <v>1</v>
      </c>
      <c r="C70" s="150" t="s">
        <v>2</v>
      </c>
      <c r="D70" s="152" t="s">
        <v>3</v>
      </c>
      <c r="E70" s="152" t="s">
        <v>4</v>
      </c>
      <c r="F70" s="152" t="s">
        <v>5</v>
      </c>
      <c r="G70" s="152" t="s">
        <v>6</v>
      </c>
      <c r="H70" s="152" t="s">
        <v>7</v>
      </c>
    </row>
    <row r="71" spans="1:12" ht="30.75">
      <c r="A71" s="186"/>
      <c r="B71" s="180" t="s">
        <v>336</v>
      </c>
      <c r="C71" s="143" t="s">
        <v>304</v>
      </c>
      <c r="D71" s="118">
        <v>200</v>
      </c>
      <c r="E71" s="118">
        <v>162</v>
      </c>
      <c r="F71" s="118">
        <v>8.2200000000000006</v>
      </c>
      <c r="G71" s="118">
        <v>9.41</v>
      </c>
      <c r="H71" s="118">
        <v>9.74</v>
      </c>
    </row>
    <row r="72" spans="1:12" ht="18">
      <c r="A72" s="117" t="s">
        <v>8</v>
      </c>
      <c r="B72" s="186" t="s">
        <v>221</v>
      </c>
      <c r="C72" s="209" t="s">
        <v>305</v>
      </c>
      <c r="D72" s="144">
        <v>20</v>
      </c>
      <c r="E72" s="118">
        <v>15.3</v>
      </c>
      <c r="F72" s="118">
        <v>1.41</v>
      </c>
      <c r="G72" s="118">
        <v>0.6</v>
      </c>
      <c r="H72" s="118">
        <v>0.69</v>
      </c>
    </row>
    <row r="73" spans="1:12" ht="18">
      <c r="A73" s="117"/>
      <c r="B73" s="186" t="s">
        <v>90</v>
      </c>
      <c r="C73" s="209" t="s">
        <v>338</v>
      </c>
      <c r="D73" s="144">
        <v>50</v>
      </c>
      <c r="E73" s="118">
        <v>22</v>
      </c>
      <c r="F73" s="118">
        <v>1.26</v>
      </c>
      <c r="G73" s="118">
        <v>1.56</v>
      </c>
      <c r="H73" s="118">
        <v>0.38800000000000001</v>
      </c>
    </row>
    <row r="74" spans="1:12" ht="18">
      <c r="A74" s="117"/>
      <c r="B74" s="119" t="s">
        <v>104</v>
      </c>
      <c r="C74" s="251" t="s">
        <v>306</v>
      </c>
      <c r="D74" s="194">
        <v>60</v>
      </c>
      <c r="E74" s="118">
        <v>102.93899999999999</v>
      </c>
      <c r="F74" s="118">
        <v>21.394199999999998</v>
      </c>
      <c r="G74" s="118">
        <v>0.80699999999999994</v>
      </c>
      <c r="H74" s="118">
        <v>3.4061999999999997</v>
      </c>
    </row>
    <row r="75" spans="1:12" ht="18">
      <c r="A75" s="188"/>
      <c r="B75" s="188" t="s">
        <v>75</v>
      </c>
      <c r="C75" s="209" t="s">
        <v>262</v>
      </c>
      <c r="D75" s="144">
        <v>60</v>
      </c>
      <c r="E75" s="118">
        <v>48.359999999999992</v>
      </c>
      <c r="F75" s="118">
        <v>10.185</v>
      </c>
      <c r="G75" s="118">
        <v>0.3</v>
      </c>
      <c r="H75" s="118">
        <v>1.7849999999999999</v>
      </c>
    </row>
    <row r="76" spans="1:12" ht="18.95" customHeight="1">
      <c r="A76" s="186"/>
      <c r="B76" s="195" t="s">
        <v>87</v>
      </c>
      <c r="C76" s="192" t="s">
        <v>177</v>
      </c>
      <c r="D76" s="120">
        <v>50</v>
      </c>
      <c r="E76" s="118">
        <v>41.657499999999999</v>
      </c>
      <c r="F76" s="118">
        <v>2.9704999999999999</v>
      </c>
      <c r="G76" s="118">
        <v>2.4009999999999998</v>
      </c>
      <c r="H76" s="118">
        <v>2.0710000000000002</v>
      </c>
    </row>
    <row r="77" spans="1:12" ht="18">
      <c r="A77" s="189"/>
      <c r="B77" s="187" t="s">
        <v>72</v>
      </c>
      <c r="C77" s="161" t="s">
        <v>138</v>
      </c>
      <c r="D77" s="120">
        <v>5</v>
      </c>
      <c r="E77" s="118">
        <v>32.189399999999999</v>
      </c>
      <c r="F77" s="118">
        <v>9.7050000000000011E-2</v>
      </c>
      <c r="G77" s="118">
        <v>3.5305500000000003</v>
      </c>
      <c r="H77" s="118">
        <v>1.3550000000000001E-2</v>
      </c>
      <c r="I77" s="16"/>
      <c r="J77" s="16"/>
      <c r="K77" s="16"/>
      <c r="L77" s="16"/>
    </row>
    <row r="78" spans="1:12" ht="18.95" customHeight="1">
      <c r="A78" s="189"/>
      <c r="B78" s="187" t="s">
        <v>344</v>
      </c>
      <c r="C78" s="143" t="s">
        <v>343</v>
      </c>
      <c r="D78" s="120">
        <v>50</v>
      </c>
      <c r="E78" s="118">
        <v>44.905500000000004</v>
      </c>
      <c r="F78" s="118">
        <v>3.121</v>
      </c>
      <c r="G78" s="118">
        <v>3.5030000000000001</v>
      </c>
      <c r="H78" s="118">
        <v>0.83650000000000002</v>
      </c>
      <c r="I78" s="16"/>
      <c r="J78" s="16"/>
      <c r="K78" s="16"/>
      <c r="L78" s="16"/>
    </row>
    <row r="79" spans="1:12" ht="18.95" customHeight="1">
      <c r="A79" s="189"/>
      <c r="B79" s="195" t="s">
        <v>88</v>
      </c>
      <c r="C79" s="143"/>
      <c r="D79" s="120">
        <v>30</v>
      </c>
      <c r="E79" s="118">
        <v>9.2100000000000009</v>
      </c>
      <c r="F79" s="118">
        <v>2.2400000000000002</v>
      </c>
      <c r="G79" s="118">
        <v>5.000000000000001E-2</v>
      </c>
      <c r="H79" s="118">
        <v>0.30000000000000004</v>
      </c>
      <c r="I79" s="16"/>
      <c r="J79" s="16"/>
      <c r="K79" s="16"/>
      <c r="L79" s="16"/>
    </row>
    <row r="80" spans="1:12" ht="18.95" customHeight="1">
      <c r="A80" s="189"/>
      <c r="B80" s="188" t="s">
        <v>59</v>
      </c>
      <c r="C80" s="200" t="s">
        <v>140</v>
      </c>
      <c r="D80" s="194">
        <v>15</v>
      </c>
      <c r="E80" s="118">
        <v>91.315049999999999</v>
      </c>
      <c r="F80" s="118">
        <v>1.92</v>
      </c>
      <c r="G80" s="118">
        <v>7.7350499999999993</v>
      </c>
      <c r="H80" s="118">
        <v>4.2349499999999995</v>
      </c>
    </row>
    <row r="81" spans="1:8" ht="18.95" customHeight="1">
      <c r="A81" s="224" t="s">
        <v>44</v>
      </c>
      <c r="B81" s="205" t="s">
        <v>136</v>
      </c>
      <c r="C81" s="206"/>
      <c r="D81" s="120">
        <v>50</v>
      </c>
      <c r="E81" s="118">
        <v>28.195</v>
      </c>
      <c r="F81" s="118">
        <v>2.4375</v>
      </c>
      <c r="G81" s="118">
        <v>1.2849999999999999</v>
      </c>
      <c r="H81" s="118">
        <v>1.72</v>
      </c>
    </row>
    <row r="82" spans="1:8" ht="30.75">
      <c r="A82" s="187"/>
      <c r="B82" s="205" t="s">
        <v>303</v>
      </c>
      <c r="C82" s="192" t="s">
        <v>311</v>
      </c>
      <c r="D82" s="120">
        <v>50</v>
      </c>
      <c r="E82" s="118">
        <v>37.372999999999998</v>
      </c>
      <c r="F82" s="118">
        <v>6.0614999999999997</v>
      </c>
      <c r="G82" s="118">
        <v>0.75</v>
      </c>
      <c r="H82" s="118">
        <v>1.6</v>
      </c>
    </row>
    <row r="83" spans="1:8" ht="18.95" customHeight="1">
      <c r="A83" s="182"/>
      <c r="B83" s="205" t="s">
        <v>61</v>
      </c>
      <c r="C83" s="161" t="s">
        <v>121</v>
      </c>
      <c r="D83" s="120">
        <v>50</v>
      </c>
      <c r="E83" s="118">
        <v>0.2</v>
      </c>
      <c r="F83" s="118">
        <v>0</v>
      </c>
      <c r="G83" s="118">
        <v>0</v>
      </c>
      <c r="H83" s="118">
        <v>0.05</v>
      </c>
    </row>
    <row r="84" spans="1:8" ht="18.95" customHeight="1">
      <c r="A84" s="185"/>
      <c r="B84" s="195" t="s">
        <v>62</v>
      </c>
      <c r="C84" s="161"/>
      <c r="D84" s="120">
        <v>50</v>
      </c>
      <c r="E84" s="118">
        <v>123.1</v>
      </c>
      <c r="F84" s="118">
        <v>26.15</v>
      </c>
      <c r="G84" s="118">
        <v>1</v>
      </c>
      <c r="H84" s="118">
        <v>3.5750000000000002</v>
      </c>
    </row>
    <row r="85" spans="1:8" ht="18.95" customHeight="1">
      <c r="A85" s="185"/>
      <c r="B85" s="160" t="s">
        <v>70</v>
      </c>
      <c r="C85" s="161"/>
      <c r="D85" s="120">
        <v>50</v>
      </c>
      <c r="E85" s="118">
        <v>19.988</v>
      </c>
      <c r="F85" s="118">
        <v>5.97</v>
      </c>
      <c r="G85" s="118">
        <v>0</v>
      </c>
      <c r="H85" s="118">
        <v>0.15</v>
      </c>
    </row>
    <row r="86" spans="1:8" ht="18.95" customHeight="1">
      <c r="A86" s="169"/>
      <c r="B86" s="170"/>
      <c r="C86" s="170" t="s">
        <v>9</v>
      </c>
      <c r="D86" s="176"/>
      <c r="E86" s="212">
        <f>SUM(E71:E85)</f>
        <v>778.7324500000002</v>
      </c>
      <c r="F86" s="212">
        <f>SUM(F71:F85)</f>
        <v>93.436750000000018</v>
      </c>
      <c r="G86" s="212">
        <f>SUM(G71:G85)</f>
        <v>32.931600000000003</v>
      </c>
      <c r="H86" s="212">
        <f>SUM(H71:H85)</f>
        <v>30.560200000000002</v>
      </c>
    </row>
    <row r="87" spans="1:8" ht="18.95" customHeight="1">
      <c r="A87" s="285" t="s">
        <v>14</v>
      </c>
      <c r="B87" s="286"/>
      <c r="C87" s="286"/>
      <c r="D87" s="287"/>
      <c r="E87" s="167">
        <f>AVERAGE(E23,E40,E52,E69,E86)</f>
        <v>710.65924000000018</v>
      </c>
      <c r="F87" s="39">
        <f>AVERAGE(F23,F40,F52,F69,F86)</f>
        <v>88.673559999999995</v>
      </c>
      <c r="G87" s="39">
        <f>AVERAGE(G23,G40,G52,G69,G86)</f>
        <v>28.042700000000004</v>
      </c>
      <c r="H87" s="39">
        <f>AVERAGE(H23,H40,H52,H69,H86)</f>
        <v>28.315919999999998</v>
      </c>
    </row>
    <row r="88" spans="1:8" ht="18.95" customHeight="1">
      <c r="A88" s="173"/>
      <c r="B88" s="172"/>
      <c r="C88" s="288" t="s">
        <v>165</v>
      </c>
      <c r="D88" s="289"/>
      <c r="E88" s="225"/>
      <c r="F88" s="116">
        <f>(F87*4)/E87*100</f>
        <v>49.910592874300754</v>
      </c>
      <c r="G88" s="116">
        <f>(G87*9)/E87*100</f>
        <v>35.514109406359076</v>
      </c>
      <c r="H88" s="116">
        <f>(H87*4)/E87*100</f>
        <v>15.93783259611174</v>
      </c>
    </row>
    <row r="89" spans="1:8" ht="18.95" customHeight="1">
      <c r="A89" s="174"/>
      <c r="B89" s="175"/>
      <c r="C89" s="280" t="s">
        <v>166</v>
      </c>
      <c r="D89" s="281"/>
      <c r="E89" s="168" t="s">
        <v>167</v>
      </c>
      <c r="F89" s="116" t="s">
        <v>168</v>
      </c>
      <c r="G89" s="116" t="s">
        <v>169</v>
      </c>
      <c r="H89" s="116" t="s">
        <v>170</v>
      </c>
    </row>
    <row r="90" spans="1:8" ht="18.95" customHeight="1">
      <c r="A90" s="269" t="s">
        <v>15</v>
      </c>
      <c r="B90" s="269"/>
      <c r="C90" s="269"/>
      <c r="D90" s="269"/>
      <c r="E90" s="270"/>
      <c r="F90" s="270"/>
      <c r="G90" s="270"/>
      <c r="H90" s="270"/>
    </row>
    <row r="91" spans="1:8" ht="18.95" customHeight="1">
      <c r="A91" s="271" t="s">
        <v>141</v>
      </c>
      <c r="B91" s="272"/>
      <c r="C91" s="272"/>
      <c r="D91" s="272"/>
      <c r="E91" s="272"/>
      <c r="F91" s="272"/>
      <c r="G91" s="272"/>
      <c r="H91" s="273"/>
    </row>
    <row r="92" spans="1:8" ht="18.95" customHeight="1">
      <c r="A92" s="274" t="s">
        <v>142</v>
      </c>
      <c r="B92" s="275"/>
      <c r="C92" s="275"/>
      <c r="D92" s="275"/>
      <c r="E92" s="275"/>
      <c r="F92" s="275"/>
      <c r="G92" s="275"/>
      <c r="H92" s="276"/>
    </row>
    <row r="93" spans="1:8" ht="18.95" customHeight="1">
      <c r="A93" s="277" t="s">
        <v>187</v>
      </c>
      <c r="B93" s="278"/>
      <c r="C93" s="278"/>
      <c r="D93" s="278"/>
      <c r="E93" s="278"/>
      <c r="F93" s="278"/>
      <c r="G93" s="278"/>
      <c r="H93" s="279"/>
    </row>
    <row r="94" spans="1:8" ht="18.95" customHeight="1">
      <c r="A94" s="277" t="s">
        <v>143</v>
      </c>
      <c r="B94" s="278"/>
      <c r="C94" s="278"/>
      <c r="D94" s="278"/>
      <c r="E94" s="278"/>
      <c r="F94" s="278"/>
      <c r="G94" s="278"/>
      <c r="H94" s="279"/>
    </row>
    <row r="95" spans="1:8" ht="18.95" customHeight="1">
      <c r="A95" s="277" t="s">
        <v>151</v>
      </c>
      <c r="B95" s="278"/>
      <c r="C95" s="278"/>
      <c r="D95" s="278"/>
      <c r="E95" s="278"/>
      <c r="F95" s="278"/>
      <c r="G95" s="278"/>
      <c r="H95" s="279"/>
    </row>
    <row r="96" spans="1:8" ht="18.95" customHeight="1">
      <c r="A96" s="282" t="s">
        <v>16</v>
      </c>
      <c r="B96" s="282"/>
      <c r="C96" s="282"/>
      <c r="D96" s="282"/>
      <c r="E96" s="282"/>
      <c r="F96" s="282"/>
      <c r="G96" s="282"/>
      <c r="H96" s="282"/>
    </row>
    <row r="97" spans="1:8" ht="18.95" customHeight="1">
      <c r="A97" s="40" t="s">
        <v>144</v>
      </c>
      <c r="B97" s="42" t="s">
        <v>145</v>
      </c>
      <c r="C97" s="42"/>
      <c r="D97" s="42"/>
      <c r="E97" s="43"/>
      <c r="F97" s="43"/>
      <c r="G97" s="43"/>
      <c r="H97" s="44"/>
    </row>
    <row r="98" spans="1:8" ht="18.95" customHeight="1">
      <c r="A98" s="41" t="s">
        <v>146</v>
      </c>
      <c r="B98" s="45" t="s">
        <v>147</v>
      </c>
      <c r="C98" s="45"/>
      <c r="D98" s="45"/>
      <c r="E98" s="46"/>
      <c r="F98" s="46"/>
      <c r="G98" s="46"/>
      <c r="H98" s="47"/>
    </row>
    <row r="99" spans="1:8" ht="18.95" customHeight="1">
      <c r="A99" s="48" t="s">
        <v>148</v>
      </c>
      <c r="B99" s="49" t="s">
        <v>149</v>
      </c>
      <c r="C99" s="49"/>
      <c r="D99" s="49"/>
      <c r="E99" s="50"/>
      <c r="F99" s="50"/>
      <c r="G99" s="50"/>
      <c r="H99" s="51"/>
    </row>
    <row r="100" spans="1:8" ht="18.95" customHeight="1">
      <c r="A100" s="267" t="s">
        <v>17</v>
      </c>
      <c r="B100" s="267"/>
      <c r="C100" s="267"/>
      <c r="D100" s="267"/>
      <c r="E100" s="267"/>
      <c r="F100" s="267"/>
      <c r="G100" s="267"/>
      <c r="H100" s="267"/>
    </row>
    <row r="101" spans="1:8" ht="18.95" customHeight="1">
      <c r="A101" s="268" t="s">
        <v>150</v>
      </c>
      <c r="B101" s="268"/>
      <c r="C101" s="268"/>
      <c r="D101" s="268"/>
      <c r="E101" s="268"/>
      <c r="F101" s="268"/>
      <c r="G101" s="268"/>
      <c r="H101" s="268"/>
    </row>
    <row r="102" spans="1:8" ht="18.95" customHeight="1">
      <c r="A102" s="268"/>
      <c r="B102" s="268"/>
      <c r="C102" s="268"/>
      <c r="D102" s="268"/>
      <c r="E102" s="268"/>
      <c r="F102" s="268"/>
      <c r="G102" s="268"/>
      <c r="H102" s="268"/>
    </row>
  </sheetData>
  <mergeCells count="16">
    <mergeCell ref="A90:H90"/>
    <mergeCell ref="A1:B5"/>
    <mergeCell ref="A6:B6"/>
    <mergeCell ref="A87:D87"/>
    <mergeCell ref="C88:D88"/>
    <mergeCell ref="C89:D89"/>
    <mergeCell ref="D1:E7"/>
    <mergeCell ref="A101:H101"/>
    <mergeCell ref="A102:H102"/>
    <mergeCell ref="A91:H91"/>
    <mergeCell ref="A92:H92"/>
    <mergeCell ref="A93:H93"/>
    <mergeCell ref="A94:H94"/>
    <mergeCell ref="A95:H95"/>
    <mergeCell ref="A96:H96"/>
    <mergeCell ref="A100:H100"/>
  </mergeCells>
  <pageMargins left="0.25" right="0.25" top="0.75" bottom="0.75" header="0.3" footer="0.3"/>
  <pageSetup paperSize="9" scale="51" fitToHeight="0" orientation="landscape" r:id="rId1"/>
  <rowBreaks count="2" manualBreakCount="2">
    <brk id="40" max="7" man="1"/>
    <brk id="69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FD25-99B0-43E2-BA16-48B517784FB5}">
  <sheetPr>
    <tabColor theme="9" tint="0.59999389629810485"/>
    <pageSetUpPr fitToPage="1"/>
  </sheetPr>
  <dimension ref="A1:W96"/>
  <sheetViews>
    <sheetView zoomScale="80" zoomScaleNormal="80" workbookViewId="0">
      <selection activeCell="C102" sqref="C102"/>
    </sheetView>
  </sheetViews>
  <sheetFormatPr defaultColWidth="9.25" defaultRowHeight="15"/>
  <cols>
    <col min="1" max="1" width="25.625" style="2" customWidth="1"/>
    <col min="2" max="2" width="59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83" t="e" vm="1">
        <v>#VALUE!</v>
      </c>
      <c r="B1" s="283"/>
      <c r="C1" s="1"/>
      <c r="D1" s="290" t="e" vm="2">
        <v>#VALUE!</v>
      </c>
      <c r="E1" s="290"/>
    </row>
    <row r="2" spans="1:8" ht="18.95" customHeight="1">
      <c r="A2" s="283"/>
      <c r="B2" s="283"/>
      <c r="C2" s="1"/>
      <c r="D2" s="290"/>
      <c r="E2" s="290"/>
    </row>
    <row r="3" spans="1:8" ht="18.95" customHeight="1">
      <c r="A3" s="283"/>
      <c r="B3" s="283"/>
      <c r="C3" s="1"/>
      <c r="D3" s="290"/>
      <c r="E3" s="290"/>
    </row>
    <row r="4" spans="1:8" ht="18.95" customHeight="1">
      <c r="A4" s="283"/>
      <c r="B4" s="283"/>
      <c r="C4" s="1"/>
      <c r="D4" s="290"/>
      <c r="E4" s="290"/>
    </row>
    <row r="5" spans="1:8" ht="18.95" customHeight="1">
      <c r="A5" s="283"/>
      <c r="B5" s="283"/>
      <c r="C5" s="1"/>
      <c r="D5" s="290"/>
      <c r="E5" s="290"/>
    </row>
    <row r="6" spans="1:8" ht="30">
      <c r="A6" s="284" t="s">
        <v>193</v>
      </c>
      <c r="B6" s="284"/>
      <c r="C6" s="3"/>
      <c r="D6" s="290"/>
      <c r="E6" s="290"/>
    </row>
    <row r="7" spans="1:8" ht="30">
      <c r="A7" s="96" t="s">
        <v>196</v>
      </c>
      <c r="B7" s="96" t="s">
        <v>200</v>
      </c>
      <c r="C7" s="3"/>
      <c r="D7" s="291"/>
      <c r="E7" s="291"/>
    </row>
    <row r="8" spans="1:8" s="7" customFormat="1" ht="50.1" customHeight="1">
      <c r="A8" s="150" t="s">
        <v>0</v>
      </c>
      <c r="B8" s="190" t="s">
        <v>1</v>
      </c>
      <c r="C8" s="150" t="s">
        <v>2</v>
      </c>
      <c r="D8" s="152" t="s">
        <v>3</v>
      </c>
      <c r="E8" s="152" t="s">
        <v>4</v>
      </c>
      <c r="F8" s="152" t="s">
        <v>5</v>
      </c>
      <c r="G8" s="152" t="s">
        <v>6</v>
      </c>
      <c r="H8" s="152" t="s">
        <v>7</v>
      </c>
    </row>
    <row r="9" spans="1:8" ht="18">
      <c r="A9" s="226"/>
      <c r="B9" s="188" t="s">
        <v>263</v>
      </c>
      <c r="C9" s="143" t="s">
        <v>264</v>
      </c>
      <c r="D9" s="118">
        <v>120</v>
      </c>
      <c r="E9" s="118">
        <v>160</v>
      </c>
      <c r="F9" s="118">
        <v>8.67</v>
      </c>
      <c r="G9" s="118">
        <v>9.7899999999999991</v>
      </c>
      <c r="H9" s="118">
        <v>9.24</v>
      </c>
    </row>
    <row r="10" spans="1:8" ht="30.75">
      <c r="A10" s="117" t="s">
        <v>8</v>
      </c>
      <c r="B10" s="119" t="s">
        <v>223</v>
      </c>
      <c r="C10" s="192" t="s">
        <v>265</v>
      </c>
      <c r="D10" s="144">
        <v>20</v>
      </c>
      <c r="E10" s="118">
        <v>29.2</v>
      </c>
      <c r="F10" s="118">
        <v>2.13</v>
      </c>
      <c r="G10" s="118">
        <v>1.56</v>
      </c>
      <c r="H10" s="118">
        <v>1.28</v>
      </c>
    </row>
    <row r="11" spans="1:8" ht="18.95" customHeight="1">
      <c r="A11" s="227"/>
      <c r="B11" s="119" t="s">
        <v>104</v>
      </c>
      <c r="C11" s="254" t="s">
        <v>266</v>
      </c>
      <c r="D11" s="120">
        <v>60</v>
      </c>
      <c r="E11" s="118">
        <v>90.8</v>
      </c>
      <c r="F11" s="118">
        <v>15.8</v>
      </c>
      <c r="G11" s="118">
        <v>1.55</v>
      </c>
      <c r="H11" s="118">
        <v>2.74</v>
      </c>
    </row>
    <row r="12" spans="1:8" ht="18.95" customHeight="1">
      <c r="A12" s="196"/>
      <c r="B12" s="195" t="s">
        <v>89</v>
      </c>
      <c r="C12" s="193" t="s">
        <v>119</v>
      </c>
      <c r="D12" s="120">
        <v>60</v>
      </c>
      <c r="E12" s="118">
        <v>94.621200000000002</v>
      </c>
      <c r="F12" s="118">
        <v>16.125599999999999</v>
      </c>
      <c r="G12" s="118">
        <v>2.8451999999999997</v>
      </c>
      <c r="H12" s="118">
        <v>1.3662000000000001</v>
      </c>
    </row>
    <row r="13" spans="1:8" ht="18.95" customHeight="1">
      <c r="A13" s="196"/>
      <c r="B13" s="187" t="s">
        <v>339</v>
      </c>
      <c r="C13" s="193" t="s">
        <v>340</v>
      </c>
      <c r="D13" s="120">
        <v>50</v>
      </c>
      <c r="E13" s="118">
        <v>17.2</v>
      </c>
      <c r="F13" s="118">
        <v>3.07</v>
      </c>
      <c r="G13" s="118">
        <v>0.10299999999999999</v>
      </c>
      <c r="H13" s="118">
        <v>1.03</v>
      </c>
    </row>
    <row r="14" spans="1:8" ht="18">
      <c r="A14" s="196"/>
      <c r="B14" s="187" t="s">
        <v>72</v>
      </c>
      <c r="C14" s="161" t="s">
        <v>138</v>
      </c>
      <c r="D14" s="120">
        <v>5</v>
      </c>
      <c r="E14" s="118">
        <v>32.189399999999999</v>
      </c>
      <c r="F14" s="118">
        <v>9.7050000000000011E-2</v>
      </c>
      <c r="G14" s="118">
        <v>3.5305500000000003</v>
      </c>
      <c r="H14" s="118">
        <v>1.3550000000000001E-2</v>
      </c>
    </row>
    <row r="15" spans="1:8" ht="18.95" customHeight="1">
      <c r="A15" s="196"/>
      <c r="B15" s="188" t="s">
        <v>91</v>
      </c>
      <c r="C15" s="198" t="s">
        <v>302</v>
      </c>
      <c r="D15" s="120">
        <v>50</v>
      </c>
      <c r="E15" s="118">
        <v>17.803999999999998</v>
      </c>
      <c r="F15" s="118">
        <v>4.0804999999999998</v>
      </c>
      <c r="G15" s="118">
        <v>0.10100000000000001</v>
      </c>
      <c r="H15" s="118">
        <v>0.73399999999999999</v>
      </c>
    </row>
    <row r="16" spans="1:8" ht="18.95" customHeight="1">
      <c r="A16" s="196"/>
      <c r="B16" s="188" t="s">
        <v>92</v>
      </c>
      <c r="C16" s="198"/>
      <c r="D16" s="120">
        <v>30</v>
      </c>
      <c r="E16" s="118">
        <v>11.542000000000002</v>
      </c>
      <c r="F16" s="118">
        <v>2.33</v>
      </c>
      <c r="G16" s="118">
        <v>0.09</v>
      </c>
      <c r="H16" s="118">
        <v>0.8580000000000001</v>
      </c>
    </row>
    <row r="17" spans="1:23" ht="18.95" customHeight="1">
      <c r="A17" s="196"/>
      <c r="B17" s="188" t="s">
        <v>59</v>
      </c>
      <c r="C17" s="200" t="s">
        <v>140</v>
      </c>
      <c r="D17" s="194">
        <v>15</v>
      </c>
      <c r="E17" s="118">
        <v>91.315049999999999</v>
      </c>
      <c r="F17" s="118">
        <v>1.92</v>
      </c>
      <c r="G17" s="118">
        <v>7.7350499999999993</v>
      </c>
      <c r="H17" s="118">
        <v>4.2349499999999995</v>
      </c>
    </row>
    <row r="18" spans="1:23" ht="18.95" customHeight="1">
      <c r="A18" s="147" t="s">
        <v>44</v>
      </c>
      <c r="B18" s="148" t="s">
        <v>136</v>
      </c>
      <c r="C18" s="143"/>
      <c r="D18" s="120">
        <v>50</v>
      </c>
      <c r="E18" s="118">
        <v>28.195</v>
      </c>
      <c r="F18" s="118">
        <v>2.4375</v>
      </c>
      <c r="G18" s="118">
        <v>1.2849999999999999</v>
      </c>
      <c r="H18" s="118">
        <v>1.72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.75">
      <c r="A19" s="196"/>
      <c r="B19" s="205" t="s">
        <v>303</v>
      </c>
      <c r="C19" s="192" t="s">
        <v>311</v>
      </c>
      <c r="D19" s="120">
        <v>25</v>
      </c>
      <c r="E19" s="118">
        <v>18.686499999999999</v>
      </c>
      <c r="F19" s="118">
        <v>3.0307499999999998</v>
      </c>
      <c r="G19" s="118">
        <v>0.375</v>
      </c>
      <c r="H19" s="118">
        <v>0.8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229"/>
      <c r="B20" s="195" t="s">
        <v>61</v>
      </c>
      <c r="C20" s="161" t="s">
        <v>121</v>
      </c>
      <c r="D20" s="120">
        <v>50</v>
      </c>
      <c r="E20" s="118">
        <v>0.2</v>
      </c>
      <c r="F20" s="118">
        <v>0</v>
      </c>
      <c r="G20" s="118">
        <v>0</v>
      </c>
      <c r="H20" s="118">
        <v>0.05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229"/>
      <c r="B21" s="195" t="s">
        <v>62</v>
      </c>
      <c r="C21" s="196"/>
      <c r="D21" s="120">
        <v>50</v>
      </c>
      <c r="E21" s="118">
        <v>123.1</v>
      </c>
      <c r="F21" s="118">
        <v>26.15</v>
      </c>
      <c r="G21" s="118">
        <v>1</v>
      </c>
      <c r="H21" s="118">
        <v>3.5750000000000002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56"/>
      <c r="B22" s="213" t="s">
        <v>70</v>
      </c>
      <c r="C22" s="196"/>
      <c r="D22" s="120">
        <v>50</v>
      </c>
      <c r="E22" s="118">
        <v>19.988</v>
      </c>
      <c r="F22" s="118">
        <v>5.97</v>
      </c>
      <c r="G22" s="118">
        <v>0</v>
      </c>
      <c r="H22" s="118">
        <v>0.15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9"/>
      <c r="B23" s="170"/>
      <c r="C23" s="170" t="s">
        <v>9</v>
      </c>
      <c r="D23" s="149"/>
      <c r="E23" s="214">
        <f>SUM(E9:E22)</f>
        <v>734.8411500000002</v>
      </c>
      <c r="F23" s="214">
        <f>SUM(F9:F22)</f>
        <v>91.811399999999992</v>
      </c>
      <c r="G23" s="214">
        <f>SUM(G9:G22)</f>
        <v>29.9648</v>
      </c>
      <c r="H23" s="214">
        <f>SUM(H9:H22)</f>
        <v>27.791700000000002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150" t="s">
        <v>10</v>
      </c>
      <c r="B24" s="150" t="s">
        <v>1</v>
      </c>
      <c r="C24" s="150" t="s">
        <v>2</v>
      </c>
      <c r="D24" s="152" t="s">
        <v>3</v>
      </c>
      <c r="E24" s="152" t="s">
        <v>4</v>
      </c>
      <c r="F24" s="152" t="s">
        <v>5</v>
      </c>
      <c r="G24" s="152" t="s">
        <v>6</v>
      </c>
      <c r="H24" s="152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30.75">
      <c r="A25" s="230"/>
      <c r="B25" s="218" t="s">
        <v>277</v>
      </c>
      <c r="C25" s="203" t="s">
        <v>276</v>
      </c>
      <c r="D25" s="118">
        <v>200</v>
      </c>
      <c r="E25" s="118">
        <v>166</v>
      </c>
      <c r="F25" s="118">
        <v>21.6</v>
      </c>
      <c r="G25" s="118">
        <v>4.5599999999999996</v>
      </c>
      <c r="H25" s="118">
        <v>8.74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30.75">
      <c r="A26" s="117" t="s">
        <v>8</v>
      </c>
      <c r="B26" s="220" t="s">
        <v>224</v>
      </c>
      <c r="C26" s="203" t="s">
        <v>307</v>
      </c>
      <c r="D26" s="144">
        <v>50</v>
      </c>
      <c r="E26" s="118">
        <v>29.8</v>
      </c>
      <c r="F26" s="118">
        <v>3.2</v>
      </c>
      <c r="G26" s="118">
        <v>1.49</v>
      </c>
      <c r="H26" s="118">
        <v>0.54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8">
      <c r="A27" s="231"/>
      <c r="B27" s="119" t="s">
        <v>278</v>
      </c>
      <c r="C27" s="203" t="s">
        <v>331</v>
      </c>
      <c r="D27" s="120">
        <v>100</v>
      </c>
      <c r="E27" s="118">
        <v>133</v>
      </c>
      <c r="F27" s="118">
        <v>24.2</v>
      </c>
      <c r="G27" s="118">
        <v>3.05</v>
      </c>
      <c r="H27" s="118">
        <v>2.1800000000000002</v>
      </c>
      <c r="I27" s="16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8">
      <c r="A28" s="231"/>
      <c r="B28" s="232" t="s">
        <v>279</v>
      </c>
      <c r="C28" s="192" t="s">
        <v>280</v>
      </c>
      <c r="D28" s="120">
        <v>50</v>
      </c>
      <c r="E28" s="118">
        <v>149</v>
      </c>
      <c r="F28" s="118">
        <v>20.5</v>
      </c>
      <c r="G28" s="118">
        <v>5.31</v>
      </c>
      <c r="H28" s="118">
        <v>3.68</v>
      </c>
      <c r="I28" s="16"/>
    </row>
    <row r="29" spans="1:23" s="23" customFormat="1" ht="18.95" customHeight="1">
      <c r="A29" s="153" t="s">
        <v>44</v>
      </c>
      <c r="B29" s="148" t="s">
        <v>136</v>
      </c>
      <c r="C29" s="143"/>
      <c r="D29" s="120">
        <v>50</v>
      </c>
      <c r="E29" s="118">
        <v>28.195</v>
      </c>
      <c r="F29" s="118">
        <v>2.4375</v>
      </c>
      <c r="G29" s="118">
        <v>1.2849999999999999</v>
      </c>
      <c r="H29" s="118">
        <v>1.72</v>
      </c>
      <c r="J29" s="24"/>
      <c r="K29" s="24"/>
      <c r="L29" s="24"/>
      <c r="M29" s="24"/>
      <c r="N29" s="24"/>
      <c r="O29" s="24"/>
      <c r="P29" s="24"/>
    </row>
    <row r="30" spans="1:23" s="23" customFormat="1" ht="18.95" customHeight="1">
      <c r="A30" s="230"/>
      <c r="B30" s="187" t="s">
        <v>60</v>
      </c>
      <c r="C30" s="161" t="s">
        <v>122</v>
      </c>
      <c r="D30" s="120">
        <v>50</v>
      </c>
      <c r="E30" s="118">
        <v>24.264399999999998</v>
      </c>
      <c r="F30" s="118">
        <v>5.891</v>
      </c>
      <c r="G30" s="118">
        <v>2.5000000000000001E-2</v>
      </c>
      <c r="H30" s="118">
        <v>0.18149999999999999</v>
      </c>
      <c r="I30" s="25"/>
      <c r="J30" s="24"/>
      <c r="K30" s="24"/>
      <c r="L30" s="24"/>
      <c r="M30" s="24"/>
      <c r="N30" s="24"/>
      <c r="O30" s="24"/>
      <c r="P30" s="26"/>
    </row>
    <row r="31" spans="1:23" s="23" customFormat="1" ht="30.75">
      <c r="A31" s="230"/>
      <c r="B31" s="195" t="s">
        <v>303</v>
      </c>
      <c r="C31" s="192" t="s">
        <v>311</v>
      </c>
      <c r="D31" s="120">
        <v>50</v>
      </c>
      <c r="E31" s="118">
        <v>37.372999999999998</v>
      </c>
      <c r="F31" s="118">
        <v>6.0614999999999997</v>
      </c>
      <c r="G31" s="118">
        <v>0.75</v>
      </c>
      <c r="H31" s="118">
        <v>1.6</v>
      </c>
      <c r="I31" s="25"/>
      <c r="J31" s="24"/>
      <c r="K31" s="24"/>
      <c r="L31" s="24"/>
      <c r="M31" s="24"/>
      <c r="N31" s="24"/>
      <c r="O31" s="24"/>
      <c r="P31" s="24"/>
    </row>
    <row r="32" spans="1:23" s="23" customFormat="1" ht="18.95" customHeight="1">
      <c r="A32" s="230"/>
      <c r="B32" s="188" t="s">
        <v>61</v>
      </c>
      <c r="C32" s="161" t="s">
        <v>121</v>
      </c>
      <c r="D32" s="120">
        <v>50</v>
      </c>
      <c r="E32" s="118">
        <v>0.2</v>
      </c>
      <c r="F32" s="118">
        <v>0</v>
      </c>
      <c r="G32" s="118">
        <v>0</v>
      </c>
      <c r="H32" s="118">
        <v>0.05</v>
      </c>
      <c r="I32" s="25"/>
      <c r="J32" s="24"/>
      <c r="K32" s="24"/>
      <c r="L32" s="24"/>
      <c r="M32" s="24"/>
      <c r="N32" s="24"/>
      <c r="O32" s="24"/>
      <c r="P32" s="24"/>
    </row>
    <row r="33" spans="1:22" ht="18.95" customHeight="1">
      <c r="A33" s="231"/>
      <c r="B33" s="205" t="s">
        <v>62</v>
      </c>
      <c r="C33" s="206"/>
      <c r="D33" s="120">
        <v>50</v>
      </c>
      <c r="E33" s="118">
        <v>123.1</v>
      </c>
      <c r="F33" s="118">
        <v>26.15</v>
      </c>
      <c r="G33" s="118">
        <v>1</v>
      </c>
      <c r="H33" s="118">
        <v>3.5750000000000002</v>
      </c>
      <c r="I33" s="16"/>
      <c r="J33" s="18"/>
      <c r="K33" s="18"/>
      <c r="L33" s="18"/>
      <c r="M33" s="18"/>
      <c r="N33" s="18"/>
      <c r="O33" s="18"/>
      <c r="P33" s="18"/>
    </row>
    <row r="34" spans="1:22" ht="18.95" customHeight="1">
      <c r="A34" s="231"/>
      <c r="B34" s="205" t="s">
        <v>103</v>
      </c>
      <c r="C34" s="206"/>
      <c r="D34" s="120">
        <v>50</v>
      </c>
      <c r="E34" s="118">
        <v>24.038</v>
      </c>
      <c r="F34" s="118">
        <v>6.74</v>
      </c>
      <c r="G34" s="118">
        <v>0</v>
      </c>
      <c r="H34" s="118">
        <v>0</v>
      </c>
      <c r="J34" s="18"/>
      <c r="K34" s="18"/>
      <c r="L34" s="18"/>
      <c r="M34" s="18"/>
      <c r="N34" s="18"/>
      <c r="O34" s="18"/>
      <c r="P34" s="18"/>
    </row>
    <row r="35" spans="1:22" s="7" customFormat="1" ht="18.95" customHeight="1">
      <c r="A35" s="169"/>
      <c r="B35" s="170"/>
      <c r="C35" s="170" t="s">
        <v>9</v>
      </c>
      <c r="D35" s="216"/>
      <c r="E35" s="217">
        <f>SUM(E25:E34)</f>
        <v>714.97040000000015</v>
      </c>
      <c r="F35" s="217">
        <f>SUM(F25:F34)</f>
        <v>116.77999999999999</v>
      </c>
      <c r="G35" s="217">
        <f>SUM(G25:G34)</f>
        <v>17.47</v>
      </c>
      <c r="H35" s="217">
        <f>SUM(H25:H34)</f>
        <v>22.266500000000001</v>
      </c>
      <c r="O35" s="20"/>
      <c r="P35" s="20"/>
      <c r="Q35" s="20"/>
      <c r="R35" s="20"/>
      <c r="S35" s="20"/>
      <c r="T35" s="20"/>
      <c r="U35" s="20"/>
      <c r="V35" s="20"/>
    </row>
    <row r="36" spans="1:22" ht="50.1" customHeight="1">
      <c r="A36" s="150" t="s">
        <v>11</v>
      </c>
      <c r="B36" s="150" t="s">
        <v>1</v>
      </c>
      <c r="C36" s="150" t="s">
        <v>2</v>
      </c>
      <c r="D36" s="152" t="s">
        <v>3</v>
      </c>
      <c r="E36" s="152" t="s">
        <v>4</v>
      </c>
      <c r="F36" s="152" t="s">
        <v>5</v>
      </c>
      <c r="G36" s="152" t="s">
        <v>6</v>
      </c>
      <c r="H36" s="152" t="s">
        <v>7</v>
      </c>
      <c r="O36" s="18"/>
      <c r="P36" s="18"/>
      <c r="Q36" s="18"/>
      <c r="R36" s="18"/>
      <c r="S36" s="18"/>
      <c r="T36" s="18"/>
      <c r="U36" s="18"/>
      <c r="V36" s="18"/>
    </row>
    <row r="37" spans="1:22" s="7" customFormat="1" ht="18">
      <c r="A37" s="233"/>
      <c r="B37" s="188" t="s">
        <v>222</v>
      </c>
      <c r="C37" s="192" t="s">
        <v>281</v>
      </c>
      <c r="D37" s="118">
        <v>50</v>
      </c>
      <c r="E37" s="118">
        <v>118</v>
      </c>
      <c r="F37" s="118">
        <v>0.71</v>
      </c>
      <c r="G37" s="255">
        <v>8.2100000000000009</v>
      </c>
      <c r="H37" s="118">
        <v>10.199999999999999</v>
      </c>
      <c r="J37" s="20"/>
      <c r="K37" s="20"/>
      <c r="L37" s="20"/>
      <c r="M37" s="20"/>
      <c r="N37" s="20"/>
      <c r="O37" s="20"/>
      <c r="P37" s="32"/>
      <c r="Q37" s="32"/>
      <c r="R37" s="32"/>
      <c r="S37" s="32"/>
      <c r="T37" s="20"/>
      <c r="U37" s="20"/>
      <c r="V37" s="20"/>
    </row>
    <row r="38" spans="1:22" s="7" customFormat="1" ht="30">
      <c r="A38" s="117" t="s">
        <v>8</v>
      </c>
      <c r="B38" s="148" t="s">
        <v>225</v>
      </c>
      <c r="C38" s="192" t="s">
        <v>282</v>
      </c>
      <c r="D38" s="118">
        <v>80</v>
      </c>
      <c r="E38" s="118">
        <v>65.099999999999994</v>
      </c>
      <c r="F38" s="118">
        <v>11.3</v>
      </c>
      <c r="G38" s="118">
        <v>0.3</v>
      </c>
      <c r="H38" s="118">
        <v>3</v>
      </c>
      <c r="J38" s="20"/>
      <c r="K38" s="20"/>
      <c r="L38" s="20"/>
      <c r="M38" s="20"/>
      <c r="N38" s="20"/>
      <c r="O38" s="20"/>
      <c r="P38" s="32"/>
      <c r="Q38" s="32"/>
      <c r="R38" s="32"/>
      <c r="S38" s="32"/>
      <c r="T38" s="20"/>
      <c r="U38" s="20"/>
      <c r="V38" s="20"/>
    </row>
    <row r="39" spans="1:22" s="7" customFormat="1" ht="18.95" customHeight="1">
      <c r="A39" s="233"/>
      <c r="B39" s="119" t="s">
        <v>64</v>
      </c>
      <c r="C39" s="208" t="s">
        <v>154</v>
      </c>
      <c r="D39" s="120">
        <v>60</v>
      </c>
      <c r="E39" s="118">
        <v>45.920400000000001</v>
      </c>
      <c r="F39" s="118">
        <v>9.5076000000000001</v>
      </c>
      <c r="G39" s="118">
        <v>0.36599999999999999</v>
      </c>
      <c r="H39" s="118">
        <v>1.4177999999999999</v>
      </c>
      <c r="J39" s="20"/>
      <c r="K39" s="20"/>
      <c r="L39" s="20"/>
      <c r="M39" s="20"/>
      <c r="N39" s="20"/>
      <c r="O39" s="20"/>
      <c r="P39" s="32"/>
      <c r="Q39" s="32"/>
      <c r="R39" s="32"/>
      <c r="S39" s="32"/>
      <c r="T39" s="20"/>
      <c r="U39" s="20"/>
      <c r="V39" s="20"/>
    </row>
    <row r="40" spans="1:22" s="7" customFormat="1" ht="18.95" customHeight="1">
      <c r="A40" s="233"/>
      <c r="B40" s="195" t="s">
        <v>75</v>
      </c>
      <c r="C40" s="208" t="s">
        <v>128</v>
      </c>
      <c r="D40" s="120">
        <v>60</v>
      </c>
      <c r="E40" s="118">
        <v>48.359999999999992</v>
      </c>
      <c r="F40" s="118">
        <v>10.185</v>
      </c>
      <c r="G40" s="118">
        <v>0.3</v>
      </c>
      <c r="H40" s="118">
        <v>1.7849999999999999</v>
      </c>
      <c r="J40" s="20"/>
      <c r="K40" s="20"/>
      <c r="L40" s="20"/>
      <c r="M40" s="20"/>
      <c r="N40" s="20"/>
      <c r="O40" s="20"/>
      <c r="P40" s="32"/>
      <c r="Q40" s="32"/>
      <c r="R40" s="32"/>
      <c r="S40" s="32"/>
      <c r="T40" s="20"/>
      <c r="U40" s="20"/>
      <c r="V40" s="20"/>
    </row>
    <row r="41" spans="1:22" s="7" customFormat="1" ht="18">
      <c r="A41" s="233"/>
      <c r="B41" s="202" t="s">
        <v>93</v>
      </c>
      <c r="C41" s="192" t="s">
        <v>152</v>
      </c>
      <c r="D41" s="120">
        <v>50</v>
      </c>
      <c r="E41" s="118">
        <v>22.627500000000001</v>
      </c>
      <c r="F41" s="118">
        <v>5.46</v>
      </c>
      <c r="G41" s="118">
        <v>5.2499999999999998E-2</v>
      </c>
      <c r="H41" s="118">
        <v>0.73499999999999999</v>
      </c>
      <c r="J41" s="20"/>
      <c r="K41" s="20"/>
      <c r="L41" s="20"/>
      <c r="M41" s="20"/>
      <c r="N41" s="20"/>
      <c r="O41" s="20"/>
      <c r="P41" s="32"/>
      <c r="Q41" s="32"/>
      <c r="R41" s="32"/>
      <c r="S41" s="32"/>
      <c r="T41" s="20"/>
      <c r="U41" s="20"/>
      <c r="V41" s="20"/>
    </row>
    <row r="42" spans="1:22" s="7" customFormat="1" ht="18.95" customHeight="1">
      <c r="A42" s="161"/>
      <c r="B42" s="187" t="s">
        <v>81</v>
      </c>
      <c r="C42" s="192" t="s">
        <v>155</v>
      </c>
      <c r="D42" s="120">
        <v>50</v>
      </c>
      <c r="E42" s="118">
        <v>59.125999999999998</v>
      </c>
      <c r="F42" s="118">
        <v>4.077</v>
      </c>
      <c r="G42" s="118">
        <v>3.9460000000000002</v>
      </c>
      <c r="H42" s="118">
        <v>1.873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1:22" ht="18">
      <c r="A43" s="161"/>
      <c r="B43" s="187" t="s">
        <v>72</v>
      </c>
      <c r="C43" s="161" t="s">
        <v>138</v>
      </c>
      <c r="D43" s="120">
        <v>5</v>
      </c>
      <c r="E43" s="118">
        <v>32.189399999999999</v>
      </c>
      <c r="F43" s="118">
        <v>9.7050000000000011E-2</v>
      </c>
      <c r="G43" s="118">
        <v>3.5305500000000003</v>
      </c>
      <c r="H43" s="118">
        <v>1.3550000000000001E-2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2" ht="18.95" customHeight="1">
      <c r="A44" s="161"/>
      <c r="B44" s="188" t="s">
        <v>94</v>
      </c>
      <c r="C44" s="161" t="s">
        <v>153</v>
      </c>
      <c r="D44" s="120">
        <v>50</v>
      </c>
      <c r="E44" s="118">
        <v>25.484500000000001</v>
      </c>
      <c r="F44" s="118">
        <v>4.7925000000000004</v>
      </c>
      <c r="G44" s="118">
        <v>0.69899999999999995</v>
      </c>
      <c r="H44" s="118">
        <v>0.78500000000000003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2" ht="18.95" customHeight="1">
      <c r="A45" s="161"/>
      <c r="B45" s="195" t="s">
        <v>95</v>
      </c>
      <c r="C45" s="161"/>
      <c r="D45" s="120">
        <v>30</v>
      </c>
      <c r="E45" s="118">
        <v>7.8319999999999999</v>
      </c>
      <c r="F45" s="118">
        <v>1.851</v>
      </c>
      <c r="G45" s="118">
        <v>7.0000000000000007E-2</v>
      </c>
      <c r="H45" s="118">
        <v>0.30000000000000004</v>
      </c>
    </row>
    <row r="46" spans="1:22" ht="18.95" customHeight="1">
      <c r="A46" s="161"/>
      <c r="B46" s="188" t="s">
        <v>59</v>
      </c>
      <c r="C46" s="200" t="s">
        <v>140</v>
      </c>
      <c r="D46" s="194">
        <v>15</v>
      </c>
      <c r="E46" s="118">
        <v>91.315049999999999</v>
      </c>
      <c r="F46" s="118">
        <v>1.92</v>
      </c>
      <c r="G46" s="118">
        <v>7.7350499999999993</v>
      </c>
      <c r="H46" s="118">
        <v>4.2349499999999995</v>
      </c>
    </row>
    <row r="47" spans="1:22" ht="18.95" customHeight="1">
      <c r="A47" s="117" t="s">
        <v>44</v>
      </c>
      <c r="B47" s="195" t="s">
        <v>136</v>
      </c>
      <c r="C47" s="161"/>
      <c r="D47" s="120">
        <v>50</v>
      </c>
      <c r="E47" s="118">
        <v>28.195</v>
      </c>
      <c r="F47" s="118">
        <v>2.4375</v>
      </c>
      <c r="G47" s="118">
        <v>1.2849999999999999</v>
      </c>
      <c r="H47" s="118">
        <v>1.72</v>
      </c>
    </row>
    <row r="48" spans="1:22" ht="30.75">
      <c r="A48" s="229"/>
      <c r="B48" s="195" t="s">
        <v>303</v>
      </c>
      <c r="C48" s="192" t="s">
        <v>311</v>
      </c>
      <c r="D48" s="120">
        <v>25</v>
      </c>
      <c r="E48" s="118">
        <v>18.686499999999999</v>
      </c>
      <c r="F48" s="118">
        <v>3.0307499999999998</v>
      </c>
      <c r="G48" s="118">
        <v>0.375</v>
      </c>
      <c r="H48" s="118">
        <v>0.8</v>
      </c>
    </row>
    <row r="49" spans="1:15" ht="18.95" customHeight="1">
      <c r="A49" s="229"/>
      <c r="B49" s="195" t="s">
        <v>61</v>
      </c>
      <c r="C49" s="161" t="s">
        <v>121</v>
      </c>
      <c r="D49" s="120">
        <v>50</v>
      </c>
      <c r="E49" s="118">
        <v>0.2</v>
      </c>
      <c r="F49" s="118">
        <v>0</v>
      </c>
      <c r="G49" s="118">
        <v>0</v>
      </c>
      <c r="H49" s="118">
        <v>0.05</v>
      </c>
    </row>
    <row r="50" spans="1:15" ht="18.95" customHeight="1">
      <c r="A50" s="156"/>
      <c r="B50" s="213" t="s">
        <v>62</v>
      </c>
      <c r="C50" s="161"/>
      <c r="D50" s="120">
        <v>50</v>
      </c>
      <c r="E50" s="118">
        <v>123.1</v>
      </c>
      <c r="F50" s="118">
        <v>26.15</v>
      </c>
      <c r="G50" s="118">
        <v>1</v>
      </c>
      <c r="H50" s="118">
        <v>3.5750000000000002</v>
      </c>
    </row>
    <row r="51" spans="1:15" ht="18.95" customHeight="1">
      <c r="A51" s="156"/>
      <c r="B51" s="246" t="s">
        <v>230</v>
      </c>
      <c r="C51" s="161"/>
      <c r="D51" s="120">
        <v>50</v>
      </c>
      <c r="E51" s="118">
        <v>13.6</v>
      </c>
      <c r="F51" s="118">
        <v>2.74</v>
      </c>
      <c r="G51" s="118">
        <v>0.08</v>
      </c>
      <c r="H51" s="118">
        <v>0.23</v>
      </c>
    </row>
    <row r="52" spans="1:15" s="7" customFormat="1" ht="18.95" customHeight="1">
      <c r="A52" s="169"/>
      <c r="B52" s="170"/>
      <c r="C52" s="170" t="s">
        <v>9</v>
      </c>
      <c r="D52" s="211"/>
      <c r="E52" s="212">
        <f>SUM(E37:E51)</f>
        <v>699.73635000000013</v>
      </c>
      <c r="F52" s="212">
        <f>SUM(F37:F51)</f>
        <v>84.258400000000009</v>
      </c>
      <c r="G52" s="212">
        <f>SUM(G37:G51)</f>
        <v>27.949100000000005</v>
      </c>
      <c r="H52" s="212">
        <f>SUM(H37:H51)</f>
        <v>30.719299999999997</v>
      </c>
      <c r="J52" s="28"/>
      <c r="K52" s="29"/>
      <c r="L52" s="29"/>
      <c r="M52" s="29"/>
      <c r="N52" s="29"/>
      <c r="O52" s="29"/>
    </row>
    <row r="53" spans="1:15" ht="50.1" customHeight="1">
      <c r="A53" s="150" t="s">
        <v>12</v>
      </c>
      <c r="B53" s="150" t="s">
        <v>1</v>
      </c>
      <c r="C53" s="150" t="s">
        <v>2</v>
      </c>
      <c r="D53" s="152" t="s">
        <v>3</v>
      </c>
      <c r="E53" s="152" t="s">
        <v>4</v>
      </c>
      <c r="F53" s="152" t="s">
        <v>5</v>
      </c>
      <c r="G53" s="152" t="s">
        <v>6</v>
      </c>
      <c r="H53" s="152" t="s">
        <v>7</v>
      </c>
    </row>
    <row r="54" spans="1:15" ht="30.75">
      <c r="A54" s="230"/>
      <c r="B54" s="220" t="s">
        <v>226</v>
      </c>
      <c r="C54" s="252" t="s">
        <v>283</v>
      </c>
      <c r="D54" s="118">
        <v>200</v>
      </c>
      <c r="E54" s="118">
        <v>147</v>
      </c>
      <c r="F54" s="118">
        <v>8.83</v>
      </c>
      <c r="G54" s="118">
        <v>7.71</v>
      </c>
      <c r="H54" s="118">
        <v>9.93</v>
      </c>
    </row>
    <row r="55" spans="1:15" ht="30.75">
      <c r="A55" s="117" t="s">
        <v>8</v>
      </c>
      <c r="B55" s="187" t="s">
        <v>227</v>
      </c>
      <c r="C55" s="143" t="s">
        <v>326</v>
      </c>
      <c r="D55" s="144">
        <v>50</v>
      </c>
      <c r="E55" s="118">
        <v>19.8</v>
      </c>
      <c r="F55" s="118">
        <v>2.93</v>
      </c>
      <c r="G55" s="118">
        <v>0.56000000000000005</v>
      </c>
      <c r="H55" s="118">
        <v>0.54</v>
      </c>
    </row>
    <row r="56" spans="1:15" ht="18">
      <c r="A56" s="231"/>
      <c r="B56" s="187" t="s">
        <v>97</v>
      </c>
      <c r="C56" s="192" t="s">
        <v>156</v>
      </c>
      <c r="D56" s="120">
        <v>100</v>
      </c>
      <c r="E56" s="118">
        <v>137</v>
      </c>
      <c r="F56" s="118">
        <v>28.2</v>
      </c>
      <c r="G56" s="118">
        <v>1.1000000000000001</v>
      </c>
      <c r="H56" s="118">
        <v>2.89</v>
      </c>
    </row>
    <row r="57" spans="1:15" ht="18">
      <c r="A57" s="231"/>
      <c r="B57" s="187" t="s">
        <v>98</v>
      </c>
      <c r="C57" s="143" t="s">
        <v>157</v>
      </c>
      <c r="D57" s="120">
        <v>100</v>
      </c>
      <c r="E57" s="118">
        <v>88.5</v>
      </c>
      <c r="F57" s="118">
        <v>14.9</v>
      </c>
      <c r="G57" s="118">
        <v>1.99</v>
      </c>
      <c r="H57" s="118">
        <v>2.48</v>
      </c>
    </row>
    <row r="58" spans="1:15" ht="18">
      <c r="A58" s="154" t="s">
        <v>44</v>
      </c>
      <c r="B58" s="148" t="s">
        <v>136</v>
      </c>
      <c r="C58" s="143"/>
      <c r="D58" s="120">
        <v>50</v>
      </c>
      <c r="E58" s="118">
        <v>28.195</v>
      </c>
      <c r="F58" s="118">
        <v>2.4375</v>
      </c>
      <c r="G58" s="118">
        <v>1.2849999999999999</v>
      </c>
      <c r="H58" s="118">
        <v>1.72</v>
      </c>
      <c r="J58" s="28"/>
      <c r="K58" s="29"/>
      <c r="L58" s="29"/>
      <c r="M58" s="29"/>
      <c r="N58" s="29"/>
      <c r="O58" s="29"/>
    </row>
    <row r="59" spans="1:15" ht="18.95" customHeight="1">
      <c r="A59" s="231"/>
      <c r="B59" s="148" t="s">
        <v>60</v>
      </c>
      <c r="C59" s="161" t="s">
        <v>122</v>
      </c>
      <c r="D59" s="120">
        <v>50</v>
      </c>
      <c r="E59" s="118">
        <v>24.264399999999998</v>
      </c>
      <c r="F59" s="118">
        <v>5.891</v>
      </c>
      <c r="G59" s="118">
        <v>2.5000000000000001E-2</v>
      </c>
      <c r="H59" s="118">
        <v>0.18149999999999999</v>
      </c>
      <c r="J59" s="28"/>
      <c r="K59" s="29"/>
      <c r="L59" s="29"/>
      <c r="M59" s="29"/>
      <c r="N59" s="29"/>
      <c r="O59" s="29"/>
    </row>
    <row r="60" spans="1:15" ht="30.75">
      <c r="A60" s="229"/>
      <c r="B60" s="148" t="s">
        <v>303</v>
      </c>
      <c r="C60" s="192" t="s">
        <v>311</v>
      </c>
      <c r="D60" s="120">
        <v>25</v>
      </c>
      <c r="E60" s="118">
        <v>18.686499999999999</v>
      </c>
      <c r="F60" s="118">
        <v>3.0307499999999998</v>
      </c>
      <c r="G60" s="118">
        <v>0.375</v>
      </c>
      <c r="H60" s="118">
        <v>0.8</v>
      </c>
    </row>
    <row r="61" spans="1:15" ht="18.95" customHeight="1">
      <c r="A61" s="229"/>
      <c r="B61" s="148" t="s">
        <v>61</v>
      </c>
      <c r="C61" s="161" t="s">
        <v>121</v>
      </c>
      <c r="D61" s="120">
        <v>50</v>
      </c>
      <c r="E61" s="118">
        <v>0.2</v>
      </c>
      <c r="F61" s="118">
        <v>0</v>
      </c>
      <c r="G61" s="118">
        <v>0</v>
      </c>
      <c r="H61" s="118">
        <v>0.05</v>
      </c>
    </row>
    <row r="62" spans="1:15" ht="18.95" customHeight="1">
      <c r="A62" s="229"/>
      <c r="B62" s="148" t="s">
        <v>62</v>
      </c>
      <c r="C62" s="143"/>
      <c r="D62" s="120">
        <v>50</v>
      </c>
      <c r="E62" s="118">
        <v>123.1</v>
      </c>
      <c r="F62" s="118">
        <v>26.15</v>
      </c>
      <c r="G62" s="118">
        <v>1</v>
      </c>
      <c r="H62" s="118">
        <v>3.5750000000000002</v>
      </c>
    </row>
    <row r="63" spans="1:15" ht="18.95" customHeight="1">
      <c r="A63" s="229"/>
      <c r="B63" s="205" t="s">
        <v>70</v>
      </c>
      <c r="C63" s="206"/>
      <c r="D63" s="120">
        <v>50</v>
      </c>
      <c r="E63" s="118">
        <v>19.988</v>
      </c>
      <c r="F63" s="118">
        <v>5.97</v>
      </c>
      <c r="G63" s="118">
        <v>0</v>
      </c>
      <c r="H63" s="118">
        <v>0.15</v>
      </c>
    </row>
    <row r="64" spans="1:15" ht="18.95" customHeight="1">
      <c r="A64" s="169"/>
      <c r="B64" s="170"/>
      <c r="C64" s="170" t="s">
        <v>9</v>
      </c>
      <c r="D64" s="194"/>
      <c r="E64" s="223">
        <f>SUM(E54:E63)</f>
        <v>606.73389999999995</v>
      </c>
      <c r="F64" s="223">
        <f>SUM(F54:F63)</f>
        <v>98.339249999999993</v>
      </c>
      <c r="G64" s="223">
        <f>SUM(G54:G63)</f>
        <v>14.045</v>
      </c>
      <c r="H64" s="223">
        <f>SUM(H54:H63)</f>
        <v>22.316499999999998</v>
      </c>
    </row>
    <row r="65" spans="1:12" ht="50.1" customHeight="1">
      <c r="A65" s="150" t="s">
        <v>13</v>
      </c>
      <c r="B65" s="150" t="s">
        <v>1</v>
      </c>
      <c r="C65" s="150" t="s">
        <v>2</v>
      </c>
      <c r="D65" s="152" t="s">
        <v>3</v>
      </c>
      <c r="E65" s="152" t="s">
        <v>4</v>
      </c>
      <c r="F65" s="152" t="s">
        <v>5</v>
      </c>
      <c r="G65" s="152" t="s">
        <v>6</v>
      </c>
      <c r="H65" s="152" t="s">
        <v>7</v>
      </c>
    </row>
    <row r="66" spans="1:12" ht="30.75">
      <c r="A66" s="233"/>
      <c r="B66" s="188" t="s">
        <v>284</v>
      </c>
      <c r="C66" s="192" t="s">
        <v>285</v>
      </c>
      <c r="D66" s="118">
        <v>100</v>
      </c>
      <c r="E66" s="118">
        <v>105</v>
      </c>
      <c r="F66" s="118">
        <v>3.77</v>
      </c>
      <c r="G66" s="118">
        <v>6.61</v>
      </c>
      <c r="H66" s="118">
        <v>7.04</v>
      </c>
    </row>
    <row r="67" spans="1:12" ht="30">
      <c r="A67" s="117" t="s">
        <v>8</v>
      </c>
      <c r="B67" s="218" t="s">
        <v>228</v>
      </c>
      <c r="C67" s="209" t="s">
        <v>286</v>
      </c>
      <c r="D67" s="144">
        <v>20</v>
      </c>
      <c r="E67" s="118">
        <v>23.6</v>
      </c>
      <c r="F67" s="118">
        <v>2.87</v>
      </c>
      <c r="G67" s="118">
        <v>0.69</v>
      </c>
      <c r="H67" s="118">
        <v>1.1100000000000001</v>
      </c>
    </row>
    <row r="68" spans="1:12" ht="18">
      <c r="A68" s="234"/>
      <c r="B68" s="119" t="s">
        <v>104</v>
      </c>
      <c r="C68" s="228" t="s">
        <v>287</v>
      </c>
      <c r="D68" s="120">
        <v>60</v>
      </c>
      <c r="E68" s="118">
        <v>90.8</v>
      </c>
      <c r="F68" s="118">
        <v>15.8</v>
      </c>
      <c r="G68" s="118">
        <v>1.55</v>
      </c>
      <c r="H68" s="118">
        <v>2.74</v>
      </c>
    </row>
    <row r="69" spans="1:12" ht="18.95" customHeight="1">
      <c r="A69" s="233"/>
      <c r="B69" s="195" t="s">
        <v>89</v>
      </c>
      <c r="C69" s="193" t="s">
        <v>119</v>
      </c>
      <c r="D69" s="120">
        <v>60</v>
      </c>
      <c r="E69" s="118">
        <v>94.621200000000002</v>
      </c>
      <c r="F69" s="118">
        <v>16.125599999999999</v>
      </c>
      <c r="G69" s="118">
        <v>2.8451999999999997</v>
      </c>
      <c r="H69" s="118">
        <v>1.3662000000000001</v>
      </c>
    </row>
    <row r="70" spans="1:12" ht="18.95" customHeight="1">
      <c r="A70" s="235"/>
      <c r="B70" s="221" t="s">
        <v>99</v>
      </c>
      <c r="C70" s="143" t="s">
        <v>288</v>
      </c>
      <c r="D70" s="120">
        <v>50</v>
      </c>
      <c r="E70" s="118">
        <v>17.487500000000001</v>
      </c>
      <c r="F70" s="118">
        <v>4.875</v>
      </c>
      <c r="G70" s="118">
        <v>6.25E-2</v>
      </c>
      <c r="H70" s="118">
        <v>0.8125</v>
      </c>
      <c r="I70" s="16"/>
      <c r="J70" s="16"/>
      <c r="K70" s="16"/>
      <c r="L70" s="16"/>
    </row>
    <row r="71" spans="1:12" ht="18">
      <c r="A71" s="235"/>
      <c r="B71" s="187" t="s">
        <v>229</v>
      </c>
      <c r="C71" s="143" t="s">
        <v>289</v>
      </c>
      <c r="D71" s="120">
        <v>50</v>
      </c>
      <c r="E71" s="118">
        <v>46</v>
      </c>
      <c r="F71" s="118">
        <v>7.9</v>
      </c>
      <c r="G71" s="118">
        <v>1.07</v>
      </c>
      <c r="H71" s="118">
        <v>0.89</v>
      </c>
      <c r="I71" s="16"/>
      <c r="J71" s="16"/>
      <c r="K71" s="16"/>
      <c r="L71" s="16"/>
    </row>
    <row r="72" spans="1:12" ht="18">
      <c r="A72" s="235"/>
      <c r="B72" s="197" t="s">
        <v>100</v>
      </c>
      <c r="C72" s="143" t="s">
        <v>183</v>
      </c>
      <c r="D72" s="120">
        <v>50</v>
      </c>
      <c r="E72" s="118">
        <v>27.958500000000001</v>
      </c>
      <c r="F72" s="118">
        <v>2.4015</v>
      </c>
      <c r="G72" s="118">
        <v>1.3045</v>
      </c>
      <c r="H72" s="118">
        <v>1.6830000000000001</v>
      </c>
      <c r="I72" s="16"/>
      <c r="J72" s="16"/>
      <c r="K72" s="16"/>
      <c r="L72" s="16"/>
    </row>
    <row r="73" spans="1:12" ht="18.95" customHeight="1">
      <c r="A73" s="235"/>
      <c r="B73" s="210" t="s">
        <v>101</v>
      </c>
      <c r="C73" s="143" t="s">
        <v>158</v>
      </c>
      <c r="D73" s="120">
        <v>50</v>
      </c>
      <c r="E73" s="118">
        <v>7.15</v>
      </c>
      <c r="F73" s="118">
        <v>1.325</v>
      </c>
      <c r="G73" s="118">
        <v>0.05</v>
      </c>
      <c r="H73" s="118">
        <v>0.52500000000000002</v>
      </c>
    </row>
    <row r="74" spans="1:12" ht="18.95" customHeight="1">
      <c r="A74" s="235"/>
      <c r="B74" s="205" t="s">
        <v>102</v>
      </c>
      <c r="C74" s="206"/>
      <c r="D74" s="120">
        <v>30</v>
      </c>
      <c r="E74" s="118">
        <v>13.108000000000001</v>
      </c>
      <c r="F74" s="118">
        <v>2.8450000000000006</v>
      </c>
      <c r="G74" s="118">
        <v>0.18000000000000002</v>
      </c>
      <c r="H74" s="118">
        <v>0.51</v>
      </c>
    </row>
    <row r="75" spans="1:12" ht="18.95" customHeight="1">
      <c r="A75" s="235"/>
      <c r="B75" s="188" t="s">
        <v>59</v>
      </c>
      <c r="C75" s="200" t="s">
        <v>140</v>
      </c>
      <c r="D75" s="194">
        <v>15</v>
      </c>
      <c r="E75" s="118">
        <v>91.315049999999999</v>
      </c>
      <c r="F75" s="118">
        <v>1.92</v>
      </c>
      <c r="G75" s="118">
        <v>7.7350499999999993</v>
      </c>
      <c r="H75" s="118">
        <v>4.2349499999999995</v>
      </c>
    </row>
    <row r="76" spans="1:12" ht="18.95" customHeight="1">
      <c r="A76" s="117" t="s">
        <v>44</v>
      </c>
      <c r="B76" s="205" t="s">
        <v>136</v>
      </c>
      <c r="C76" s="206"/>
      <c r="D76" s="120">
        <v>50</v>
      </c>
      <c r="E76" s="118">
        <v>28.195</v>
      </c>
      <c r="F76" s="118">
        <v>2.4375</v>
      </c>
      <c r="G76" s="118">
        <v>1.2849999999999999</v>
      </c>
      <c r="H76" s="118">
        <v>1.72</v>
      </c>
    </row>
    <row r="77" spans="1:12" ht="30.75">
      <c r="A77" s="229"/>
      <c r="B77" s="195" t="s">
        <v>303</v>
      </c>
      <c r="C77" s="192" t="s">
        <v>311</v>
      </c>
      <c r="D77" s="120">
        <v>25</v>
      </c>
      <c r="E77" s="118">
        <v>18.686499999999999</v>
      </c>
      <c r="F77" s="118">
        <v>3.0307499999999998</v>
      </c>
      <c r="G77" s="118">
        <v>0.375</v>
      </c>
      <c r="H77" s="118">
        <v>0.8</v>
      </c>
    </row>
    <row r="78" spans="1:12" ht="18.95" customHeight="1">
      <c r="A78" s="229"/>
      <c r="B78" s="195" t="s">
        <v>61</v>
      </c>
      <c r="C78" s="161" t="s">
        <v>121</v>
      </c>
      <c r="D78" s="120">
        <v>50</v>
      </c>
      <c r="E78" s="118">
        <v>0.2</v>
      </c>
      <c r="F78" s="118">
        <v>0</v>
      </c>
      <c r="G78" s="118">
        <v>0</v>
      </c>
      <c r="H78" s="118">
        <v>0.05</v>
      </c>
    </row>
    <row r="79" spans="1:12" ht="18.95" customHeight="1">
      <c r="A79" s="156"/>
      <c r="B79" s="213" t="s">
        <v>62</v>
      </c>
      <c r="C79" s="161"/>
      <c r="D79" s="120">
        <v>50</v>
      </c>
      <c r="E79" s="118">
        <v>123.1</v>
      </c>
      <c r="F79" s="118">
        <v>26.15</v>
      </c>
      <c r="G79" s="118">
        <v>1</v>
      </c>
      <c r="H79" s="118">
        <v>3.5750000000000002</v>
      </c>
    </row>
    <row r="80" spans="1:12" ht="18.95" customHeight="1">
      <c r="A80" s="156"/>
      <c r="B80" s="205" t="s">
        <v>103</v>
      </c>
      <c r="C80" s="206"/>
      <c r="D80" s="120">
        <v>50</v>
      </c>
      <c r="E80" s="118">
        <v>24.038</v>
      </c>
      <c r="F80" s="118">
        <v>6.74</v>
      </c>
      <c r="G80" s="118">
        <v>0</v>
      </c>
      <c r="H80" s="118">
        <v>0</v>
      </c>
    </row>
    <row r="81" spans="1:8" ht="18.95" customHeight="1">
      <c r="A81" s="169"/>
      <c r="B81" s="170"/>
      <c r="C81" s="170" t="s">
        <v>9</v>
      </c>
      <c r="D81" s="176"/>
      <c r="E81" s="212">
        <f>SUM(E66:E80)</f>
        <v>711.25975000000017</v>
      </c>
      <c r="F81" s="212">
        <f t="shared" ref="F81:H81" si="0">SUM(F66:F80)</f>
        <v>98.190350000000009</v>
      </c>
      <c r="G81" s="212">
        <f t="shared" si="0"/>
        <v>24.757250000000003</v>
      </c>
      <c r="H81" s="212">
        <f t="shared" si="0"/>
        <v>27.056650000000001</v>
      </c>
    </row>
    <row r="82" spans="1:8" ht="18.95" customHeight="1">
      <c r="A82" s="285" t="s">
        <v>14</v>
      </c>
      <c r="B82" s="286"/>
      <c r="C82" s="286"/>
      <c r="D82" s="287"/>
      <c r="E82" s="167">
        <f>AVERAGE(E23,E35,E52,E64,E81)</f>
        <v>693.50831000000017</v>
      </c>
      <c r="F82" s="39">
        <f>AVERAGE(F23,F35,F52,F64,F81)</f>
        <v>97.875879999999995</v>
      </c>
      <c r="G82" s="39">
        <f>AVERAGE(G23,G35,G52,G64,G81)</f>
        <v>22.837229999999998</v>
      </c>
      <c r="H82" s="39">
        <f>AVERAGE(H23,H35,H52,H64,H81)</f>
        <v>26.030129999999996</v>
      </c>
    </row>
    <row r="83" spans="1:8" ht="18.95" customHeight="1">
      <c r="A83" s="173"/>
      <c r="B83" s="172"/>
      <c r="C83" s="288" t="s">
        <v>171</v>
      </c>
      <c r="D83" s="289"/>
      <c r="E83" s="168"/>
      <c r="F83" s="116">
        <f>(F82*4)/E82*100</f>
        <v>56.452606890896504</v>
      </c>
      <c r="G83" s="116">
        <f>(G82*9)/E82*100</f>
        <v>29.637001754167869</v>
      </c>
      <c r="H83" s="116">
        <f>(H82*4)/E82*100</f>
        <v>15.013593708776174</v>
      </c>
    </row>
    <row r="84" spans="1:8" ht="18.95" customHeight="1">
      <c r="A84" s="174"/>
      <c r="B84" s="175"/>
      <c r="C84" s="280" t="s">
        <v>166</v>
      </c>
      <c r="D84" s="281"/>
      <c r="E84" s="168" t="s">
        <v>167</v>
      </c>
      <c r="F84" s="116" t="s">
        <v>168</v>
      </c>
      <c r="G84" s="116" t="s">
        <v>169</v>
      </c>
      <c r="H84" s="116" t="s">
        <v>170</v>
      </c>
    </row>
    <row r="85" spans="1:8" ht="18.95" customHeight="1">
      <c r="A85" s="269" t="s">
        <v>15</v>
      </c>
      <c r="B85" s="269"/>
      <c r="C85" s="269"/>
      <c r="D85" s="269"/>
      <c r="E85" s="270"/>
      <c r="F85" s="270"/>
      <c r="G85" s="270"/>
      <c r="H85" s="270"/>
    </row>
    <row r="86" spans="1:8" ht="18.95" customHeight="1">
      <c r="A86" s="271" t="s">
        <v>141</v>
      </c>
      <c r="B86" s="272"/>
      <c r="C86" s="272"/>
      <c r="D86" s="272"/>
      <c r="E86" s="272"/>
      <c r="F86" s="272"/>
      <c r="G86" s="272"/>
      <c r="H86" s="273"/>
    </row>
    <row r="87" spans="1:8" ht="18.95" customHeight="1">
      <c r="A87" s="274" t="s">
        <v>142</v>
      </c>
      <c r="B87" s="275"/>
      <c r="C87" s="275"/>
      <c r="D87" s="275"/>
      <c r="E87" s="275"/>
      <c r="F87" s="275"/>
      <c r="G87" s="275"/>
      <c r="H87" s="276"/>
    </row>
    <row r="88" spans="1:8" ht="18.95" customHeight="1">
      <c r="A88" s="277" t="s">
        <v>187</v>
      </c>
      <c r="B88" s="278"/>
      <c r="C88" s="278"/>
      <c r="D88" s="278"/>
      <c r="E88" s="278"/>
      <c r="F88" s="278"/>
      <c r="G88" s="278"/>
      <c r="H88" s="279"/>
    </row>
    <row r="89" spans="1:8" ht="18.95" customHeight="1">
      <c r="A89" s="277" t="s">
        <v>143</v>
      </c>
      <c r="B89" s="278"/>
      <c r="C89" s="278"/>
      <c r="D89" s="278"/>
      <c r="E89" s="278"/>
      <c r="F89" s="278"/>
      <c r="G89" s="278"/>
      <c r="H89" s="279"/>
    </row>
    <row r="90" spans="1:8" ht="18.95" customHeight="1">
      <c r="A90" s="277" t="s">
        <v>151</v>
      </c>
      <c r="B90" s="278"/>
      <c r="C90" s="278"/>
      <c r="D90" s="278"/>
      <c r="E90" s="278"/>
      <c r="F90" s="278"/>
      <c r="G90" s="278"/>
      <c r="H90" s="279"/>
    </row>
    <row r="91" spans="1:8" ht="18.95" customHeight="1">
      <c r="A91" s="282" t="s">
        <v>16</v>
      </c>
      <c r="B91" s="282"/>
      <c r="C91" s="282"/>
      <c r="D91" s="282"/>
      <c r="E91" s="282"/>
      <c r="F91" s="282"/>
      <c r="G91" s="282"/>
      <c r="H91" s="282"/>
    </row>
    <row r="92" spans="1:8" ht="18.95" customHeight="1">
      <c r="A92" s="40" t="s">
        <v>144</v>
      </c>
      <c r="B92" s="42" t="s">
        <v>145</v>
      </c>
      <c r="C92" s="42"/>
      <c r="D92" s="42"/>
      <c r="E92" s="43"/>
      <c r="F92" s="43"/>
      <c r="G92" s="43"/>
      <c r="H92" s="44"/>
    </row>
    <row r="93" spans="1:8" ht="18.95" customHeight="1">
      <c r="A93" s="41" t="s">
        <v>146</v>
      </c>
      <c r="B93" s="45" t="s">
        <v>147</v>
      </c>
      <c r="C93" s="45"/>
      <c r="D93" s="45"/>
      <c r="E93" s="46"/>
      <c r="F93" s="46"/>
      <c r="G93" s="46"/>
      <c r="H93" s="47"/>
    </row>
    <row r="94" spans="1:8" ht="18.95" customHeight="1">
      <c r="A94" s="48" t="s">
        <v>148</v>
      </c>
      <c r="B94" s="49" t="s">
        <v>149</v>
      </c>
      <c r="C94" s="49"/>
      <c r="D94" s="49"/>
      <c r="E94" s="50"/>
      <c r="F94" s="50"/>
      <c r="G94" s="50"/>
      <c r="H94" s="51"/>
    </row>
    <row r="95" spans="1:8" ht="18.95" customHeight="1">
      <c r="A95" s="267" t="s">
        <v>17</v>
      </c>
      <c r="B95" s="267"/>
      <c r="C95" s="267"/>
      <c r="D95" s="267"/>
      <c r="E95" s="267"/>
      <c r="F95" s="267"/>
      <c r="G95" s="267"/>
      <c r="H95" s="267"/>
    </row>
    <row r="96" spans="1:8" ht="18.95" customHeight="1">
      <c r="A96" s="268" t="s">
        <v>150</v>
      </c>
      <c r="B96" s="268"/>
      <c r="C96" s="268"/>
      <c r="D96" s="268"/>
      <c r="E96" s="268"/>
      <c r="F96" s="268"/>
      <c r="G96" s="268"/>
      <c r="H96" s="268"/>
    </row>
  </sheetData>
  <mergeCells count="15">
    <mergeCell ref="A85:H85"/>
    <mergeCell ref="A1:B5"/>
    <mergeCell ref="A6:B6"/>
    <mergeCell ref="A82:D82"/>
    <mergeCell ref="C83:D83"/>
    <mergeCell ref="C84:D84"/>
    <mergeCell ref="D1:E7"/>
    <mergeCell ref="A96:H96"/>
    <mergeCell ref="A86:H86"/>
    <mergeCell ref="A87:H87"/>
    <mergeCell ref="A88:H88"/>
    <mergeCell ref="A89:H89"/>
    <mergeCell ref="A90:H90"/>
    <mergeCell ref="A91:H91"/>
    <mergeCell ref="A95:H95"/>
  </mergeCells>
  <pageMargins left="0.25" right="0.25" top="0.75" bottom="0.75" header="0.3" footer="0.3"/>
  <pageSetup paperSize="9" scale="52" fitToHeight="0" orientation="landscape" r:id="rId1"/>
  <rowBreaks count="2" manualBreakCount="2">
    <brk id="35" max="7" man="1"/>
    <brk id="64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72BA-A324-4873-AF19-5D9A78DA5524}">
  <sheetPr>
    <tabColor theme="9" tint="0.59999389629810485"/>
    <pageSetUpPr fitToPage="1"/>
  </sheetPr>
  <dimension ref="A1:W99"/>
  <sheetViews>
    <sheetView topLeftCell="A7" zoomScale="80" zoomScaleNormal="80" workbookViewId="0">
      <selection activeCell="I24" sqref="I24"/>
    </sheetView>
  </sheetViews>
  <sheetFormatPr defaultColWidth="9.25" defaultRowHeight="15"/>
  <cols>
    <col min="1" max="1" width="25.625" style="2" customWidth="1"/>
    <col min="2" max="2" width="60" style="2" bestFit="1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83" t="e" vm="1">
        <v>#VALUE!</v>
      </c>
      <c r="B1" s="283"/>
      <c r="C1" s="1"/>
      <c r="D1" s="290" t="e" vm="2">
        <v>#VALUE!</v>
      </c>
      <c r="E1" s="290"/>
    </row>
    <row r="2" spans="1:8" ht="18.95" customHeight="1">
      <c r="A2" s="283"/>
      <c r="B2" s="283"/>
      <c r="C2" s="1"/>
      <c r="D2" s="290"/>
      <c r="E2" s="290"/>
    </row>
    <row r="3" spans="1:8" ht="18.95" customHeight="1">
      <c r="A3" s="283"/>
      <c r="B3" s="283"/>
      <c r="C3" s="1"/>
      <c r="D3" s="290"/>
      <c r="E3" s="290"/>
    </row>
    <row r="4" spans="1:8" ht="18.95" customHeight="1">
      <c r="A4" s="283"/>
      <c r="B4" s="283"/>
      <c r="C4" s="1"/>
      <c r="D4" s="290"/>
      <c r="E4" s="290"/>
    </row>
    <row r="5" spans="1:8" ht="18.95" customHeight="1">
      <c r="A5" s="283"/>
      <c r="B5" s="283"/>
      <c r="C5" s="1"/>
      <c r="D5" s="290"/>
      <c r="E5" s="290"/>
    </row>
    <row r="6" spans="1:8" ht="30">
      <c r="A6" s="284" t="s">
        <v>193</v>
      </c>
      <c r="B6" s="284"/>
      <c r="C6" s="3"/>
      <c r="D6" s="290"/>
      <c r="E6" s="290"/>
    </row>
    <row r="7" spans="1:8" ht="30">
      <c r="A7" s="96" t="s">
        <v>197</v>
      </c>
      <c r="B7" s="96" t="s">
        <v>201</v>
      </c>
      <c r="C7" s="3"/>
      <c r="D7" s="291"/>
      <c r="E7" s="291"/>
    </row>
    <row r="8" spans="1:8" s="7" customFormat="1" ht="50.1" customHeight="1">
      <c r="A8" s="150" t="s">
        <v>0</v>
      </c>
      <c r="B8" s="190" t="s">
        <v>1</v>
      </c>
      <c r="C8" s="150" t="s">
        <v>2</v>
      </c>
      <c r="D8" s="152" t="s">
        <v>3</v>
      </c>
      <c r="E8" s="152" t="s">
        <v>4</v>
      </c>
      <c r="F8" s="152" t="s">
        <v>5</v>
      </c>
      <c r="G8" s="152" t="s">
        <v>6</v>
      </c>
      <c r="H8" s="152" t="s">
        <v>7</v>
      </c>
    </row>
    <row r="9" spans="1:8" ht="18">
      <c r="A9" s="226"/>
      <c r="B9" s="188" t="s">
        <v>231</v>
      </c>
      <c r="C9" s="252" t="s">
        <v>290</v>
      </c>
      <c r="D9" s="118">
        <v>120</v>
      </c>
      <c r="E9" s="118">
        <v>176</v>
      </c>
      <c r="F9" s="118">
        <v>9.34</v>
      </c>
      <c r="G9" s="118">
        <v>12</v>
      </c>
      <c r="H9" s="118">
        <v>7.47</v>
      </c>
    </row>
    <row r="10" spans="1:8" ht="18">
      <c r="A10" s="117" t="s">
        <v>8</v>
      </c>
      <c r="B10" s="220" t="s">
        <v>232</v>
      </c>
      <c r="C10" s="192" t="s">
        <v>328</v>
      </c>
      <c r="D10" s="144">
        <v>20</v>
      </c>
      <c r="E10" s="118">
        <v>19.5</v>
      </c>
      <c r="F10" s="118">
        <v>1.55</v>
      </c>
      <c r="G10" s="118">
        <v>1.1599999999999999</v>
      </c>
      <c r="H10" s="118">
        <v>0.71</v>
      </c>
    </row>
    <row r="11" spans="1:8" ht="18.95" customHeight="1">
      <c r="A11" s="227"/>
      <c r="B11" s="119" t="s">
        <v>104</v>
      </c>
      <c r="C11" s="228" t="s">
        <v>327</v>
      </c>
      <c r="D11" s="120">
        <v>60</v>
      </c>
      <c r="E11" s="118">
        <v>90.8</v>
      </c>
      <c r="F11" s="118">
        <v>15.8</v>
      </c>
      <c r="G11" s="118">
        <v>1.55</v>
      </c>
      <c r="H11" s="118">
        <v>2.74</v>
      </c>
    </row>
    <row r="12" spans="1:8" ht="18.95" customHeight="1">
      <c r="A12" s="196"/>
      <c r="B12" s="195" t="s">
        <v>89</v>
      </c>
      <c r="C12" s="193" t="s">
        <v>159</v>
      </c>
      <c r="D12" s="120">
        <v>60</v>
      </c>
      <c r="E12" s="118">
        <v>94.621200000000002</v>
      </c>
      <c r="F12" s="118">
        <v>16.125599999999999</v>
      </c>
      <c r="G12" s="118">
        <v>2.8451999999999997</v>
      </c>
      <c r="H12" s="118">
        <v>1.3662000000000001</v>
      </c>
    </row>
    <row r="13" spans="1:8" ht="18.95" customHeight="1">
      <c r="A13" s="196"/>
      <c r="B13" s="187" t="s">
        <v>105</v>
      </c>
      <c r="C13" s="193" t="s">
        <v>160</v>
      </c>
      <c r="D13" s="120">
        <v>50</v>
      </c>
      <c r="E13" s="118">
        <v>16.2</v>
      </c>
      <c r="F13" s="118">
        <v>4.25</v>
      </c>
      <c r="G13" s="118">
        <v>0.1</v>
      </c>
      <c r="H13" s="118">
        <v>0.3</v>
      </c>
    </row>
    <row r="14" spans="1:8" ht="18.95" customHeight="1">
      <c r="A14" s="196"/>
      <c r="B14" s="187" t="s">
        <v>106</v>
      </c>
      <c r="C14" s="196" t="s">
        <v>162</v>
      </c>
      <c r="D14" s="120">
        <v>50</v>
      </c>
      <c r="E14" s="118">
        <v>28.371500000000001</v>
      </c>
      <c r="F14" s="118">
        <v>2.4089999999999998</v>
      </c>
      <c r="G14" s="118">
        <v>1.3320000000000001</v>
      </c>
      <c r="H14" s="118">
        <v>1.6970000000000001</v>
      </c>
    </row>
    <row r="15" spans="1:8" ht="18.95" customHeight="1">
      <c r="A15" s="196"/>
      <c r="B15" s="213" t="s">
        <v>107</v>
      </c>
      <c r="C15" s="198" t="s">
        <v>161</v>
      </c>
      <c r="D15" s="120">
        <v>50</v>
      </c>
      <c r="E15" s="118">
        <v>19.5</v>
      </c>
      <c r="F15" s="118">
        <v>4.7190000000000003</v>
      </c>
      <c r="G15" s="118">
        <v>0.10249999999999999</v>
      </c>
      <c r="H15" s="118">
        <v>0.51</v>
      </c>
    </row>
    <row r="16" spans="1:8" ht="18.95" customHeight="1">
      <c r="A16" s="196"/>
      <c r="B16" s="197" t="s">
        <v>108</v>
      </c>
      <c r="C16" s="198"/>
      <c r="D16" s="120">
        <v>30</v>
      </c>
      <c r="E16" s="118">
        <v>16.3508</v>
      </c>
      <c r="F16" s="118">
        <v>3.6870000000000003</v>
      </c>
      <c r="G16" s="118">
        <v>0.17000000000000004</v>
      </c>
      <c r="H16" s="118">
        <v>0.58000000000000007</v>
      </c>
    </row>
    <row r="17" spans="1:23" ht="18.95" customHeight="1">
      <c r="A17" s="196"/>
      <c r="B17" s="188" t="s">
        <v>59</v>
      </c>
      <c r="C17" s="200" t="s">
        <v>140</v>
      </c>
      <c r="D17" s="194">
        <v>15</v>
      </c>
      <c r="E17" s="118">
        <v>91.315049999999999</v>
      </c>
      <c r="F17" s="118">
        <v>1.92</v>
      </c>
      <c r="G17" s="118">
        <v>7.7350499999999993</v>
      </c>
      <c r="H17" s="118">
        <v>4.2349499999999995</v>
      </c>
    </row>
    <row r="18" spans="1:23" ht="18.95" customHeight="1">
      <c r="A18" s="147" t="s">
        <v>44</v>
      </c>
      <c r="B18" s="148" t="s">
        <v>136</v>
      </c>
      <c r="C18" s="143"/>
      <c r="D18" s="120">
        <v>50</v>
      </c>
      <c r="E18" s="118">
        <v>28.195</v>
      </c>
      <c r="F18" s="118">
        <v>2.4375</v>
      </c>
      <c r="G18" s="118">
        <v>1.2849999999999999</v>
      </c>
      <c r="H18" s="118">
        <v>1.72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.75">
      <c r="A19" s="196"/>
      <c r="B19" s="205" t="s">
        <v>303</v>
      </c>
      <c r="C19" s="192" t="s">
        <v>311</v>
      </c>
      <c r="D19" s="120">
        <v>50</v>
      </c>
      <c r="E19" s="118">
        <v>37.372999999999998</v>
      </c>
      <c r="F19" s="118">
        <v>6.0614999999999997</v>
      </c>
      <c r="G19" s="118">
        <v>0.75</v>
      </c>
      <c r="H19" s="118">
        <v>1.6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229"/>
      <c r="B20" s="195" t="s">
        <v>61</v>
      </c>
      <c r="C20" s="161" t="s">
        <v>121</v>
      </c>
      <c r="D20" s="120">
        <v>50</v>
      </c>
      <c r="E20" s="118">
        <v>0.2</v>
      </c>
      <c r="F20" s="118">
        <v>0</v>
      </c>
      <c r="G20" s="118">
        <v>0</v>
      </c>
      <c r="H20" s="118">
        <v>0.05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229"/>
      <c r="B21" s="195" t="s">
        <v>62</v>
      </c>
      <c r="C21" s="196"/>
      <c r="D21" s="120">
        <v>50</v>
      </c>
      <c r="E21" s="118">
        <v>123.1</v>
      </c>
      <c r="F21" s="118">
        <v>26.15</v>
      </c>
      <c r="G21" s="118">
        <v>1</v>
      </c>
      <c r="H21" s="118">
        <v>3.5750000000000002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56"/>
      <c r="B22" s="213" t="s">
        <v>71</v>
      </c>
      <c r="C22" s="196"/>
      <c r="D22" s="120">
        <v>50</v>
      </c>
      <c r="E22" s="118">
        <v>24.038</v>
      </c>
      <c r="F22" s="118">
        <v>6.74</v>
      </c>
      <c r="G22" s="118">
        <v>0</v>
      </c>
      <c r="H22" s="118"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9"/>
      <c r="B23" s="170"/>
      <c r="C23" s="170" t="s">
        <v>9</v>
      </c>
      <c r="D23" s="149"/>
      <c r="E23" s="214">
        <f>SUM(E9:E22)</f>
        <v>765.56455000000017</v>
      </c>
      <c r="F23" s="214">
        <f>SUM(F9:F22)</f>
        <v>101.1896</v>
      </c>
      <c r="G23" s="214">
        <f>SUM(G9:G22)</f>
        <v>30.029750000000003</v>
      </c>
      <c r="H23" s="214">
        <f>SUM(H9:H22)</f>
        <v>26.553150000000002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150" t="s">
        <v>10</v>
      </c>
      <c r="B24" s="150" t="s">
        <v>1</v>
      </c>
      <c r="C24" s="150" t="s">
        <v>2</v>
      </c>
      <c r="D24" s="152" t="s">
        <v>3</v>
      </c>
      <c r="E24" s="152" t="s">
        <v>4</v>
      </c>
      <c r="F24" s="152" t="s">
        <v>5</v>
      </c>
      <c r="G24" s="152" t="s">
        <v>6</v>
      </c>
      <c r="H24" s="152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30.75">
      <c r="A25" s="230"/>
      <c r="B25" s="202" t="s">
        <v>233</v>
      </c>
      <c r="C25" s="256" t="s">
        <v>291</v>
      </c>
      <c r="D25" s="118">
        <v>200</v>
      </c>
      <c r="E25" s="118">
        <v>361</v>
      </c>
      <c r="F25" s="118">
        <v>43.7</v>
      </c>
      <c r="G25" s="118">
        <v>13.3</v>
      </c>
      <c r="H25" s="118">
        <v>13.4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31.5">
      <c r="A26" s="117" t="s">
        <v>8</v>
      </c>
      <c r="B26" s="220" t="s">
        <v>234</v>
      </c>
      <c r="C26" s="256" t="s">
        <v>292</v>
      </c>
      <c r="D26" s="144">
        <v>50</v>
      </c>
      <c r="E26" s="118">
        <v>86</v>
      </c>
      <c r="F26" s="118">
        <v>10.4</v>
      </c>
      <c r="G26" s="118">
        <v>3.28</v>
      </c>
      <c r="H26" s="118">
        <v>2.64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s="23" customFormat="1" ht="18.95" customHeight="1">
      <c r="A27" s="230"/>
      <c r="B27" s="119" t="s">
        <v>109</v>
      </c>
      <c r="C27" s="143" t="s">
        <v>133</v>
      </c>
      <c r="D27" s="120">
        <v>50</v>
      </c>
      <c r="E27" s="118">
        <v>23.107700000000001</v>
      </c>
      <c r="F27" s="118">
        <v>3.3490000000000002</v>
      </c>
      <c r="G27" s="118">
        <v>1.0485</v>
      </c>
      <c r="H27" s="118">
        <v>0.86399999999999999</v>
      </c>
      <c r="J27" s="24"/>
      <c r="K27" s="24"/>
      <c r="L27" s="24"/>
      <c r="M27" s="24"/>
      <c r="N27" s="24"/>
      <c r="O27" s="24"/>
      <c r="P27" s="24"/>
    </row>
    <row r="28" spans="1:23" s="23" customFormat="1" ht="18.95" customHeight="1">
      <c r="A28" s="230"/>
      <c r="B28" s="195" t="s">
        <v>115</v>
      </c>
      <c r="C28" s="206" t="s">
        <v>131</v>
      </c>
      <c r="D28" s="239">
        <v>50</v>
      </c>
      <c r="E28" s="236">
        <v>17.598500000000001</v>
      </c>
      <c r="F28" s="236">
        <v>3.2825000000000002</v>
      </c>
      <c r="G28" s="236">
        <v>0.54400000000000004</v>
      </c>
      <c r="H28" s="236">
        <v>0.38950000000000001</v>
      </c>
      <c r="I28" s="25"/>
      <c r="J28" s="24"/>
      <c r="K28" s="24"/>
      <c r="L28" s="24"/>
      <c r="M28" s="24"/>
      <c r="N28" s="24"/>
      <c r="O28" s="24"/>
      <c r="P28" s="26"/>
    </row>
    <row r="29" spans="1:23" s="23" customFormat="1" ht="18">
      <c r="A29" s="230"/>
      <c r="B29" s="187" t="s">
        <v>72</v>
      </c>
      <c r="C29" s="161" t="s">
        <v>138</v>
      </c>
      <c r="D29" s="120">
        <v>5</v>
      </c>
      <c r="E29" s="118">
        <v>32.189399999999999</v>
      </c>
      <c r="F29" s="118">
        <v>9.7050000000000011E-2</v>
      </c>
      <c r="G29" s="118">
        <v>3.5305500000000003</v>
      </c>
      <c r="H29" s="118">
        <v>1.3550000000000001E-2</v>
      </c>
      <c r="I29" s="25"/>
      <c r="J29" s="24"/>
      <c r="K29" s="24"/>
      <c r="L29" s="24"/>
      <c r="M29" s="24"/>
      <c r="N29" s="24"/>
      <c r="O29" s="24"/>
      <c r="P29" s="24"/>
    </row>
    <row r="30" spans="1:23" s="23" customFormat="1" ht="18.95" customHeight="1">
      <c r="A30" s="230"/>
      <c r="B30" s="188" t="s">
        <v>110</v>
      </c>
      <c r="C30" s="192" t="s">
        <v>181</v>
      </c>
      <c r="D30" s="120">
        <v>50</v>
      </c>
      <c r="E30" s="118">
        <v>18.3765</v>
      </c>
      <c r="F30" s="118">
        <v>4.4584999999999999</v>
      </c>
      <c r="G30" s="118">
        <v>0.15</v>
      </c>
      <c r="H30" s="118">
        <v>0.55000000000000004</v>
      </c>
      <c r="I30" s="25"/>
      <c r="J30" s="24"/>
      <c r="K30" s="24"/>
      <c r="L30" s="24"/>
      <c r="M30" s="24"/>
      <c r="N30" s="24"/>
      <c r="O30" s="24"/>
      <c r="P30" s="24"/>
    </row>
    <row r="31" spans="1:23" ht="18.95" customHeight="1">
      <c r="A31" s="231"/>
      <c r="B31" s="205" t="s">
        <v>111</v>
      </c>
      <c r="C31" s="206"/>
      <c r="D31" s="120">
        <v>30</v>
      </c>
      <c r="E31" s="118">
        <v>7.5630000000000006</v>
      </c>
      <c r="F31" s="118">
        <v>1.42</v>
      </c>
      <c r="G31" s="118">
        <v>0.10700000000000001</v>
      </c>
      <c r="H31" s="118">
        <v>0.45999999999999996</v>
      </c>
      <c r="I31" s="16"/>
      <c r="J31" s="18"/>
      <c r="K31" s="18"/>
      <c r="L31" s="18"/>
      <c r="M31" s="18"/>
      <c r="N31" s="18"/>
      <c r="O31" s="18"/>
      <c r="P31" s="18"/>
    </row>
    <row r="32" spans="1:23" ht="18.95" customHeight="1">
      <c r="A32" s="231"/>
      <c r="B32" s="188" t="s">
        <v>59</v>
      </c>
      <c r="C32" s="200" t="s">
        <v>140</v>
      </c>
      <c r="D32" s="194">
        <v>15</v>
      </c>
      <c r="E32" s="118">
        <v>91.315049999999999</v>
      </c>
      <c r="F32" s="118">
        <v>1.92</v>
      </c>
      <c r="G32" s="118">
        <v>7.7350499999999993</v>
      </c>
      <c r="H32" s="118">
        <v>4.2349499999999995</v>
      </c>
      <c r="J32" s="18"/>
      <c r="K32" s="18"/>
      <c r="L32" s="18"/>
      <c r="M32" s="18"/>
      <c r="N32" s="18"/>
      <c r="O32" s="18"/>
      <c r="P32" s="18"/>
    </row>
    <row r="33" spans="1:22" ht="18.95" customHeight="1">
      <c r="A33" s="147" t="s">
        <v>44</v>
      </c>
      <c r="B33" s="148" t="s">
        <v>136</v>
      </c>
      <c r="C33" s="143"/>
      <c r="D33" s="120">
        <v>50</v>
      </c>
      <c r="E33" s="118">
        <v>28.195</v>
      </c>
      <c r="F33" s="118">
        <v>2.4375</v>
      </c>
      <c r="G33" s="118">
        <v>1.2849999999999999</v>
      </c>
      <c r="H33" s="118">
        <v>1.72</v>
      </c>
      <c r="J33" s="18"/>
      <c r="K33" s="18"/>
      <c r="L33" s="18"/>
      <c r="M33" s="18"/>
      <c r="N33" s="17"/>
      <c r="O33" s="18"/>
      <c r="P33" s="18"/>
    </row>
    <row r="34" spans="1:22" ht="30.75">
      <c r="A34" s="229"/>
      <c r="B34" s="195" t="s">
        <v>303</v>
      </c>
      <c r="C34" s="192" t="s">
        <v>311</v>
      </c>
      <c r="D34" s="120">
        <v>50</v>
      </c>
      <c r="E34" s="118">
        <v>37.372999999999998</v>
      </c>
      <c r="F34" s="118">
        <v>6.0614999999999997</v>
      </c>
      <c r="G34" s="118">
        <v>0.75</v>
      </c>
      <c r="H34" s="118">
        <v>1.6</v>
      </c>
      <c r="L34" s="28"/>
      <c r="M34" s="29"/>
      <c r="N34" s="29"/>
      <c r="O34" s="29"/>
      <c r="P34" s="29"/>
      <c r="Q34" s="29"/>
    </row>
    <row r="35" spans="1:22" ht="18.95" customHeight="1">
      <c r="A35" s="229"/>
      <c r="B35" s="195" t="s">
        <v>61</v>
      </c>
      <c r="C35" s="161" t="s">
        <v>121</v>
      </c>
      <c r="D35" s="120">
        <v>50</v>
      </c>
      <c r="E35" s="118">
        <v>0.2</v>
      </c>
      <c r="F35" s="118">
        <v>0</v>
      </c>
      <c r="G35" s="118">
        <v>0</v>
      </c>
      <c r="H35" s="118">
        <v>0.05</v>
      </c>
      <c r="L35" s="28"/>
      <c r="M35" s="29"/>
      <c r="N35" s="29"/>
      <c r="O35" s="29"/>
      <c r="P35" s="29"/>
      <c r="Q35" s="29"/>
    </row>
    <row r="36" spans="1:22" ht="18.95" customHeight="1">
      <c r="A36" s="156"/>
      <c r="B36" s="213" t="s">
        <v>62</v>
      </c>
      <c r="C36" s="161"/>
      <c r="D36" s="120">
        <v>50</v>
      </c>
      <c r="E36" s="118">
        <v>123.1</v>
      </c>
      <c r="F36" s="118">
        <v>26.15</v>
      </c>
      <c r="G36" s="118">
        <v>1</v>
      </c>
      <c r="H36" s="118">
        <v>3.5750000000000002</v>
      </c>
      <c r="O36" s="18"/>
      <c r="P36" s="18"/>
      <c r="Q36" s="18"/>
      <c r="R36" s="18"/>
      <c r="S36" s="18"/>
      <c r="T36" s="18"/>
      <c r="U36" s="18"/>
      <c r="V36" s="18"/>
    </row>
    <row r="37" spans="1:22" ht="18.95" customHeight="1">
      <c r="A37" s="156"/>
      <c r="B37" s="119" t="s">
        <v>45</v>
      </c>
      <c r="C37" s="161"/>
      <c r="D37" s="120">
        <v>50</v>
      </c>
      <c r="E37" s="118">
        <v>19.988</v>
      </c>
      <c r="F37" s="118">
        <v>5.97</v>
      </c>
      <c r="G37" s="118">
        <v>0</v>
      </c>
      <c r="H37" s="118">
        <v>0.15</v>
      </c>
      <c r="O37" s="18"/>
      <c r="P37" s="18"/>
      <c r="Q37" s="18"/>
      <c r="R37" s="18"/>
      <c r="S37" s="18"/>
      <c r="T37" s="18"/>
      <c r="U37" s="18"/>
      <c r="V37" s="18"/>
    </row>
    <row r="38" spans="1:22" s="7" customFormat="1" ht="18.95" customHeight="1">
      <c r="A38" s="169"/>
      <c r="B38" s="170"/>
      <c r="C38" s="170" t="s">
        <v>9</v>
      </c>
      <c r="D38" s="216"/>
      <c r="E38" s="217">
        <f>SUM(E25:E37)</f>
        <v>846.00615000000016</v>
      </c>
      <c r="F38" s="217">
        <f>SUM(F25:F37)</f>
        <v>109.24605</v>
      </c>
      <c r="G38" s="217">
        <f>SUM(G25:G37)</f>
        <v>32.730100000000007</v>
      </c>
      <c r="H38" s="217">
        <f>SUM(H25:H37)</f>
        <v>29.646999999999998</v>
      </c>
      <c r="O38" s="20"/>
      <c r="P38" s="20"/>
      <c r="Q38" s="20"/>
      <c r="R38" s="20"/>
      <c r="S38" s="20"/>
      <c r="T38" s="20"/>
      <c r="U38" s="20"/>
      <c r="V38" s="20"/>
    </row>
    <row r="39" spans="1:22" ht="50.1" customHeight="1">
      <c r="A39" s="150" t="s">
        <v>11</v>
      </c>
      <c r="B39" s="150" t="s">
        <v>1</v>
      </c>
      <c r="C39" s="150" t="s">
        <v>2</v>
      </c>
      <c r="D39" s="152" t="s">
        <v>3</v>
      </c>
      <c r="E39" s="152" t="s">
        <v>4</v>
      </c>
      <c r="F39" s="152" t="s">
        <v>5</v>
      </c>
      <c r="G39" s="152" t="s">
        <v>6</v>
      </c>
      <c r="H39" s="152" t="s">
        <v>7</v>
      </c>
      <c r="O39" s="18"/>
      <c r="P39" s="18"/>
      <c r="Q39" s="18"/>
      <c r="R39" s="18"/>
      <c r="S39" s="18"/>
      <c r="T39" s="18"/>
      <c r="U39" s="18"/>
      <c r="V39" s="18"/>
    </row>
    <row r="40" spans="1:22" s="7" customFormat="1" ht="30.75">
      <c r="A40" s="233"/>
      <c r="B40" s="188" t="s">
        <v>235</v>
      </c>
      <c r="C40" s="192" t="s">
        <v>293</v>
      </c>
      <c r="D40" s="118">
        <v>200</v>
      </c>
      <c r="E40" s="118">
        <v>201</v>
      </c>
      <c r="F40" s="118">
        <v>12.7</v>
      </c>
      <c r="G40" s="118">
        <v>12</v>
      </c>
      <c r="H40" s="118">
        <v>9.3800000000000008</v>
      </c>
      <c r="J40" s="20"/>
      <c r="K40" s="20"/>
      <c r="L40" s="20"/>
      <c r="M40" s="20"/>
      <c r="N40" s="20"/>
      <c r="O40" s="20"/>
      <c r="P40" s="32"/>
      <c r="Q40" s="32"/>
      <c r="R40" s="32"/>
      <c r="S40" s="32"/>
      <c r="T40" s="20"/>
      <c r="U40" s="20"/>
      <c r="V40" s="20"/>
    </row>
    <row r="41" spans="1:22" s="7" customFormat="1" ht="30.75">
      <c r="A41" s="117" t="s">
        <v>8</v>
      </c>
      <c r="B41" s="220" t="s">
        <v>236</v>
      </c>
      <c r="C41" s="192" t="s">
        <v>294</v>
      </c>
      <c r="D41" s="144">
        <v>50</v>
      </c>
      <c r="E41" s="118">
        <v>26.3</v>
      </c>
      <c r="F41" s="118">
        <v>3.87</v>
      </c>
      <c r="G41" s="118">
        <v>0.63</v>
      </c>
      <c r="H41" s="118">
        <v>0.79</v>
      </c>
      <c r="J41" s="20"/>
      <c r="K41" s="20"/>
      <c r="L41" s="20"/>
      <c r="M41" s="20"/>
      <c r="N41" s="20"/>
      <c r="O41" s="20"/>
      <c r="P41" s="32"/>
      <c r="Q41" s="32"/>
      <c r="R41" s="32"/>
      <c r="S41" s="32"/>
      <c r="T41" s="20"/>
      <c r="U41" s="20"/>
      <c r="V41" s="20"/>
    </row>
    <row r="42" spans="1:22" s="7" customFormat="1" ht="36">
      <c r="A42" s="233"/>
      <c r="B42" s="119" t="s">
        <v>296</v>
      </c>
      <c r="C42" s="192" t="s">
        <v>295</v>
      </c>
      <c r="D42" s="120">
        <v>100</v>
      </c>
      <c r="E42" s="118">
        <v>180</v>
      </c>
      <c r="F42" s="118">
        <v>19.8</v>
      </c>
      <c r="G42" s="118">
        <v>6.54</v>
      </c>
      <c r="H42" s="118">
        <v>8.9</v>
      </c>
      <c r="J42" s="20"/>
      <c r="K42" s="20"/>
      <c r="L42" s="20"/>
      <c r="M42" s="20"/>
      <c r="N42" s="20"/>
      <c r="O42" s="20"/>
      <c r="P42" s="32"/>
      <c r="Q42" s="32"/>
      <c r="R42" s="32"/>
      <c r="S42" s="32"/>
      <c r="T42" s="20"/>
      <c r="U42" s="20"/>
      <c r="V42" s="20"/>
    </row>
    <row r="43" spans="1:22" s="7" customFormat="1" ht="18">
      <c r="A43" s="233"/>
      <c r="B43" s="188" t="s">
        <v>298</v>
      </c>
      <c r="C43" s="192" t="s">
        <v>297</v>
      </c>
      <c r="D43" s="120">
        <v>100</v>
      </c>
      <c r="E43" s="118">
        <v>40.200000000000003</v>
      </c>
      <c r="F43" s="118">
        <v>8.64</v>
      </c>
      <c r="G43" s="118">
        <v>0.06</v>
      </c>
      <c r="H43" s="118">
        <v>0.62</v>
      </c>
      <c r="J43" s="20"/>
      <c r="K43" s="20"/>
      <c r="L43" s="20"/>
      <c r="M43" s="20"/>
      <c r="N43" s="20"/>
      <c r="O43" s="20"/>
      <c r="P43" s="32"/>
      <c r="Q43" s="32"/>
      <c r="R43" s="32"/>
      <c r="S43" s="32"/>
      <c r="T43" s="20"/>
      <c r="U43" s="20"/>
      <c r="V43" s="20"/>
    </row>
    <row r="44" spans="1:22" s="7" customFormat="1" ht="18">
      <c r="A44" s="156" t="s">
        <v>44</v>
      </c>
      <c r="B44" s="148" t="s">
        <v>136</v>
      </c>
      <c r="C44" s="143"/>
      <c r="D44" s="120">
        <v>50</v>
      </c>
      <c r="E44" s="118">
        <v>28.195</v>
      </c>
      <c r="F44" s="118">
        <v>2.4375</v>
      </c>
      <c r="G44" s="118">
        <v>1.2849999999999999</v>
      </c>
      <c r="H44" s="118">
        <v>1.72</v>
      </c>
      <c r="J44" s="20"/>
      <c r="K44" s="20"/>
      <c r="L44" s="20"/>
      <c r="M44" s="20"/>
      <c r="N44" s="20"/>
      <c r="O44" s="20"/>
      <c r="P44" s="32"/>
      <c r="Q44" s="32"/>
      <c r="R44" s="32"/>
      <c r="S44" s="32"/>
      <c r="T44" s="20"/>
      <c r="U44" s="20"/>
      <c r="V44" s="20"/>
    </row>
    <row r="45" spans="1:22" s="7" customFormat="1" ht="18.95" customHeight="1">
      <c r="A45" s="161"/>
      <c r="B45" s="187" t="s">
        <v>60</v>
      </c>
      <c r="C45" s="161" t="s">
        <v>122</v>
      </c>
      <c r="D45" s="120">
        <v>50</v>
      </c>
      <c r="E45" s="118">
        <v>24.264399999999998</v>
      </c>
      <c r="F45" s="118">
        <v>5.891</v>
      </c>
      <c r="G45" s="118">
        <v>2.5000000000000001E-2</v>
      </c>
      <c r="H45" s="118">
        <v>0.18149999999999999</v>
      </c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spans="1:22" ht="30.75">
      <c r="A46" s="161"/>
      <c r="B46" s="202" t="s">
        <v>303</v>
      </c>
      <c r="C46" s="192" t="s">
        <v>311</v>
      </c>
      <c r="D46" s="120">
        <v>50</v>
      </c>
      <c r="E46" s="118">
        <v>37.372999999999998</v>
      </c>
      <c r="F46" s="118">
        <v>6.0614999999999997</v>
      </c>
      <c r="G46" s="118">
        <v>0.75</v>
      </c>
      <c r="H46" s="118">
        <v>1.6</v>
      </c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2" ht="18.95" customHeight="1">
      <c r="A47" s="161"/>
      <c r="B47" s="210" t="s">
        <v>61</v>
      </c>
      <c r="C47" s="161" t="s">
        <v>121</v>
      </c>
      <c r="D47" s="120">
        <v>50</v>
      </c>
      <c r="E47" s="118">
        <v>0.2</v>
      </c>
      <c r="F47" s="118">
        <v>0</v>
      </c>
      <c r="G47" s="118">
        <v>0</v>
      </c>
      <c r="H47" s="118">
        <v>0.05</v>
      </c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2" ht="18.95" customHeight="1">
      <c r="A48" s="161"/>
      <c r="B48" s="195" t="s">
        <v>62</v>
      </c>
      <c r="C48" s="161"/>
      <c r="D48" s="120">
        <v>50</v>
      </c>
      <c r="E48" s="118">
        <v>123.1</v>
      </c>
      <c r="F48" s="118">
        <v>26.15</v>
      </c>
      <c r="G48" s="118">
        <v>1</v>
      </c>
      <c r="H48" s="118">
        <v>3.5750000000000002</v>
      </c>
    </row>
    <row r="49" spans="1:15" ht="18.95" customHeight="1">
      <c r="A49" s="161"/>
      <c r="B49" s="195" t="s">
        <v>96</v>
      </c>
      <c r="C49" s="161"/>
      <c r="D49" s="120">
        <v>50</v>
      </c>
      <c r="E49" s="118">
        <v>21.5</v>
      </c>
      <c r="F49" s="118">
        <v>4.21</v>
      </c>
      <c r="G49" s="118">
        <v>7.0000000000000007E-2</v>
      </c>
      <c r="H49" s="118">
        <v>0.56999999999999995</v>
      </c>
    </row>
    <row r="50" spans="1:15" s="7" customFormat="1" ht="18.95" customHeight="1">
      <c r="A50" s="169"/>
      <c r="B50" s="170"/>
      <c r="C50" s="170" t="s">
        <v>9</v>
      </c>
      <c r="D50" s="211"/>
      <c r="E50" s="212">
        <f>SUM(E40:E49)</f>
        <v>682.13240000000008</v>
      </c>
      <c r="F50" s="212">
        <f>SUM(F40:F49)</f>
        <v>89.76</v>
      </c>
      <c r="G50" s="212">
        <f>SUM(G40:G49)</f>
        <v>22.36</v>
      </c>
      <c r="H50" s="212">
        <f>SUM(H40:H49)</f>
        <v>27.386500000000002</v>
      </c>
      <c r="J50" s="28"/>
      <c r="K50" s="29"/>
      <c r="L50" s="29"/>
      <c r="M50" s="29"/>
      <c r="N50" s="29"/>
      <c r="O50" s="29"/>
    </row>
    <row r="51" spans="1:15" ht="50.1" customHeight="1">
      <c r="A51" s="150" t="s">
        <v>12</v>
      </c>
      <c r="B51" s="150" t="s">
        <v>1</v>
      </c>
      <c r="C51" s="150" t="s">
        <v>2</v>
      </c>
      <c r="D51" s="152" t="s">
        <v>3</v>
      </c>
      <c r="E51" s="152" t="s">
        <v>4</v>
      </c>
      <c r="F51" s="152" t="s">
        <v>5</v>
      </c>
      <c r="G51" s="152" t="s">
        <v>6</v>
      </c>
      <c r="H51" s="152" t="s">
        <v>7</v>
      </c>
    </row>
    <row r="52" spans="1:15" ht="30.75">
      <c r="A52" s="230"/>
      <c r="B52" s="202" t="s">
        <v>237</v>
      </c>
      <c r="C52" s="143" t="s">
        <v>299</v>
      </c>
      <c r="D52" s="118">
        <v>120</v>
      </c>
      <c r="E52" s="118">
        <v>91.1</v>
      </c>
      <c r="F52" s="118">
        <v>6.24</v>
      </c>
      <c r="G52" s="118">
        <v>5.68</v>
      </c>
      <c r="H52" s="118">
        <v>3.09</v>
      </c>
    </row>
    <row r="53" spans="1:15" ht="30.75">
      <c r="A53" s="117" t="s">
        <v>8</v>
      </c>
      <c r="B53" s="220" t="s">
        <v>238</v>
      </c>
      <c r="C53" s="143" t="s">
        <v>300</v>
      </c>
      <c r="D53" s="144">
        <v>20</v>
      </c>
      <c r="E53" s="118">
        <v>27.2</v>
      </c>
      <c r="F53" s="118">
        <v>2.4300000000000002</v>
      </c>
      <c r="G53" s="118">
        <v>1.29</v>
      </c>
      <c r="H53" s="118">
        <v>1.1599999999999999</v>
      </c>
    </row>
    <row r="54" spans="1:15" ht="18.95" customHeight="1">
      <c r="A54" s="231"/>
      <c r="B54" s="119" t="s">
        <v>80</v>
      </c>
      <c r="C54" s="209" t="s">
        <v>132</v>
      </c>
      <c r="D54" s="120">
        <v>60</v>
      </c>
      <c r="E54" s="118">
        <v>44.37</v>
      </c>
      <c r="F54" s="118">
        <v>10.097999999999999</v>
      </c>
      <c r="G54" s="118">
        <v>6.1199999999999991E-2</v>
      </c>
      <c r="H54" s="118">
        <v>1.1627999999999998</v>
      </c>
    </row>
    <row r="55" spans="1:15" ht="18.95" customHeight="1">
      <c r="A55" s="231"/>
      <c r="B55" s="195" t="s">
        <v>75</v>
      </c>
      <c r="C55" s="208" t="s">
        <v>128</v>
      </c>
      <c r="D55" s="120">
        <v>60</v>
      </c>
      <c r="E55" s="118">
        <v>48.359999999999992</v>
      </c>
      <c r="F55" s="118">
        <v>10.185</v>
      </c>
      <c r="G55" s="118">
        <v>0.3</v>
      </c>
      <c r="H55" s="118">
        <v>1.7849999999999999</v>
      </c>
    </row>
    <row r="56" spans="1:15" ht="18">
      <c r="A56" s="231"/>
      <c r="B56" s="148" t="s">
        <v>112</v>
      </c>
      <c r="C56" s="143" t="s">
        <v>135</v>
      </c>
      <c r="D56" s="120">
        <v>50</v>
      </c>
      <c r="E56" s="118">
        <v>32.200000000000003</v>
      </c>
      <c r="F56" s="118">
        <v>7.95</v>
      </c>
      <c r="G56" s="118">
        <v>0.3</v>
      </c>
      <c r="H56" s="118">
        <v>0.85</v>
      </c>
      <c r="J56" s="28"/>
      <c r="K56" s="29"/>
      <c r="L56" s="29"/>
      <c r="M56" s="29"/>
      <c r="N56" s="29"/>
      <c r="O56" s="29"/>
    </row>
    <row r="57" spans="1:15" ht="18.95" customHeight="1">
      <c r="A57" s="231"/>
      <c r="B57" s="148" t="s">
        <v>301</v>
      </c>
      <c r="C57" s="252" t="s">
        <v>308</v>
      </c>
      <c r="D57" s="120">
        <v>50</v>
      </c>
      <c r="E57" s="118">
        <v>90</v>
      </c>
      <c r="F57" s="118">
        <v>2.34</v>
      </c>
      <c r="G57" s="118">
        <v>8.2899999999999991</v>
      </c>
      <c r="H57" s="118">
        <v>1.41</v>
      </c>
      <c r="J57" s="28"/>
      <c r="K57" s="29"/>
      <c r="L57" s="29"/>
      <c r="M57" s="29"/>
      <c r="N57" s="29"/>
      <c r="O57" s="29"/>
    </row>
    <row r="58" spans="1:15" ht="18">
      <c r="A58" s="229"/>
      <c r="B58" s="187" t="s">
        <v>72</v>
      </c>
      <c r="C58" s="161" t="s">
        <v>138</v>
      </c>
      <c r="D58" s="120">
        <v>5</v>
      </c>
      <c r="E58" s="118">
        <v>32.189399999999999</v>
      </c>
      <c r="F58" s="118">
        <v>9.7050000000000011E-2</v>
      </c>
      <c r="G58" s="118">
        <v>3.5305500000000003</v>
      </c>
      <c r="H58" s="118">
        <v>1.3550000000000001E-2</v>
      </c>
    </row>
    <row r="59" spans="1:15" ht="18.95" customHeight="1">
      <c r="A59" s="229"/>
      <c r="B59" s="148" t="s">
        <v>54</v>
      </c>
      <c r="C59" s="143" t="s">
        <v>134</v>
      </c>
      <c r="D59" s="120">
        <v>50</v>
      </c>
      <c r="E59" s="118">
        <v>22.654499999999999</v>
      </c>
      <c r="F59" s="118">
        <v>4.3185000000000002</v>
      </c>
      <c r="G59" s="118">
        <v>0.77149999999999996</v>
      </c>
      <c r="H59" s="118">
        <v>0.28699999999999998</v>
      </c>
    </row>
    <row r="60" spans="1:15" ht="18.95" customHeight="1">
      <c r="A60" s="229"/>
      <c r="B60" s="148" t="s">
        <v>113</v>
      </c>
      <c r="C60" s="143"/>
      <c r="D60" s="120">
        <v>30</v>
      </c>
      <c r="E60" s="118">
        <v>17.78</v>
      </c>
      <c r="F60" s="118">
        <v>3.5700000000000003</v>
      </c>
      <c r="G60" s="118">
        <v>0.32</v>
      </c>
      <c r="H60" s="118">
        <v>0.94000000000000017</v>
      </c>
    </row>
    <row r="61" spans="1:15" ht="18.95" customHeight="1">
      <c r="A61" s="229"/>
      <c r="B61" s="188" t="s">
        <v>59</v>
      </c>
      <c r="C61" s="200" t="s">
        <v>140</v>
      </c>
      <c r="D61" s="194">
        <v>15</v>
      </c>
      <c r="E61" s="118">
        <v>91.315049999999999</v>
      </c>
      <c r="F61" s="118">
        <v>1.92</v>
      </c>
      <c r="G61" s="118">
        <v>7.7350499999999993</v>
      </c>
      <c r="H61" s="118">
        <v>4.2349499999999995</v>
      </c>
    </row>
    <row r="62" spans="1:15" ht="18.95" customHeight="1">
      <c r="A62" s="147" t="s">
        <v>44</v>
      </c>
      <c r="B62" s="148" t="s">
        <v>136</v>
      </c>
      <c r="C62" s="143"/>
      <c r="D62" s="120">
        <v>50</v>
      </c>
      <c r="E62" s="118">
        <v>28.195</v>
      </c>
      <c r="F62" s="118">
        <v>2.4375</v>
      </c>
      <c r="G62" s="118">
        <v>1.2849999999999999</v>
      </c>
      <c r="H62" s="118">
        <v>1.72</v>
      </c>
    </row>
    <row r="63" spans="1:15" ht="30.75">
      <c r="A63" s="229"/>
      <c r="B63" s="195" t="s">
        <v>303</v>
      </c>
      <c r="C63" s="192" t="s">
        <v>311</v>
      </c>
      <c r="D63" s="120">
        <v>50</v>
      </c>
      <c r="E63" s="118">
        <v>37.372999999999998</v>
      </c>
      <c r="F63" s="118">
        <v>6.0614999999999997</v>
      </c>
      <c r="G63" s="118">
        <v>0.75</v>
      </c>
      <c r="H63" s="118">
        <v>1.6</v>
      </c>
    </row>
    <row r="64" spans="1:15" ht="18.95" customHeight="1">
      <c r="A64" s="229"/>
      <c r="B64" s="195" t="s">
        <v>61</v>
      </c>
      <c r="C64" s="161" t="s">
        <v>121</v>
      </c>
      <c r="D64" s="120">
        <v>50</v>
      </c>
      <c r="E64" s="118">
        <v>0.2</v>
      </c>
      <c r="F64" s="118">
        <v>0</v>
      </c>
      <c r="G64" s="118">
        <v>0</v>
      </c>
      <c r="H64" s="118">
        <v>0.05</v>
      </c>
    </row>
    <row r="65" spans="1:16" ht="18.95" customHeight="1">
      <c r="A65" s="156"/>
      <c r="B65" s="213" t="s">
        <v>62</v>
      </c>
      <c r="C65" s="161"/>
      <c r="D65" s="120">
        <v>50</v>
      </c>
      <c r="E65" s="118">
        <v>123.1</v>
      </c>
      <c r="F65" s="118">
        <v>26.15</v>
      </c>
      <c r="G65" s="118">
        <v>1</v>
      </c>
      <c r="H65" s="118">
        <v>3.5750000000000002</v>
      </c>
    </row>
    <row r="66" spans="1:16" ht="18.95" customHeight="1">
      <c r="A66" s="156"/>
      <c r="B66" s="119" t="s">
        <v>53</v>
      </c>
      <c r="C66" s="161"/>
      <c r="D66" s="120">
        <v>50</v>
      </c>
      <c r="E66" s="118">
        <v>24.038</v>
      </c>
      <c r="F66" s="118">
        <v>6.74</v>
      </c>
      <c r="G66" s="118">
        <v>0</v>
      </c>
      <c r="H66" s="118">
        <v>0</v>
      </c>
    </row>
    <row r="67" spans="1:16" ht="18.95" customHeight="1">
      <c r="A67" s="169"/>
      <c r="B67" s="170"/>
      <c r="C67" s="170" t="s">
        <v>9</v>
      </c>
      <c r="D67" s="194"/>
      <c r="E67" s="223">
        <f>SUM(E52:E66)</f>
        <v>710.07495000000006</v>
      </c>
      <c r="F67" s="223">
        <f t="shared" ref="F67:H67" si="0">SUM(F52:F66)</f>
        <v>90.53755000000001</v>
      </c>
      <c r="G67" s="223">
        <f t="shared" si="0"/>
        <v>31.313300000000002</v>
      </c>
      <c r="H67" s="223">
        <f t="shared" si="0"/>
        <v>21.878300000000003</v>
      </c>
    </row>
    <row r="68" spans="1:16" ht="50.1" customHeight="1">
      <c r="A68" s="150" t="s">
        <v>13</v>
      </c>
      <c r="B68" s="150" t="s">
        <v>1</v>
      </c>
      <c r="C68" s="150" t="s">
        <v>2</v>
      </c>
      <c r="D68" s="152" t="s">
        <v>3</v>
      </c>
      <c r="E68" s="152" t="s">
        <v>4</v>
      </c>
      <c r="F68" s="152" t="s">
        <v>5</v>
      </c>
      <c r="G68" s="152" t="s">
        <v>6</v>
      </c>
      <c r="H68" s="152" t="s">
        <v>7</v>
      </c>
    </row>
    <row r="69" spans="1:16" ht="30.75">
      <c r="A69" s="233"/>
      <c r="B69" s="188" t="s">
        <v>239</v>
      </c>
      <c r="C69" s="206" t="s">
        <v>346</v>
      </c>
      <c r="D69" s="236">
        <v>100</v>
      </c>
      <c r="E69" s="236">
        <v>178</v>
      </c>
      <c r="F69" s="236">
        <v>0.25</v>
      </c>
      <c r="G69" s="236">
        <v>7.32</v>
      </c>
      <c r="H69" s="236">
        <v>27.8</v>
      </c>
    </row>
    <row r="70" spans="1:16" ht="31.5">
      <c r="A70" s="117" t="s">
        <v>8</v>
      </c>
      <c r="B70" s="218" t="s">
        <v>240</v>
      </c>
      <c r="C70" s="209" t="s">
        <v>345</v>
      </c>
      <c r="D70" s="237">
        <v>50</v>
      </c>
      <c r="E70" s="236">
        <v>41.3</v>
      </c>
      <c r="F70" s="236">
        <v>4.8600000000000003</v>
      </c>
      <c r="G70" s="236">
        <v>1.66</v>
      </c>
      <c r="H70" s="236">
        <v>1.27</v>
      </c>
    </row>
    <row r="71" spans="1:16" ht="18">
      <c r="A71" s="117"/>
      <c r="B71" s="215" t="s">
        <v>83</v>
      </c>
      <c r="C71" s="143" t="s">
        <v>174</v>
      </c>
      <c r="D71" s="120">
        <v>60</v>
      </c>
      <c r="E71" s="118">
        <v>76.891799999999989</v>
      </c>
      <c r="F71" s="118">
        <v>16.295399999999997</v>
      </c>
      <c r="G71" s="118">
        <v>0.41339999999999993</v>
      </c>
      <c r="H71" s="118">
        <v>2.3615999999999997</v>
      </c>
    </row>
    <row r="72" spans="1:16" ht="18">
      <c r="A72" s="117"/>
      <c r="B72" s="119" t="s">
        <v>104</v>
      </c>
      <c r="C72" s="228" t="s">
        <v>347</v>
      </c>
      <c r="D72" s="120">
        <v>60</v>
      </c>
      <c r="E72" s="118">
        <v>90.8</v>
      </c>
      <c r="F72" s="118">
        <v>15.8</v>
      </c>
      <c r="G72" s="118">
        <v>1.55</v>
      </c>
      <c r="H72" s="118">
        <v>2.74</v>
      </c>
    </row>
    <row r="73" spans="1:16" ht="18">
      <c r="A73" s="234"/>
      <c r="B73" s="238" t="s">
        <v>114</v>
      </c>
      <c r="C73" s="209" t="s">
        <v>182</v>
      </c>
      <c r="D73" s="239">
        <v>50</v>
      </c>
      <c r="E73" s="236">
        <v>44.323500000000003</v>
      </c>
      <c r="F73" s="236">
        <v>7.4645000000000001</v>
      </c>
      <c r="G73" s="236">
        <v>1.7244999999999999</v>
      </c>
      <c r="H73" s="236">
        <v>0.72099999999999997</v>
      </c>
    </row>
    <row r="74" spans="1:16" ht="18.95" customHeight="1">
      <c r="A74" s="233"/>
      <c r="B74" s="187" t="s">
        <v>81</v>
      </c>
      <c r="C74" s="192" t="s">
        <v>155</v>
      </c>
      <c r="D74" s="120">
        <v>50</v>
      </c>
      <c r="E74" s="118">
        <v>59.125999999999998</v>
      </c>
      <c r="F74" s="118">
        <v>4.077</v>
      </c>
      <c r="G74" s="118">
        <v>3.9460000000000002</v>
      </c>
      <c r="H74" s="118">
        <v>1.873</v>
      </c>
      <c r="J74" s="247"/>
      <c r="K74" s="248"/>
      <c r="L74" s="249"/>
      <c r="M74" s="250"/>
      <c r="N74" s="250"/>
      <c r="O74" s="250"/>
      <c r="P74" s="250"/>
    </row>
    <row r="75" spans="1:16" ht="18.95" customHeight="1">
      <c r="A75" s="233"/>
      <c r="B75" s="187" t="s">
        <v>116</v>
      </c>
      <c r="C75" s="198" t="s">
        <v>163</v>
      </c>
      <c r="D75" s="239">
        <v>10</v>
      </c>
      <c r="E75" s="236">
        <v>12.790300000000002</v>
      </c>
      <c r="F75" s="236">
        <v>1.4038000000000002</v>
      </c>
      <c r="G75" s="236">
        <v>0.68620000000000003</v>
      </c>
      <c r="H75" s="236">
        <v>0.25559999999999999</v>
      </c>
    </row>
    <row r="76" spans="1:16" ht="18.95" customHeight="1">
      <c r="A76" s="233"/>
      <c r="B76" s="187" t="s">
        <v>117</v>
      </c>
      <c r="C76" s="206" t="s">
        <v>164</v>
      </c>
      <c r="D76" s="239">
        <v>50</v>
      </c>
      <c r="E76" s="236">
        <v>29.194500000000001</v>
      </c>
      <c r="F76" s="236">
        <v>5.1740000000000004</v>
      </c>
      <c r="G76" s="236">
        <v>0.83599999999999997</v>
      </c>
      <c r="H76" s="236">
        <v>0.77100000000000002</v>
      </c>
    </row>
    <row r="77" spans="1:16" ht="33" customHeight="1">
      <c r="A77" s="235"/>
      <c r="B77" s="195" t="s">
        <v>118</v>
      </c>
      <c r="C77" s="240" t="s">
        <v>309</v>
      </c>
      <c r="D77" s="239">
        <v>30</v>
      </c>
      <c r="E77" s="236">
        <v>9.0259999999999998</v>
      </c>
      <c r="F77" s="236">
        <v>1.6300000000000001</v>
      </c>
      <c r="G77" s="236">
        <v>0.11000000000000001</v>
      </c>
      <c r="H77" s="236">
        <v>0.7</v>
      </c>
      <c r="I77" s="16"/>
      <c r="J77" s="16"/>
      <c r="K77" s="16"/>
      <c r="L77" s="16"/>
    </row>
    <row r="78" spans="1:16" ht="18.95" customHeight="1">
      <c r="A78" s="235"/>
      <c r="B78" s="188" t="s">
        <v>59</v>
      </c>
      <c r="C78" s="200" t="s">
        <v>140</v>
      </c>
      <c r="D78" s="241">
        <v>15</v>
      </c>
      <c r="E78" s="236">
        <v>91.315049999999999</v>
      </c>
      <c r="F78" s="236">
        <v>1.92</v>
      </c>
      <c r="G78" s="236">
        <v>7.7350499999999993</v>
      </c>
      <c r="H78" s="236">
        <v>4.2349499999999995</v>
      </c>
    </row>
    <row r="79" spans="1:16" ht="18.95" customHeight="1">
      <c r="A79" s="117" t="s">
        <v>44</v>
      </c>
      <c r="B79" s="148" t="s">
        <v>136</v>
      </c>
      <c r="C79" s="240"/>
      <c r="D79" s="239">
        <v>50</v>
      </c>
      <c r="E79" s="236">
        <v>28.195</v>
      </c>
      <c r="F79" s="236">
        <v>2.4375</v>
      </c>
      <c r="G79" s="236">
        <v>1.2849999999999999</v>
      </c>
      <c r="H79" s="236">
        <v>1.72</v>
      </c>
    </row>
    <row r="80" spans="1:16" ht="30.75">
      <c r="A80" s="161"/>
      <c r="B80" s="205" t="s">
        <v>303</v>
      </c>
      <c r="C80" s="192" t="s">
        <v>311</v>
      </c>
      <c r="D80" s="239">
        <v>50</v>
      </c>
      <c r="E80" s="236">
        <v>37.372999999999998</v>
      </c>
      <c r="F80" s="236">
        <v>6.0614999999999997</v>
      </c>
      <c r="G80" s="236">
        <v>0.75</v>
      </c>
      <c r="H80" s="236">
        <v>1.6</v>
      </c>
    </row>
    <row r="81" spans="1:8" ht="18.95" customHeight="1">
      <c r="A81" s="196"/>
      <c r="B81" s="205" t="s">
        <v>61</v>
      </c>
      <c r="C81" s="234" t="s">
        <v>121</v>
      </c>
      <c r="D81" s="239">
        <v>50</v>
      </c>
      <c r="E81" s="236">
        <v>0.2</v>
      </c>
      <c r="F81" s="236">
        <v>0</v>
      </c>
      <c r="G81" s="236">
        <v>0</v>
      </c>
      <c r="H81" s="236">
        <v>0.05</v>
      </c>
    </row>
    <row r="82" spans="1:8" ht="18.95" customHeight="1">
      <c r="A82" s="229"/>
      <c r="B82" s="195" t="s">
        <v>62</v>
      </c>
      <c r="C82" s="234"/>
      <c r="D82" s="239">
        <v>50</v>
      </c>
      <c r="E82" s="236">
        <v>123.1</v>
      </c>
      <c r="F82" s="236">
        <v>26.15</v>
      </c>
      <c r="G82" s="236">
        <v>1</v>
      </c>
      <c r="H82" s="236">
        <v>3.5750000000000002</v>
      </c>
    </row>
    <row r="83" spans="1:8" ht="18.95" customHeight="1">
      <c r="A83" s="229"/>
      <c r="B83" s="195" t="s">
        <v>45</v>
      </c>
      <c r="C83" s="234"/>
      <c r="D83" s="239">
        <v>50</v>
      </c>
      <c r="E83" s="236">
        <v>19.988</v>
      </c>
      <c r="F83" s="236">
        <v>5.97</v>
      </c>
      <c r="G83" s="236">
        <v>0</v>
      </c>
      <c r="H83" s="236">
        <v>0.15</v>
      </c>
    </row>
    <row r="84" spans="1:8" ht="18.95" customHeight="1">
      <c r="A84" s="169"/>
      <c r="B84" s="170"/>
      <c r="C84" s="170" t="s">
        <v>9</v>
      </c>
      <c r="D84" s="176"/>
      <c r="E84" s="212">
        <f>SUM(E69:E83)</f>
        <v>841.62315000000012</v>
      </c>
      <c r="F84" s="212">
        <f>SUM(F69:F83)</f>
        <v>99.49369999999999</v>
      </c>
      <c r="G84" s="212">
        <f>SUM(G69:G83)</f>
        <v>29.01615</v>
      </c>
      <c r="H84" s="212">
        <f>SUM(H69:H83)</f>
        <v>49.822149999999993</v>
      </c>
    </row>
    <row r="85" spans="1:8" ht="18.95" customHeight="1">
      <c r="A85" s="285" t="s">
        <v>14</v>
      </c>
      <c r="B85" s="286"/>
      <c r="C85" s="286"/>
      <c r="D85" s="287"/>
      <c r="E85" s="167">
        <f>AVERAGE(E23,E38,E50,E67,E84)</f>
        <v>769.08024</v>
      </c>
      <c r="F85" s="39">
        <f>AVERAGE(F23,F38,F50,F67,F84)</f>
        <v>98.045379999999994</v>
      </c>
      <c r="G85" s="39">
        <f>AVERAGE(G23,G38,G50,G67,G84)</f>
        <v>29.089860000000005</v>
      </c>
      <c r="H85" s="39">
        <f>AVERAGE(H23,H38,H50,H67,H84)</f>
        <v>31.05742</v>
      </c>
    </row>
    <row r="86" spans="1:8" ht="18.95" customHeight="1">
      <c r="A86" s="173"/>
      <c r="B86" s="172"/>
      <c r="C86" s="288" t="s">
        <v>171</v>
      </c>
      <c r="D86" s="289"/>
      <c r="E86" s="168"/>
      <c r="F86" s="116">
        <f>(F85*4)/E85*100</f>
        <v>50.993576430984625</v>
      </c>
      <c r="G86" s="116">
        <f>(G85*9)/E85*100</f>
        <v>34.04179777132228</v>
      </c>
      <c r="H86" s="116">
        <f>(H85*4)/E85*100</f>
        <v>16.153019352050965</v>
      </c>
    </row>
    <row r="87" spans="1:8" ht="18.95" customHeight="1">
      <c r="A87" s="174"/>
      <c r="B87" s="175"/>
      <c r="C87" s="280" t="s">
        <v>166</v>
      </c>
      <c r="D87" s="281"/>
      <c r="E87" s="168" t="s">
        <v>167</v>
      </c>
      <c r="F87" s="116" t="s">
        <v>168</v>
      </c>
      <c r="G87" s="116" t="s">
        <v>169</v>
      </c>
      <c r="H87" s="116" t="s">
        <v>170</v>
      </c>
    </row>
    <row r="88" spans="1:8" ht="18.95" customHeight="1">
      <c r="A88" s="269" t="s">
        <v>15</v>
      </c>
      <c r="B88" s="269"/>
      <c r="C88" s="269"/>
      <c r="D88" s="269"/>
      <c r="E88" s="270"/>
      <c r="F88" s="270"/>
      <c r="G88" s="270"/>
      <c r="H88" s="270"/>
    </row>
    <row r="89" spans="1:8" ht="18.95" customHeight="1">
      <c r="A89" s="271" t="s">
        <v>141</v>
      </c>
      <c r="B89" s="272"/>
      <c r="C89" s="272"/>
      <c r="D89" s="272"/>
      <c r="E89" s="272"/>
      <c r="F89" s="272"/>
      <c r="G89" s="272"/>
      <c r="H89" s="273"/>
    </row>
    <row r="90" spans="1:8" ht="18.95" customHeight="1">
      <c r="A90" s="274" t="s">
        <v>142</v>
      </c>
      <c r="B90" s="275"/>
      <c r="C90" s="275"/>
      <c r="D90" s="275"/>
      <c r="E90" s="275"/>
      <c r="F90" s="275"/>
      <c r="G90" s="275"/>
      <c r="H90" s="276"/>
    </row>
    <row r="91" spans="1:8" ht="18.95" customHeight="1">
      <c r="A91" s="277" t="s">
        <v>187</v>
      </c>
      <c r="B91" s="278"/>
      <c r="C91" s="278"/>
      <c r="D91" s="278"/>
      <c r="E91" s="278"/>
      <c r="F91" s="278"/>
      <c r="G91" s="278"/>
      <c r="H91" s="279"/>
    </row>
    <row r="92" spans="1:8" ht="18.95" customHeight="1">
      <c r="A92" s="277" t="s">
        <v>143</v>
      </c>
      <c r="B92" s="278"/>
      <c r="C92" s="278"/>
      <c r="D92" s="278"/>
      <c r="E92" s="278"/>
      <c r="F92" s="278"/>
      <c r="G92" s="278"/>
      <c r="H92" s="279"/>
    </row>
    <row r="93" spans="1:8" ht="18.95" customHeight="1">
      <c r="A93" s="277" t="s">
        <v>151</v>
      </c>
      <c r="B93" s="278"/>
      <c r="C93" s="278"/>
      <c r="D93" s="278"/>
      <c r="E93" s="278"/>
      <c r="F93" s="278"/>
      <c r="G93" s="278"/>
      <c r="H93" s="279"/>
    </row>
    <row r="94" spans="1:8" ht="18.95" customHeight="1">
      <c r="A94" s="282" t="s">
        <v>16</v>
      </c>
      <c r="B94" s="282"/>
      <c r="C94" s="282"/>
      <c r="D94" s="282"/>
      <c r="E94" s="282"/>
      <c r="F94" s="282"/>
      <c r="G94" s="282"/>
      <c r="H94" s="282"/>
    </row>
    <row r="95" spans="1:8" ht="18.95" customHeight="1">
      <c r="A95" s="40" t="s">
        <v>144</v>
      </c>
      <c r="B95" s="42" t="s">
        <v>145</v>
      </c>
      <c r="C95" s="42"/>
      <c r="D95" s="42"/>
      <c r="E95" s="43"/>
      <c r="F95" s="43"/>
      <c r="G95" s="43"/>
      <c r="H95" s="44"/>
    </row>
    <row r="96" spans="1:8" ht="18.95" customHeight="1">
      <c r="A96" s="41" t="s">
        <v>146</v>
      </c>
      <c r="B96" s="45" t="s">
        <v>147</v>
      </c>
      <c r="C96" s="45"/>
      <c r="D96" s="45"/>
      <c r="E96" s="46"/>
      <c r="F96" s="46"/>
      <c r="G96" s="46"/>
      <c r="H96" s="47"/>
    </row>
    <row r="97" spans="1:8" ht="18.95" customHeight="1">
      <c r="A97" s="48" t="s">
        <v>148</v>
      </c>
      <c r="B97" s="49" t="s">
        <v>149</v>
      </c>
      <c r="C97" s="49"/>
      <c r="D97" s="49"/>
      <c r="E97" s="50"/>
      <c r="F97" s="50"/>
      <c r="G97" s="50"/>
      <c r="H97" s="51"/>
    </row>
    <row r="98" spans="1:8" ht="18.95" customHeight="1">
      <c r="A98" s="267" t="s">
        <v>17</v>
      </c>
      <c r="B98" s="267"/>
      <c r="C98" s="267"/>
      <c r="D98" s="267"/>
      <c r="E98" s="267"/>
      <c r="F98" s="267"/>
      <c r="G98" s="267"/>
      <c r="H98" s="267"/>
    </row>
    <row r="99" spans="1:8" ht="18.95" customHeight="1">
      <c r="A99" s="268" t="s">
        <v>150</v>
      </c>
      <c r="B99" s="268"/>
      <c r="C99" s="268"/>
      <c r="D99" s="268"/>
      <c r="E99" s="268"/>
      <c r="F99" s="268"/>
      <c r="G99" s="268"/>
      <c r="H99" s="268"/>
    </row>
  </sheetData>
  <mergeCells count="15">
    <mergeCell ref="A88:H88"/>
    <mergeCell ref="A1:B5"/>
    <mergeCell ref="A6:B6"/>
    <mergeCell ref="A85:D85"/>
    <mergeCell ref="C86:D86"/>
    <mergeCell ref="C87:D87"/>
    <mergeCell ref="D1:E7"/>
    <mergeCell ref="A99:H99"/>
    <mergeCell ref="A89:H89"/>
    <mergeCell ref="A90:H90"/>
    <mergeCell ref="A91:H91"/>
    <mergeCell ref="A92:H92"/>
    <mergeCell ref="A93:H93"/>
    <mergeCell ref="A94:H94"/>
    <mergeCell ref="A98:H98"/>
  </mergeCells>
  <pageMargins left="0.25" right="0.25" top="0.75" bottom="0.75" header="0.3" footer="0.3"/>
  <pageSetup paperSize="9" scale="52" fitToHeight="0" orientation="landscape" r:id="rId1"/>
  <rowBreaks count="2" manualBreakCount="2">
    <brk id="38" max="7" man="1"/>
    <brk id="67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43D2-C9D1-47F9-9D44-1C04F7CD9738}">
  <sheetPr>
    <pageSetUpPr fitToPage="1"/>
  </sheetPr>
  <dimension ref="A1:W94"/>
  <sheetViews>
    <sheetView zoomScale="70" zoomScaleNormal="70" workbookViewId="0">
      <selection activeCell="F25" sqref="F25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83" t="e" vm="1">
        <v>#VALUE!</v>
      </c>
      <c r="B1" s="283"/>
      <c r="C1" s="1"/>
      <c r="D1" s="290" t="e" vm="2">
        <v>#VALUE!</v>
      </c>
      <c r="E1" s="290"/>
    </row>
    <row r="2" spans="1:8" ht="18.95" customHeight="1">
      <c r="A2" s="283"/>
      <c r="B2" s="283"/>
      <c r="C2" s="1"/>
      <c r="D2" s="290"/>
      <c r="E2" s="290"/>
    </row>
    <row r="3" spans="1:8" ht="18.95" customHeight="1">
      <c r="A3" s="283"/>
      <c r="B3" s="283"/>
      <c r="C3" s="1"/>
      <c r="D3" s="290"/>
      <c r="E3" s="290"/>
    </row>
    <row r="4" spans="1:8" ht="18.95" customHeight="1">
      <c r="A4" s="283"/>
      <c r="B4" s="283"/>
      <c r="C4" s="1"/>
      <c r="D4" s="290"/>
      <c r="E4" s="290"/>
    </row>
    <row r="5" spans="1:8" ht="18.95" customHeight="1">
      <c r="A5" s="283"/>
      <c r="B5" s="283"/>
      <c r="C5" s="1"/>
      <c r="D5" s="290"/>
      <c r="E5" s="290"/>
    </row>
    <row r="6" spans="1:8" ht="30">
      <c r="A6" s="284" t="s">
        <v>193</v>
      </c>
      <c r="B6" s="284"/>
      <c r="C6" s="3"/>
      <c r="D6" s="290"/>
      <c r="E6" s="290"/>
    </row>
    <row r="7" spans="1:8" ht="30">
      <c r="A7" s="96" t="str">
        <f>'Nädal_40_4.-9.klass'!A7</f>
        <v>40. nädal</v>
      </c>
      <c r="B7" s="96" t="str">
        <f>'Nädal_40_4.-9.klass'!B7</f>
        <v>29.09-03.10.2025</v>
      </c>
      <c r="C7" s="3"/>
      <c r="D7" s="291"/>
      <c r="E7" s="291"/>
    </row>
    <row r="8" spans="1:8" s="7" customFormat="1" ht="50.1" customHeight="1">
      <c r="A8" s="150" t="s">
        <v>0</v>
      </c>
      <c r="B8" s="190" t="s">
        <v>1</v>
      </c>
      <c r="C8" s="150" t="s">
        <v>2</v>
      </c>
      <c r="D8" s="152" t="s">
        <v>3</v>
      </c>
      <c r="E8" s="152" t="s">
        <v>4</v>
      </c>
      <c r="F8" s="152" t="s">
        <v>5</v>
      </c>
      <c r="G8" s="152" t="s">
        <v>6</v>
      </c>
      <c r="H8" s="152" t="s">
        <v>7</v>
      </c>
    </row>
    <row r="9" spans="1:8" ht="30">
      <c r="A9" s="226"/>
      <c r="B9" s="119" t="str">
        <f>'Nädal_40_4.-9.klass'!B9</f>
        <v>Kalkuni-karrikaste (L)</v>
      </c>
      <c r="C9" s="143" t="str">
        <f>'Nädal_40_4.-9.klass'!C9</f>
        <v xml:space="preserve">Kalkuniliha, mugulsibul, maisitärklis, värske petersell, toidukoor R 15%, karripulber ( koriander, kurkum, põld-lambalääts, Cayenne`i pipar, apteegitill, vürtsköömned, must pipar), must pipar, söögisool, vesi, toiduõli </v>
      </c>
      <c r="D9" s="118">
        <v>120</v>
      </c>
      <c r="E9" s="118">
        <f>D9*'Nädal_40_4.-9.klass'!E9/'Nädal_40_4.-9.klass'!D9</f>
        <v>143</v>
      </c>
      <c r="F9" s="118">
        <f>D9*'Nädal_40_4.-9.klass'!F9/'Nädal_40_4.-9.klass'!D9</f>
        <v>3.65</v>
      </c>
      <c r="G9" s="118">
        <f>D9*'Nädal_40_4.-9.klass'!G9/'Nädal_40_4.-9.klass'!D9</f>
        <v>11</v>
      </c>
      <c r="H9" s="118">
        <f>D9*'Nädal_40_4.-9.klass'!H9/'Nädal_40_4.-9.klass'!D9</f>
        <v>7.21</v>
      </c>
    </row>
    <row r="10" spans="1:8" ht="30">
      <c r="A10" s="117" t="s">
        <v>8</v>
      </c>
      <c r="B10" s="119" t="str">
        <f>'Nädal_40_4.-9.klass'!B10</f>
        <v>Kikerhernekarri (L)</v>
      </c>
      <c r="C10" s="143" t="str">
        <f>'Nädal_40_4.-9.klass'!C10</f>
        <v xml:space="preserve">Kikerherned, mugulsibul, küüslauk, tšillipipar, tomat, jahvatatud paprika, vürtsköömned, koriandriseemned, must pipar, söögisool, kurkum, kookosjook R 18%, vesi, toiduõli </v>
      </c>
      <c r="D10" s="144">
        <v>30</v>
      </c>
      <c r="E10" s="118">
        <f>D10*'Nädal_40_4.-9.klass'!E10/'Nädal_40_4.-9.klass'!D10</f>
        <v>23.85</v>
      </c>
      <c r="F10" s="118">
        <f>D10*'Nädal_40_4.-9.klass'!F10/'Nädal_40_4.-9.klass'!D10</f>
        <v>1.92</v>
      </c>
      <c r="G10" s="118">
        <f>D10*'Nädal_40_4.-9.klass'!G10/'Nädal_40_4.-9.klass'!D10</f>
        <v>1.1400000000000001</v>
      </c>
      <c r="H10" s="118">
        <f>D10*'Nädal_40_4.-9.klass'!H10/'Nädal_40_4.-9.klass'!D10</f>
        <v>0.79500000000000004</v>
      </c>
    </row>
    <row r="11" spans="1:8" ht="18.95" customHeight="1">
      <c r="A11" s="227"/>
      <c r="B11" s="119" t="str">
        <f>'Nädal_40_4.-9.klass'!B11</f>
        <v>Täisterapasta/pasta (G) (mahe)</v>
      </c>
      <c r="C11" s="143" t="str">
        <f>'Nädal_40_4.-9.klass'!C11</f>
        <v xml:space="preserve">Täisterapasta/pasta (durumnisu jahu, vesi), vesi, söögisool </v>
      </c>
      <c r="D11" s="120">
        <v>100</v>
      </c>
      <c r="E11" s="118">
        <f>D11*'Nädal_40_4.-9.klass'!E11/'Nädal_40_4.-9.klass'!D11</f>
        <v>171.565</v>
      </c>
      <c r="F11" s="118">
        <f>D11*'Nädal_40_4.-9.klass'!F11/'Nädal_40_4.-9.klass'!D11</f>
        <v>35.656999999999996</v>
      </c>
      <c r="G11" s="118">
        <f>D11*'Nädal_40_4.-9.klass'!G11/'Nädal_40_4.-9.klass'!D11</f>
        <v>1.3449999999999998</v>
      </c>
      <c r="H11" s="118">
        <f>D11*'Nädal_40_4.-9.klass'!H11/'Nädal_40_4.-9.klass'!D11</f>
        <v>5.6769999999999987</v>
      </c>
    </row>
    <row r="12" spans="1:8" ht="18.95" customHeight="1">
      <c r="A12" s="196"/>
      <c r="B12" s="119" t="str">
        <f>'Nädal_40_4.-9.klass'!B12</f>
        <v>Riis, aurutatud (mahe)</v>
      </c>
      <c r="C12" s="143" t="str">
        <f>'Nädal_40_4.-9.klass'!C12</f>
        <v xml:space="preserve">Riis, vesi, söögisool </v>
      </c>
      <c r="D12" s="120">
        <v>100</v>
      </c>
      <c r="E12" s="118">
        <f>D12*'Nädal_40_4.-9.klass'!E12/'Nädal_40_4.-9.klass'!D12</f>
        <v>157.70200000000003</v>
      </c>
      <c r="F12" s="118">
        <f>D12*'Nädal_40_4.-9.klass'!F12/'Nädal_40_4.-9.klass'!D12</f>
        <v>26.875999999999998</v>
      </c>
      <c r="G12" s="118">
        <f>D12*'Nädal_40_4.-9.klass'!G12/'Nädal_40_4.-9.klass'!D12</f>
        <v>4.742</v>
      </c>
      <c r="H12" s="118">
        <f>D12*'Nädal_40_4.-9.klass'!H12/'Nädal_40_4.-9.klass'!D12</f>
        <v>2.2770000000000001</v>
      </c>
    </row>
    <row r="13" spans="1:8" ht="18.95" customHeight="1">
      <c r="A13" s="196"/>
      <c r="B13" s="119" t="str">
        <f>'Nädal_40_4.-9.klass'!B13</f>
        <v>Porgand, aurutatud</v>
      </c>
      <c r="C13" s="143"/>
      <c r="D13" s="120">
        <v>100</v>
      </c>
      <c r="E13" s="118">
        <f>D13*'Nädal_40_4.-9.klass'!E13/'Nädal_40_4.-9.klass'!D13</f>
        <v>34.472999999999999</v>
      </c>
      <c r="F13" s="118">
        <f>D13*'Nädal_40_4.-9.klass'!F13/'Nädal_40_4.-9.klass'!D13</f>
        <v>9.0440000000000005</v>
      </c>
      <c r="G13" s="118">
        <f>D13*'Nädal_40_4.-9.klass'!G13/'Nädal_40_4.-9.klass'!D13</f>
        <v>0.21299999999999999</v>
      </c>
      <c r="H13" s="118">
        <f>D13*'Nädal_40_4.-9.klass'!H13/'Nädal_40_4.-9.klass'!D13</f>
        <v>0.63800000000000001</v>
      </c>
    </row>
    <row r="14" spans="1:8" ht="18.95" customHeight="1">
      <c r="A14" s="196"/>
      <c r="B14" s="119" t="str">
        <f>'Nädal_40_4.-9.klass'!B14</f>
        <v>Külm jogurtikaste (L)</v>
      </c>
      <c r="C14" s="143" t="str">
        <f>'Nädal_40_4.-9.klass'!C14</f>
        <v>Maitsestamata jogurt R 2,5-3%, söögisool, suhkur, till</v>
      </c>
      <c r="D14" s="120">
        <v>50</v>
      </c>
      <c r="E14" s="118">
        <f>D14*'Nädal_40_4.-9.klass'!E14/'Nädal_40_4.-9.klass'!D14</f>
        <v>20.558500000000002</v>
      </c>
      <c r="F14" s="118">
        <f>D14*'Nädal_40_4.-9.klass'!F14/'Nädal_40_4.-9.klass'!D14</f>
        <v>2.7290000000000001</v>
      </c>
      <c r="G14" s="118">
        <f>D14*'Nädal_40_4.-9.klass'!G14/'Nädal_40_4.-9.klass'!D14</f>
        <v>0.2455</v>
      </c>
      <c r="H14" s="118">
        <f>D14*'Nädal_40_4.-9.klass'!H14/'Nädal_40_4.-9.klass'!D14</f>
        <v>1.9</v>
      </c>
    </row>
    <row r="15" spans="1:8" ht="18.95" customHeight="1">
      <c r="A15" s="196"/>
      <c r="B15" s="119" t="str">
        <f>'Nädal_40_4.-9.klass'!B15</f>
        <v>Peedi-küüslaugusalat</v>
      </c>
      <c r="C15" s="143" t="str">
        <f>'Nädal_40_4.-9.klass'!C15</f>
        <v>Peet, küüslauk</v>
      </c>
      <c r="D15" s="120">
        <v>150</v>
      </c>
      <c r="E15" s="118">
        <f>D15*'Nädal_40_4.-9.klass'!E15/'Nädal_40_4.-9.klass'!D15</f>
        <v>62.7</v>
      </c>
      <c r="F15" s="118">
        <f>D15*'Nädal_40_4.-9.klass'!F15/'Nädal_40_4.-9.klass'!D15</f>
        <v>14.3925</v>
      </c>
      <c r="G15" s="118">
        <f>D15*'Nädal_40_4.-9.klass'!G15/'Nädal_40_4.-9.klass'!D15</f>
        <v>0.29549999999999998</v>
      </c>
      <c r="H15" s="118">
        <f>D15*'Nädal_40_4.-9.klass'!H15/'Nädal_40_4.-9.klass'!D15</f>
        <v>2.5665000000000004</v>
      </c>
    </row>
    <row r="16" spans="1:8" ht="18.95" customHeight="1">
      <c r="A16" s="196"/>
      <c r="B16" s="119" t="str">
        <f>'Nädal_40_4.-9.klass'!B16</f>
        <v>Hiina kapsas, tomat, redis (mahe)</v>
      </c>
      <c r="C16" s="143"/>
      <c r="D16" s="120">
        <v>100</v>
      </c>
      <c r="E16" s="118">
        <f>D16*'Nädal_40_4.-9.klass'!E16/'Nädal_40_4.-9.klass'!D16</f>
        <v>16.899999999999999</v>
      </c>
      <c r="F16" s="118">
        <f>D16*'Nädal_40_4.-9.klass'!F16/'Nädal_40_4.-9.klass'!D16</f>
        <v>3.666666666666667</v>
      </c>
      <c r="G16" s="118">
        <f>D16*'Nädal_40_4.-9.klass'!G16/'Nädal_40_4.-9.klass'!D16</f>
        <v>0.16666666666666666</v>
      </c>
      <c r="H16" s="118">
        <f>D16*'Nädal_40_4.-9.klass'!H16/'Nädal_40_4.-9.klass'!D16</f>
        <v>0.8666666666666667</v>
      </c>
    </row>
    <row r="17" spans="1:23" ht="18.95" customHeight="1">
      <c r="A17" s="196"/>
      <c r="B17" s="119" t="str">
        <f>'Nädal_40_4.-9.klass'!B17</f>
        <v>Seemnesegu (mahe)</v>
      </c>
      <c r="C17" s="143" t="str">
        <f>'Nädal_40_4.-9.klass'!C17</f>
        <v>Kõrvitsaseemned, päevalilleseemned, seesamiseemned</v>
      </c>
      <c r="D17" s="120">
        <v>10</v>
      </c>
      <c r="E17" s="118">
        <f>D17*'Nädal_40_4.-9.klass'!E17/'Nädal_40_4.-9.klass'!D17</f>
        <v>60.8767</v>
      </c>
      <c r="F17" s="118">
        <f>D17*'Nädal_40_4.-9.klass'!F17/'Nädal_40_4.-9.klass'!D17</f>
        <v>1.28</v>
      </c>
      <c r="G17" s="118">
        <f>D17*'Nädal_40_4.-9.klass'!G17/'Nädal_40_4.-9.klass'!D17</f>
        <v>5.1566999999999998</v>
      </c>
      <c r="H17" s="118">
        <f>D17*'Nädal_40_4.-9.klass'!H17/'Nädal_40_4.-9.klass'!D17</f>
        <v>2.8232999999999993</v>
      </c>
    </row>
    <row r="18" spans="1:23" ht="18.95" customHeight="1">
      <c r="A18" s="196"/>
      <c r="B18" s="119" t="str">
        <f>'Nädal_40_4.-9.klass'!B18</f>
        <v>Piimatooted (piim, keefir R 2,5% ) (L)</v>
      </c>
      <c r="C18" s="143"/>
      <c r="D18" s="120">
        <v>25</v>
      </c>
      <c r="E18" s="118">
        <f>D18*'Nädal_40_4.-9.klass'!E18/'Nädal_40_4.-9.klass'!D18</f>
        <v>14.0975</v>
      </c>
      <c r="F18" s="118">
        <f>D18*'Nädal_40_4.-9.klass'!F18/'Nädal_40_4.-9.klass'!D18</f>
        <v>1.21875</v>
      </c>
      <c r="G18" s="118">
        <f>D18*'Nädal_40_4.-9.klass'!G18/'Nädal_40_4.-9.klass'!D18</f>
        <v>0.64249999999999996</v>
      </c>
      <c r="H18" s="118">
        <f>D18*'Nädal_40_4.-9.klass'!H18/'Nädal_40_4.-9.klass'!D18</f>
        <v>0.86</v>
      </c>
      <c r="I18" s="16"/>
      <c r="J18" s="16"/>
      <c r="K18" s="17"/>
      <c r="L18" s="17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0">
      <c r="A19" s="196"/>
      <c r="B19" s="119" t="str">
        <f>'Nädal_40_4.-9.klass'!B19</f>
        <v>Joogijogurt, maitsestatud (L)</v>
      </c>
      <c r="C19" s="143" t="str">
        <f>'Nädal_40_4.-9.klass'!C19</f>
        <v>Maitsestamata jogurt R 2,5-3%, naturaalne marjapüree maasikas, vaarikas, mustad sõstrad, punased sõstrad, mustikas)</v>
      </c>
      <c r="D19" s="120">
        <v>25</v>
      </c>
      <c r="E19" s="118">
        <f>D19*'Nädal_40_4.-9.klass'!E19/'Nädal_40_4.-9.klass'!D19</f>
        <v>18.686499999999999</v>
      </c>
      <c r="F19" s="118">
        <f>D19*'Nädal_40_4.-9.klass'!F19/'Nädal_40_4.-9.klass'!D19</f>
        <v>3.0307499999999998</v>
      </c>
      <c r="G19" s="118">
        <f>D19*'Nädal_40_4.-9.klass'!G19/'Nädal_40_4.-9.klass'!D19</f>
        <v>0.375</v>
      </c>
      <c r="H19" s="118">
        <f>D19*'Nädal_40_4.-9.klass'!H19/'Nädal_40_4.-9.klass'!D19</f>
        <v>0.8</v>
      </c>
      <c r="I19" s="16"/>
      <c r="J19" s="16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8.95" customHeight="1">
      <c r="A20" s="196"/>
      <c r="B20" s="119" t="str">
        <f>'Nädal_40_4.-9.klass'!B20</f>
        <v>Tee, suhkruta</v>
      </c>
      <c r="C20" s="143" t="str">
        <f>'Nädal_40_4.-9.klass'!C20</f>
        <v>Teepuru, vesi</v>
      </c>
      <c r="D20" s="120">
        <v>50</v>
      </c>
      <c r="E20" s="118">
        <f>D20*'Nädal_40_4.-9.klass'!E20/'Nädal_40_4.-9.klass'!D20</f>
        <v>0.2</v>
      </c>
      <c r="F20" s="118">
        <f>D20*'Nädal_40_4.-9.klass'!F20/'Nädal_40_4.-9.klass'!D20</f>
        <v>0</v>
      </c>
      <c r="G20" s="118">
        <f>D20*'Nädal_40_4.-9.klass'!G20/'Nädal_40_4.-9.klass'!D20</f>
        <v>0</v>
      </c>
      <c r="H20" s="118">
        <f>D20*'Nädal_40_4.-9.klass'!H20/'Nädal_40_4.-9.klass'!D20</f>
        <v>0.05</v>
      </c>
      <c r="I20" s="16"/>
      <c r="J20" s="16"/>
      <c r="K20" s="17"/>
      <c r="L20" s="17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8.95" customHeight="1">
      <c r="A21" s="196"/>
      <c r="B21" s="119" t="str">
        <f>'Nädal_40_4.-9.klass'!B21</f>
        <v>Rukkileiva (3 sorti) - ja sepikutoodete valik  (G)</v>
      </c>
      <c r="C21" s="143"/>
      <c r="D21" s="120">
        <v>50</v>
      </c>
      <c r="E21" s="118">
        <f>D21*'Nädal_40_4.-9.klass'!E21/'Nädal_40_4.-9.klass'!D21</f>
        <v>123.1</v>
      </c>
      <c r="F21" s="118">
        <f>D21*'Nädal_40_4.-9.klass'!F21/'Nädal_40_4.-9.klass'!D21</f>
        <v>26.15</v>
      </c>
      <c r="G21" s="118">
        <f>D21*'Nädal_40_4.-9.klass'!G21/'Nädal_40_4.-9.klass'!D21</f>
        <v>1</v>
      </c>
      <c r="H21" s="118">
        <f>D21*'Nädal_40_4.-9.klass'!H21/'Nädal_40_4.-9.klass'!D21</f>
        <v>3.5750000000000002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8.95" customHeight="1">
      <c r="A22" s="196"/>
      <c r="B22" s="119" t="str">
        <f>'Nädal_40_4.-9.klass'!B22</f>
        <v xml:space="preserve">Pirn </v>
      </c>
      <c r="C22" s="143"/>
      <c r="D22" s="120">
        <v>50</v>
      </c>
      <c r="E22" s="118">
        <f>D22*'Nädal_40_4.-9.klass'!E22/'Nädal_40_4.-9.klass'!D22</f>
        <v>19.988</v>
      </c>
      <c r="F22" s="118">
        <f>D22*'Nädal_40_4.-9.klass'!F22/'Nädal_40_4.-9.klass'!D22</f>
        <v>5.97</v>
      </c>
      <c r="G22" s="118">
        <f>D22*'Nädal_40_4.-9.klass'!G22/'Nädal_40_4.-9.klass'!D22</f>
        <v>0</v>
      </c>
      <c r="H22" s="118">
        <f>D22*'Nädal_40_4.-9.klass'!H22/'Nädal_40_4.-9.klass'!D22</f>
        <v>0.15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s="7" customFormat="1" ht="18.95" customHeight="1">
      <c r="A23" s="169"/>
      <c r="B23" s="170"/>
      <c r="C23" s="170" t="s">
        <v>9</v>
      </c>
      <c r="D23" s="149"/>
      <c r="E23" s="207">
        <f>SUM(E9:E22)</f>
        <v>867.69720000000007</v>
      </c>
      <c r="F23" s="207">
        <f>SUM(F9:F22)</f>
        <v>135.58466666666666</v>
      </c>
      <c r="G23" s="207">
        <f>SUM(G9:G22)</f>
        <v>26.321866666666669</v>
      </c>
      <c r="H23" s="207">
        <f>SUM(H9:H22)</f>
        <v>30.188466666666667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50.1" customHeight="1">
      <c r="A24" s="150" t="s">
        <v>10</v>
      </c>
      <c r="B24" s="190" t="s">
        <v>1</v>
      </c>
      <c r="C24" s="150" t="s">
        <v>2</v>
      </c>
      <c r="D24" s="152" t="s">
        <v>3</v>
      </c>
      <c r="E24" s="152" t="s">
        <v>4</v>
      </c>
      <c r="F24" s="152" t="s">
        <v>5</v>
      </c>
      <c r="G24" s="152" t="s">
        <v>6</v>
      </c>
      <c r="H24" s="152" t="s">
        <v>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30">
      <c r="A25" s="230"/>
      <c r="B25" s="119" t="str">
        <f>'Nädal_40_4.-9.klass'!B25</f>
        <v>Värsekapsasupp sealihaga</v>
      </c>
      <c r="C25" s="260" t="str">
        <f>'Nädal_40_4.-9.klass'!C25</f>
        <v xml:space="preserve">Sealiha, kartul, valge peakapsas, porgand, mugulsibul, loorber, värske petersell, must pipar, söögisool, toiduõli, vesi </v>
      </c>
      <c r="D25" s="118">
        <v>250</v>
      </c>
      <c r="E25" s="118">
        <f>D25*'Nädal_40_4.-9.klass'!E25/'Nädal_40_4.-9.klass'!D25</f>
        <v>208.75</v>
      </c>
      <c r="F25" s="118">
        <f>D25*'Nädal_40_4.-9.klass'!F25/'Nädal_40_4.-9.klass'!D25</f>
        <v>9.6999999999999993</v>
      </c>
      <c r="G25" s="118">
        <f>D25*'Nädal_40_4.-9.klass'!G25/'Nädal_40_4.-9.klass'!D25</f>
        <v>13.125</v>
      </c>
      <c r="H25" s="118">
        <f>D25*'Nädal_40_4.-9.klass'!H25/'Nädal_40_4.-9.klass'!D25</f>
        <v>11.612500000000001</v>
      </c>
      <c r="I25" s="16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30">
      <c r="A26" s="117" t="s">
        <v>8</v>
      </c>
      <c r="B26" s="119" t="str">
        <f>'Nädal_40_4.-9.klass'!B26</f>
        <v>Värskekapsasupp roheliste hernestega</v>
      </c>
      <c r="C26" s="143" t="str">
        <f>'Nädal_40_4.-9.klass'!C25</f>
        <v xml:space="preserve">Sealiha, kartul, valge peakapsas, porgand, mugulsibul, loorber, värske petersell, must pipar, söögisool, toiduõli, vesi </v>
      </c>
      <c r="D26" s="144">
        <v>50</v>
      </c>
      <c r="E26" s="118">
        <f>D26*'Nädal_40_4.-9.klass'!E26/'Nädal_40_4.-9.klass'!D26</f>
        <v>35.5</v>
      </c>
      <c r="F26" s="118">
        <f>D26*'Nädal_40_4.-9.klass'!F26/'Nädal_40_4.-9.klass'!D26</f>
        <v>3.55</v>
      </c>
      <c r="G26" s="118">
        <f>D26*'Nädal_40_4.-9.klass'!G26/'Nädal_40_4.-9.klass'!D26</f>
        <v>1.61</v>
      </c>
      <c r="H26" s="118">
        <f>D26*'Nädal_40_4.-9.klass'!H26/'Nädal_40_4.-9.klass'!D26</f>
        <v>1.06</v>
      </c>
      <c r="I26" s="16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30">
      <c r="A27" s="231"/>
      <c r="B27" s="119" t="str">
        <f>'Nädal_40_4.-9.klass'!B27</f>
        <v>Muffin vanillikastmega (G, M, L, VS)</v>
      </c>
      <c r="C27" s="259" t="str">
        <f>'Nädal_40_4.-9.klass'!C27</f>
        <v>Nisujahu, või R 82%, suhkur, kaneel, mustikad, toiduõli, kanamuna, küpsetuspulber, piim R 2,5%, maitsestamata jogurt R 0,5%, vesi, vanillisuhkur</v>
      </c>
      <c r="D27" s="120">
        <v>100</v>
      </c>
      <c r="E27" s="118">
        <f>D27*'Nädal_40_4.-9.klass'!E27/'Nädal_40_4.-9.klass'!D27</f>
        <v>181</v>
      </c>
      <c r="F27" s="118">
        <f>D27*'Nädal_40_4.-9.klass'!F27/'Nädal_40_4.-9.klass'!D27</f>
        <v>21.9</v>
      </c>
      <c r="G27" s="118">
        <f>D27*'Nädal_40_4.-9.klass'!G27/'Nädal_40_4.-9.klass'!D27</f>
        <v>8.68</v>
      </c>
      <c r="H27" s="118">
        <f>D27*'Nädal_40_4.-9.klass'!H27/'Nädal_40_4.-9.klass'!D27</f>
        <v>3.09</v>
      </c>
      <c r="I27" s="16"/>
    </row>
    <row r="28" spans="1:23" s="23" customFormat="1" ht="30">
      <c r="A28" s="230"/>
      <c r="B28" s="119" t="str">
        <f>'Nädal_40_4.-9.klass'!B28</f>
        <v>Maasika-kohupiimakreem (L)</v>
      </c>
      <c r="C28" s="143" t="str">
        <f>'Nädal_40_4.-9.klass'!C27</f>
        <v>Nisujahu, või R 82%, suhkur, kaneel, mustikad, toiduõli, kanamuna, küpsetuspulber, piim R 2,5%, maitsestamata jogurt R 0,5%, vesi, vanillisuhkur</v>
      </c>
      <c r="D28" s="120">
        <v>100</v>
      </c>
      <c r="E28" s="118">
        <f>D28*'Nädal_40_4.-9.klass'!E28/'Nädal_40_4.-9.klass'!D28</f>
        <v>144</v>
      </c>
      <c r="F28" s="118">
        <f>D28*'Nädal_40_4.-9.klass'!F28/'Nädal_40_4.-9.klass'!D28</f>
        <v>12.2</v>
      </c>
      <c r="G28" s="118">
        <f>D28*'Nädal_40_4.-9.klass'!G28/'Nädal_40_4.-9.klass'!D28</f>
        <v>8.34</v>
      </c>
      <c r="H28" s="118">
        <f>D28*'Nädal_40_4.-9.klass'!H28/'Nädal_40_4.-9.klass'!D28</f>
        <v>4.9000000000000004</v>
      </c>
      <c r="J28" s="24"/>
      <c r="K28" s="24"/>
      <c r="L28" s="24"/>
      <c r="M28" s="24"/>
      <c r="N28" s="24"/>
      <c r="O28" s="24"/>
      <c r="P28" s="24"/>
    </row>
    <row r="29" spans="1:23" s="23" customFormat="1" ht="18.95" customHeight="1">
      <c r="A29" s="230"/>
      <c r="B29" s="119" t="str">
        <f>'Nädal_40_4.-9.klass'!B29</f>
        <v>Piimatooted (piim, keefir R 2,5% ) (L)</v>
      </c>
      <c r="C29" s="143" t="str">
        <f>'Nädal_40_4.-9.klass'!C28</f>
        <v>Maitsestamata kohupiim R 5%, maitsestamata jogurt  R 2,5-3%, vahukoor, R 35%, suhkur, maasikas</v>
      </c>
      <c r="D29" s="120">
        <v>25</v>
      </c>
      <c r="E29" s="118">
        <f>D29*'Nädal_40_4.-9.klass'!E29/'Nädal_40_4.-9.klass'!D29</f>
        <v>14.0975</v>
      </c>
      <c r="F29" s="118">
        <f>D29*'Nädal_40_4.-9.klass'!F29/'Nädal_40_4.-9.klass'!D29</f>
        <v>1.21875</v>
      </c>
      <c r="G29" s="118">
        <f>D29*'Nädal_40_4.-9.klass'!G29/'Nädal_40_4.-9.klass'!D29</f>
        <v>0.64249999999999996</v>
      </c>
      <c r="H29" s="118">
        <f>D29*'Nädal_40_4.-9.klass'!H29/'Nädal_40_4.-9.klass'!D29</f>
        <v>0.86</v>
      </c>
      <c r="I29" s="25"/>
      <c r="J29" s="24"/>
      <c r="K29" s="24"/>
      <c r="L29" s="24"/>
      <c r="M29" s="24"/>
      <c r="N29" s="24"/>
      <c r="O29" s="24"/>
      <c r="P29" s="26"/>
    </row>
    <row r="30" spans="1:23" s="23" customFormat="1" ht="18.95" customHeight="1">
      <c r="A30" s="230"/>
      <c r="B30" s="119" t="str">
        <f>'Nädal_40_4.-9.klass'!B30</f>
        <v>Mahl (erinevad maitsed)</v>
      </c>
      <c r="C30" s="143"/>
      <c r="D30" s="120">
        <v>25</v>
      </c>
      <c r="E30" s="118">
        <f>D30*'Nädal_40_4.-9.klass'!E30/'Nädal_40_4.-9.klass'!D30</f>
        <v>12.132200000000001</v>
      </c>
      <c r="F30" s="118">
        <f>D30*'Nädal_40_4.-9.klass'!F30/'Nädal_40_4.-9.klass'!D30</f>
        <v>2.9455</v>
      </c>
      <c r="G30" s="118">
        <f>D30*'Nädal_40_4.-9.klass'!G30/'Nädal_40_4.-9.klass'!D30</f>
        <v>1.2500000000000001E-2</v>
      </c>
      <c r="H30" s="118">
        <f>D30*'Nädal_40_4.-9.klass'!H30/'Nädal_40_4.-9.klass'!D30</f>
        <v>9.0749999999999997E-2</v>
      </c>
      <c r="I30" s="25"/>
      <c r="J30" s="24"/>
      <c r="K30" s="24"/>
      <c r="L30" s="24"/>
      <c r="M30" s="24"/>
      <c r="N30" s="24"/>
      <c r="O30" s="24"/>
      <c r="P30" s="24"/>
    </row>
    <row r="31" spans="1:23" s="23" customFormat="1" ht="18.95" customHeight="1">
      <c r="A31" s="230"/>
      <c r="B31" s="119" t="str">
        <f>'Nädal_40_4.-9.klass'!B31</f>
        <v>Joogijogurt, maitsestatud (L)</v>
      </c>
      <c r="C31" s="143" t="str">
        <f>'Nädal_40_4.-9.klass'!C30</f>
        <v>Rõngu suhkruvaba mahlakonsentraat 100% naturaalne, vesi</v>
      </c>
      <c r="D31" s="120">
        <v>25</v>
      </c>
      <c r="E31" s="118">
        <f>D31*'Nädal_40_4.-9.klass'!E31/'Nädal_40_4.-9.klass'!D31</f>
        <v>18.686499999999999</v>
      </c>
      <c r="F31" s="118">
        <f>D31*'Nädal_40_4.-9.klass'!F31/'Nädal_40_4.-9.klass'!D31</f>
        <v>3.0307499999999998</v>
      </c>
      <c r="G31" s="118">
        <f>D31*'Nädal_40_4.-9.klass'!G31/'Nädal_40_4.-9.klass'!D31</f>
        <v>0.375</v>
      </c>
      <c r="H31" s="118">
        <f>D31*'Nädal_40_4.-9.klass'!H31/'Nädal_40_4.-9.klass'!D31</f>
        <v>0.8</v>
      </c>
      <c r="I31" s="25"/>
      <c r="J31" s="24"/>
      <c r="K31" s="24"/>
      <c r="L31" s="24"/>
      <c r="M31" s="24"/>
      <c r="N31" s="24"/>
      <c r="O31" s="24"/>
      <c r="P31" s="24"/>
    </row>
    <row r="32" spans="1:23" ht="30">
      <c r="A32" s="231"/>
      <c r="B32" s="119" t="str">
        <f>'Nädal_40_4.-9.klass'!B32</f>
        <v>Tee, suhkruta</v>
      </c>
      <c r="C32" s="143" t="str">
        <f>'Nädal_40_4.-9.klass'!C31</f>
        <v>Maitsestamata jogurt R 2,5-3%, naturaalne marjapüree maasikas, vaarikas, mustad sõstrad, punased sõstrad, mustikas)</v>
      </c>
      <c r="D32" s="120">
        <v>50</v>
      </c>
      <c r="E32" s="118">
        <f>D32*'Nädal_40_4.-9.klass'!E32/'Nädal_40_4.-9.klass'!D32</f>
        <v>0.2</v>
      </c>
      <c r="F32" s="118">
        <f>D32*'Nädal_40_4.-9.klass'!F32/'Nädal_40_4.-9.klass'!D32</f>
        <v>0</v>
      </c>
      <c r="G32" s="118">
        <f>D32*'Nädal_40_4.-9.klass'!G32/'Nädal_40_4.-9.klass'!D32</f>
        <v>0</v>
      </c>
      <c r="H32" s="118">
        <f>D32*'Nädal_40_4.-9.klass'!H32/'Nädal_40_4.-9.klass'!D32</f>
        <v>0.05</v>
      </c>
      <c r="I32" s="16"/>
      <c r="J32" s="18"/>
      <c r="K32" s="18"/>
      <c r="L32" s="18"/>
      <c r="M32" s="18"/>
      <c r="N32" s="18"/>
      <c r="O32" s="18"/>
      <c r="P32" s="18"/>
    </row>
    <row r="33" spans="1:22" ht="18.95" customHeight="1">
      <c r="A33" s="231"/>
      <c r="B33" s="119" t="str">
        <f>'Nädal_40_4.-9.klass'!B33</f>
        <v>Rukkileiva (3 sorti) - ja sepikutoodete valik  (G)</v>
      </c>
      <c r="C33" s="143" t="str">
        <f>'Nädal_40_4.-9.klass'!C32</f>
        <v>Teepuru, vesi</v>
      </c>
      <c r="D33" s="120">
        <v>50</v>
      </c>
      <c r="E33" s="118">
        <f>D33*'Nädal_40_4.-9.klass'!E33/'Nädal_40_4.-9.klass'!D33</f>
        <v>123.1</v>
      </c>
      <c r="F33" s="118">
        <f>D33*'Nädal_40_4.-9.klass'!F33/'Nädal_40_4.-9.klass'!D33</f>
        <v>26.15</v>
      </c>
      <c r="G33" s="118">
        <f>D33*'Nädal_40_4.-9.klass'!G33/'Nädal_40_4.-9.klass'!D33</f>
        <v>1</v>
      </c>
      <c r="H33" s="118">
        <f>D33*'Nädal_40_4.-9.klass'!H33/'Nädal_40_4.-9.klass'!D33</f>
        <v>3.5750000000000002</v>
      </c>
      <c r="J33" s="18"/>
      <c r="K33" s="18"/>
      <c r="L33" s="18"/>
      <c r="M33" s="18"/>
      <c r="N33" s="18"/>
      <c r="O33" s="18"/>
      <c r="P33" s="18"/>
    </row>
    <row r="34" spans="1:22" ht="18.95" customHeight="1">
      <c r="A34" s="196"/>
      <c r="B34" s="119" t="str">
        <f>'Nädal_40_4.-9.klass'!B34</f>
        <v xml:space="preserve">Ploom </v>
      </c>
      <c r="C34" s="143"/>
      <c r="D34" s="120">
        <v>50</v>
      </c>
      <c r="E34" s="118">
        <f>D34*'Nädal_40_4.-9.klass'!E34/'Nädal_40_4.-9.klass'!D34</f>
        <v>22.841999999999999</v>
      </c>
      <c r="F34" s="118">
        <f>D34*'Nädal_40_4.-9.klass'!F34/'Nädal_40_4.-9.klass'!D34</f>
        <v>5.88</v>
      </c>
      <c r="G34" s="118">
        <f>D34*'Nädal_40_4.-9.klass'!G34/'Nädal_40_4.-9.klass'!D34</f>
        <v>0.15</v>
      </c>
      <c r="H34" s="118">
        <f>D34*'Nädal_40_4.-9.klass'!H34/'Nädal_40_4.-9.klass'!D34</f>
        <v>0.25</v>
      </c>
      <c r="J34" s="18"/>
      <c r="K34" s="18"/>
      <c r="L34" s="18"/>
      <c r="M34" s="18"/>
      <c r="N34" s="17"/>
      <c r="O34" s="18"/>
      <c r="P34" s="18"/>
    </row>
    <row r="35" spans="1:22" s="7" customFormat="1" ht="18.95" customHeight="1">
      <c r="A35" s="169"/>
      <c r="B35" s="170"/>
      <c r="C35" s="170" t="s">
        <v>9</v>
      </c>
      <c r="D35" s="216"/>
      <c r="E35" s="207">
        <f>SUM(E25:E34)</f>
        <v>760.30820000000006</v>
      </c>
      <c r="F35" s="207">
        <f>SUM(F25:F34)</f>
        <v>86.574999999999989</v>
      </c>
      <c r="G35" s="207">
        <f>SUM(G25:G34)</f>
        <v>33.935000000000002</v>
      </c>
      <c r="H35" s="207">
        <f>SUM(H25:H34)</f>
        <v>26.288250000000001</v>
      </c>
      <c r="O35" s="20"/>
      <c r="P35" s="20"/>
      <c r="Q35" s="20"/>
      <c r="R35" s="20"/>
      <c r="S35" s="20"/>
      <c r="T35" s="20"/>
      <c r="U35" s="20"/>
      <c r="V35" s="20"/>
    </row>
    <row r="36" spans="1:22" ht="50.1" customHeight="1">
      <c r="A36" s="150" t="s">
        <v>11</v>
      </c>
      <c r="B36" s="190" t="s">
        <v>1</v>
      </c>
      <c r="C36" s="150" t="s">
        <v>2</v>
      </c>
      <c r="D36" s="152" t="s">
        <v>3</v>
      </c>
      <c r="E36" s="152" t="s">
        <v>4</v>
      </c>
      <c r="F36" s="152" t="s">
        <v>5</v>
      </c>
      <c r="G36" s="152" t="s">
        <v>6</v>
      </c>
      <c r="H36" s="152" t="s">
        <v>7</v>
      </c>
      <c r="O36" s="18"/>
      <c r="P36" s="18"/>
      <c r="Q36" s="18"/>
      <c r="R36" s="18"/>
      <c r="S36" s="18"/>
      <c r="T36" s="18"/>
      <c r="U36" s="18"/>
      <c r="V36" s="18"/>
    </row>
    <row r="37" spans="1:22" s="7" customFormat="1" ht="30">
      <c r="A37" s="233"/>
      <c r="B37" s="119" t="str">
        <f>'Nädal_40_4.-9.klass'!B37</f>
        <v>Kanahakklihavorm (suflee stiilis) (G, L, M, PT)</v>
      </c>
      <c r="C37" s="143" t="str">
        <f>'Nädal_40_4.-9.klass'!C37</f>
        <v xml:space="preserve">Broilerihakkliha, nisumanna, riivsai, sibulaürdisegu (mugulsibul, värskepetersell, värske till), kanamuna, piim R 2,5%, söögisool, must pipar, </v>
      </c>
      <c r="D37" s="118">
        <v>100</v>
      </c>
      <c r="E37" s="118">
        <f>D37*'Nädal_40_4.-9.klass'!E37/'Nädal_40_4.-9.klass'!D37</f>
        <v>162.19999999999999</v>
      </c>
      <c r="F37" s="118">
        <f>D37*'Nädal_40_4.-9.klass'!F37/'Nädal_40_4.-9.klass'!D37</f>
        <v>11.84</v>
      </c>
      <c r="G37" s="118">
        <f>D37*'Nädal_40_4.-9.klass'!G37/'Nädal_40_4.-9.klass'!D37</f>
        <v>3</v>
      </c>
      <c r="H37" s="118">
        <f>D37*'Nädal_40_4.-9.klass'!H37/'Nädal_40_4.-9.klass'!D37</f>
        <v>21.4</v>
      </c>
      <c r="J37" s="20"/>
      <c r="K37" s="20"/>
      <c r="L37" s="20"/>
      <c r="M37" s="20"/>
      <c r="N37" s="20"/>
      <c r="O37" s="20"/>
      <c r="P37" s="32"/>
      <c r="Q37" s="32"/>
      <c r="R37" s="32"/>
      <c r="S37" s="32"/>
      <c r="T37" s="20"/>
      <c r="U37" s="20"/>
      <c r="V37" s="20"/>
    </row>
    <row r="38" spans="1:22" s="7" customFormat="1" ht="30">
      <c r="A38" s="117" t="s">
        <v>8</v>
      </c>
      <c r="B38" s="119" t="str">
        <f>'Nädal_40_4.-9.klass'!B38</f>
        <v>Porgandi-kõrvitsapikkpoiss (G, M, PT)</v>
      </c>
      <c r="C38" s="143" t="str">
        <f>'Nädal_40_4.-9.klass'!C38</f>
        <v>Porgand, kõrvits, pastinaak, mugulsibul, kanamuna, söögisool, must pipar, riivsai, kuivatatud tüümian, kuivatatud pune, kuivatatud petersell, kuivatatud basiilik, toiduõli</v>
      </c>
      <c r="D38" s="144">
        <v>50</v>
      </c>
      <c r="E38" s="118">
        <f>D38*'Nädal_40_4.-9.klass'!E38/'Nädal_40_4.-9.klass'!D38</f>
        <v>33.200000000000003</v>
      </c>
      <c r="F38" s="118">
        <f>D38*'Nädal_40_4.-9.klass'!F38/'Nädal_40_4.-9.klass'!D38</f>
        <v>4.3899999999999997</v>
      </c>
      <c r="G38" s="118">
        <f>D38*'Nädal_40_4.-9.klass'!G38/'Nädal_40_4.-9.klass'!D38</f>
        <v>1.07</v>
      </c>
      <c r="H38" s="118">
        <f>D38*'Nädal_40_4.-9.klass'!H38/'Nädal_40_4.-9.klass'!D38</f>
        <v>0.96299999999999997</v>
      </c>
      <c r="J38" s="20"/>
      <c r="K38" s="20"/>
      <c r="L38" s="20"/>
      <c r="M38" s="20"/>
      <c r="N38" s="20"/>
      <c r="O38" s="20"/>
      <c r="P38" s="32"/>
      <c r="Q38" s="32"/>
      <c r="R38" s="32"/>
      <c r="S38" s="32"/>
      <c r="T38" s="20"/>
      <c r="U38" s="20"/>
      <c r="V38" s="20"/>
    </row>
    <row r="39" spans="1:22" s="7" customFormat="1" ht="18.95" customHeight="1">
      <c r="A39" s="233"/>
      <c r="B39" s="119" t="str">
        <f>'Nädal_40_4.-9.klass'!B39</f>
        <v>Kartulipuder (L)</v>
      </c>
      <c r="C39" s="143" t="str">
        <f>'Nädal_40_4.-9.klass'!C39</f>
        <v>Kartul, või R 80%, piim, R 2, 5%, söögisool, vesi</v>
      </c>
      <c r="D39" s="120">
        <v>100</v>
      </c>
      <c r="E39" s="118">
        <f>D39*'Nädal_40_4.-9.klass'!E39/'Nädal_40_4.-9.klass'!D39</f>
        <v>76.534000000000006</v>
      </c>
      <c r="F39" s="118">
        <f>D39*'Nädal_40_4.-9.klass'!F39/'Nädal_40_4.-9.klass'!D39</f>
        <v>15.846</v>
      </c>
      <c r="G39" s="118">
        <f>D39*'Nädal_40_4.-9.klass'!G39/'Nädal_40_4.-9.klass'!D39</f>
        <v>0.61</v>
      </c>
      <c r="H39" s="118">
        <f>D39*'Nädal_40_4.-9.klass'!H39/'Nädal_40_4.-9.klass'!D39</f>
        <v>2.363</v>
      </c>
      <c r="J39" s="20"/>
      <c r="K39" s="20"/>
      <c r="L39" s="20"/>
      <c r="M39" s="20"/>
      <c r="N39" s="20"/>
      <c r="O39" s="20"/>
      <c r="P39" s="32"/>
      <c r="Q39" s="32"/>
      <c r="R39" s="32"/>
      <c r="S39" s="32"/>
      <c r="T39" s="20"/>
      <c r="U39" s="20"/>
      <c r="V39" s="20"/>
    </row>
    <row r="40" spans="1:22" s="7" customFormat="1" ht="18">
      <c r="A40" s="233"/>
      <c r="B40" s="119" t="str">
        <f>'Nädal_40_4.-9.klass'!B40</f>
        <v>Kinoa, keedetud (mahe)</v>
      </c>
      <c r="C40" s="143" t="str">
        <f>'Nädal_40_4.-9.klass'!C40</f>
        <v xml:space="preserve">Kinoa, vesi, söögisool </v>
      </c>
      <c r="D40" s="120">
        <v>100</v>
      </c>
      <c r="E40" s="118">
        <f>D40*'Nädal_40_4.-9.klass'!E40/'Nädal_40_4.-9.klass'!D40</f>
        <v>105.44199999999999</v>
      </c>
      <c r="F40" s="118">
        <f>D40*'Nädal_40_4.-9.klass'!F40/'Nädal_40_4.-9.klass'!D40</f>
        <v>19.417999999999999</v>
      </c>
      <c r="G40" s="118">
        <f>D40*'Nädal_40_4.-9.klass'!G40/'Nädal_40_4.-9.klass'!D40</f>
        <v>1.8979999999999997</v>
      </c>
      <c r="H40" s="118">
        <f>D40*'Nädal_40_4.-9.klass'!H40/'Nädal_40_4.-9.klass'!D40</f>
        <v>3.8839999999999999</v>
      </c>
      <c r="J40" s="20"/>
      <c r="K40" s="20"/>
      <c r="L40" s="20"/>
      <c r="M40" s="20"/>
      <c r="N40" s="20"/>
      <c r="O40" s="20"/>
      <c r="P40" s="32"/>
      <c r="Q40" s="32"/>
      <c r="R40" s="32"/>
      <c r="S40" s="32"/>
      <c r="T40" s="20"/>
      <c r="U40" s="20"/>
      <c r="V40" s="20"/>
    </row>
    <row r="41" spans="1:22" s="7" customFormat="1" ht="18.95" customHeight="1">
      <c r="A41" s="161"/>
      <c r="B41" s="119" t="str">
        <f>'Nädal_40_4.-9.klass'!B41</f>
        <v>Kapsas, röstitud</v>
      </c>
      <c r="C41" s="143" t="str">
        <f>'Nädal_40_4.-9.klass'!C41</f>
        <v>Kapsas, toiduõli, söögisool</v>
      </c>
      <c r="D41" s="120">
        <v>100</v>
      </c>
      <c r="E41" s="118">
        <f>D41*'Nädal_40_4.-9.klass'!E41/'Nädal_40_4.-9.klass'!D41</f>
        <v>24.184000000000001</v>
      </c>
      <c r="F41" s="118">
        <f>D41*'Nädal_40_4.-9.klass'!F41/'Nädal_40_4.-9.klass'!D41</f>
        <v>5.56</v>
      </c>
      <c r="G41" s="118">
        <f>D41*'Nädal_40_4.-9.klass'!G41/'Nädal_40_4.-9.klass'!D41</f>
        <v>0.2</v>
      </c>
      <c r="H41" s="118">
        <f>D41*'Nädal_40_4.-9.klass'!H41/'Nädal_40_4.-9.klass'!D41</f>
        <v>1.1000000000000001</v>
      </c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 ht="18.95" customHeight="1">
      <c r="A42" s="161"/>
      <c r="B42" s="119" t="str">
        <f>'Nädal_40_4.-9.klass'!B42</f>
        <v xml:space="preserve">Soe tomatikaste </v>
      </c>
      <c r="C42" s="143" t="str">
        <f>'Nädal_40_4.-9.klass'!C42</f>
        <v>Tomat, mugulsibul, porgand, küüslauk, toiduõli, söögisool, basiilik</v>
      </c>
      <c r="D42" s="120">
        <v>100</v>
      </c>
      <c r="E42" s="118">
        <f>D42*'Nädal_40_4.-9.klass'!E42/'Nädal_40_4.-9.klass'!D42</f>
        <v>35.197000000000003</v>
      </c>
      <c r="F42" s="118">
        <f>D42*'Nädal_40_4.-9.klass'!F42/'Nädal_40_4.-9.klass'!D42</f>
        <v>6.5650000000000004</v>
      </c>
      <c r="G42" s="118">
        <f>D42*'Nädal_40_4.-9.klass'!G42/'Nädal_40_4.-9.klass'!D42</f>
        <v>1.0880000000000001</v>
      </c>
      <c r="H42" s="118">
        <f>D42*'Nädal_40_4.-9.klass'!H42/'Nädal_40_4.-9.klass'!D42</f>
        <v>0.77900000000000003</v>
      </c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2" ht="18.95" customHeight="1">
      <c r="A43" s="161"/>
      <c r="B43" s="119" t="str">
        <f>'Nädal_40_4.-9.klass'!B43</f>
        <v>Mahla-õlikaste</v>
      </c>
      <c r="C43" s="143" t="str">
        <f>'Nädal_40_4.-9.klass'!C43</f>
        <v>Õunamahl 100% naturaalne, õunaäädikas, sinepipulber, söögisool, petersell, värske, toiduõli</v>
      </c>
      <c r="D43" s="120">
        <v>5</v>
      </c>
      <c r="E43" s="118">
        <f>D43*'Nädal_40_4.-9.klass'!E43/'Nädal_40_4.-9.klass'!D43</f>
        <v>32.189399999999999</v>
      </c>
      <c r="F43" s="118">
        <f>D43*'Nädal_40_4.-9.klass'!F43/'Nädal_40_4.-9.klass'!D43</f>
        <v>9.7050000000000011E-2</v>
      </c>
      <c r="G43" s="118">
        <f>D43*'Nädal_40_4.-9.klass'!G43/'Nädal_40_4.-9.klass'!D43</f>
        <v>3.5305500000000003</v>
      </c>
      <c r="H43" s="118">
        <f>D43*'Nädal_40_4.-9.klass'!H43/'Nädal_40_4.-9.klass'!D43</f>
        <v>1.3550000000000001E-2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2" ht="18.95" customHeight="1">
      <c r="A44" s="161"/>
      <c r="B44" s="119" t="str">
        <f>'Nädal_40_4.-9.klass'!B44</f>
        <v>Hiina kapsa salat spinatiga</v>
      </c>
      <c r="C44" s="143" t="str">
        <f>'Nädal_40_4.-9.klass'!C44</f>
        <v>Hiina kapsas, spinat</v>
      </c>
      <c r="D44" s="120">
        <v>150</v>
      </c>
      <c r="E44" s="118">
        <f>D44*'Nädal_40_4.-9.klass'!E44/'Nädal_40_4.-9.klass'!D44</f>
        <v>21.3</v>
      </c>
      <c r="F44" s="118">
        <f>D44*'Nädal_40_4.-9.klass'!F44/'Nädal_40_4.-9.klass'!D44</f>
        <v>3.63</v>
      </c>
      <c r="G44" s="118">
        <f>D44*'Nädal_40_4.-9.klass'!G44/'Nädal_40_4.-9.klass'!D44</f>
        <v>0.24</v>
      </c>
      <c r="H44" s="118">
        <f>D44*'Nädal_40_4.-9.klass'!H44/'Nädal_40_4.-9.klass'!D44</f>
        <v>2.0099999999999998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2" ht="18.95" customHeight="1">
      <c r="A45" s="161"/>
      <c r="B45" s="119" t="str">
        <f>'Nädal_40_4.-9.klass'!B45</f>
        <v>Porgand (mahe), mais, kurk</v>
      </c>
      <c r="C45" s="143"/>
      <c r="D45" s="120">
        <v>100</v>
      </c>
      <c r="E45" s="118">
        <f>D45*'Nädal_40_4.-9.klass'!E45/'Nädal_40_4.-9.klass'!D45</f>
        <v>42.326666666666668</v>
      </c>
      <c r="F45" s="118">
        <f>D45*'Nädal_40_4.-9.klass'!F45/'Nädal_40_4.-9.klass'!D45</f>
        <v>9.3166666666666682</v>
      </c>
      <c r="G45" s="118">
        <f>D45*'Nädal_40_4.-9.klass'!G45/'Nädal_40_4.-9.klass'!D45</f>
        <v>0.56666666666666676</v>
      </c>
      <c r="H45" s="118">
        <f>D45*'Nädal_40_4.-9.klass'!H45/'Nädal_40_4.-9.klass'!D45</f>
        <v>1.5333333333333334</v>
      </c>
    </row>
    <row r="46" spans="1:22" ht="18.95" customHeight="1">
      <c r="A46" s="161"/>
      <c r="B46" s="119" t="str">
        <f>'Nädal_40_4.-9.klass'!B46</f>
        <v>Seemnesegu (mahe)</v>
      </c>
      <c r="C46" s="143" t="str">
        <f>'Nädal_40_4.-9.klass'!C46</f>
        <v>Kõrvitsaseemned, päevalilleseemned, seesamiseemned</v>
      </c>
      <c r="D46" s="120">
        <v>15</v>
      </c>
      <c r="E46" s="118">
        <f>D46*'Nädal_40_4.-9.klass'!E46/'Nädal_40_4.-9.klass'!D46</f>
        <v>91.315049999999999</v>
      </c>
      <c r="F46" s="118">
        <f>D46*'Nädal_40_4.-9.klass'!F46/'Nädal_40_4.-9.klass'!D46</f>
        <v>1.9199999999999997</v>
      </c>
      <c r="G46" s="118">
        <f>D46*'Nädal_40_4.-9.klass'!G46/'Nädal_40_4.-9.klass'!D46</f>
        <v>7.7350499999999993</v>
      </c>
      <c r="H46" s="118">
        <f>D46*'Nädal_40_4.-9.klass'!H46/'Nädal_40_4.-9.klass'!D46</f>
        <v>4.2349499999999995</v>
      </c>
    </row>
    <row r="47" spans="1:22" ht="18.95" customHeight="1">
      <c r="A47" s="161"/>
      <c r="B47" s="119" t="str">
        <f>'Nädal_40_4.-9.klass'!B47</f>
        <v>Piimatooted (piim, keefir R 2,5% ) (L)</v>
      </c>
      <c r="C47" s="143"/>
      <c r="D47" s="120">
        <v>25</v>
      </c>
      <c r="E47" s="118">
        <f>D47*'Nädal_40_4.-9.klass'!E47/'Nädal_40_4.-9.klass'!D47</f>
        <v>14.0975</v>
      </c>
      <c r="F47" s="118">
        <f>D47*'Nädal_40_4.-9.klass'!F47/'Nädal_40_4.-9.klass'!D47</f>
        <v>1.21875</v>
      </c>
      <c r="G47" s="118">
        <f>D47*'Nädal_40_4.-9.klass'!G47/'Nädal_40_4.-9.klass'!D47</f>
        <v>0.64249999999999996</v>
      </c>
      <c r="H47" s="118">
        <f>D47*'Nädal_40_4.-9.klass'!H47/'Nädal_40_4.-9.klass'!D47</f>
        <v>0.86</v>
      </c>
    </row>
    <row r="48" spans="1:22" ht="30">
      <c r="A48" s="161"/>
      <c r="B48" s="119" t="str">
        <f>'Nädal_40_4.-9.klass'!B48</f>
        <v>Joogijogurt, maitsestatud (L)</v>
      </c>
      <c r="C48" s="143" t="str">
        <f>'Nädal_40_4.-9.klass'!C48</f>
        <v>Maitsestamata jogurt R 2,5-3%, naturaalne marjapüree maasikas, vaarikas, mustad sõstrad, punased sõstrad, mustikas)</v>
      </c>
      <c r="D48" s="120">
        <v>25</v>
      </c>
      <c r="E48" s="118">
        <f>D48*'Nädal_40_4.-9.klass'!E48/'Nädal_40_4.-9.klass'!D48</f>
        <v>18.686499999999999</v>
      </c>
      <c r="F48" s="118">
        <f>D48*'Nädal_40_4.-9.klass'!F48/'Nädal_40_4.-9.klass'!D48</f>
        <v>3.0307499999999998</v>
      </c>
      <c r="G48" s="118">
        <f>D48*'Nädal_40_4.-9.klass'!G48/'Nädal_40_4.-9.klass'!D48</f>
        <v>0.375</v>
      </c>
      <c r="H48" s="118">
        <f>D48*'Nädal_40_4.-9.klass'!H48/'Nädal_40_4.-9.klass'!D48</f>
        <v>0.8</v>
      </c>
    </row>
    <row r="49" spans="1:15" ht="18.95" customHeight="1">
      <c r="A49" s="161"/>
      <c r="B49" s="119" t="str">
        <f>'Nädal_40_4.-9.klass'!B49</f>
        <v>Tee, suhkruta</v>
      </c>
      <c r="C49" s="143" t="str">
        <f>'Nädal_40_4.-9.klass'!C49</f>
        <v>Teepuru, vesi</v>
      </c>
      <c r="D49" s="120">
        <v>50</v>
      </c>
      <c r="E49" s="118">
        <f>D49*'Nädal_40_4.-9.klass'!E49/'Nädal_40_4.-9.klass'!D49</f>
        <v>0.2</v>
      </c>
      <c r="F49" s="118">
        <f>D49*'Nädal_40_4.-9.klass'!F49/'Nädal_40_4.-9.klass'!D49</f>
        <v>0</v>
      </c>
      <c r="G49" s="118">
        <f>D49*'Nädal_40_4.-9.klass'!G49/'Nädal_40_4.-9.klass'!D49</f>
        <v>0</v>
      </c>
      <c r="H49" s="118">
        <f>D49*'Nädal_40_4.-9.klass'!H49/'Nädal_40_4.-9.klass'!D49</f>
        <v>0.05</v>
      </c>
    </row>
    <row r="50" spans="1:15" ht="18.95" customHeight="1">
      <c r="A50" s="161"/>
      <c r="B50" s="119" t="str">
        <f>'Nädal_40_4.-9.klass'!B50</f>
        <v>Rukkileiva (3 sorti) - ja sepikutoodete valik  (G)</v>
      </c>
      <c r="C50" s="143"/>
      <c r="D50" s="120">
        <v>50</v>
      </c>
      <c r="E50" s="118">
        <f>D50*'Nädal_40_4.-9.klass'!E50/'Nädal_40_4.-9.klass'!D50</f>
        <v>123.1</v>
      </c>
      <c r="F50" s="118">
        <f>D50*'Nädal_40_4.-9.klass'!F50/'Nädal_40_4.-9.klass'!D50</f>
        <v>26.15</v>
      </c>
      <c r="G50" s="118">
        <f>D50*'Nädal_40_4.-9.klass'!G50/'Nädal_40_4.-9.klass'!D50</f>
        <v>1</v>
      </c>
      <c r="H50" s="118">
        <f>D50*'Nädal_40_4.-9.klass'!H50/'Nädal_40_4.-9.klass'!D50</f>
        <v>3.5750000000000002</v>
      </c>
    </row>
    <row r="51" spans="1:15" ht="18.95" customHeight="1">
      <c r="A51" s="161"/>
      <c r="B51" s="119" t="str">
        <f>'Nädal_40_4.-9.klass'!B51</f>
        <v>Õun (mahe)</v>
      </c>
      <c r="C51" s="143"/>
      <c r="D51" s="120">
        <v>50</v>
      </c>
      <c r="E51" s="118">
        <f>D51*'Nädal_40_4.-9.klass'!E51/'Nädal_40_4.-9.klass'!D51</f>
        <v>24.038</v>
      </c>
      <c r="F51" s="118">
        <f>D51*'Nädal_40_4.-9.klass'!F51/'Nädal_40_4.-9.klass'!D51</f>
        <v>6.74</v>
      </c>
      <c r="G51" s="118">
        <f>D51*'Nädal_40_4.-9.klass'!G51/'Nädal_40_4.-9.klass'!D51</f>
        <v>0</v>
      </c>
      <c r="H51" s="118">
        <f>D51*'Nädal_40_4.-9.klass'!H51/'Nädal_40_4.-9.klass'!D51</f>
        <v>0</v>
      </c>
    </row>
    <row r="52" spans="1:15" s="7" customFormat="1" ht="18.95" customHeight="1">
      <c r="A52" s="169"/>
      <c r="B52" s="170"/>
      <c r="C52" s="170" t="s">
        <v>9</v>
      </c>
      <c r="D52" s="211"/>
      <c r="E52" s="207">
        <f>SUM(E37:E51)</f>
        <v>804.01011666666682</v>
      </c>
      <c r="F52" s="207">
        <f t="shared" ref="F52:H52" si="0">SUM(F37:F51)</f>
        <v>115.72221666666665</v>
      </c>
      <c r="G52" s="207">
        <f t="shared" si="0"/>
        <v>21.955766666666666</v>
      </c>
      <c r="H52" s="207">
        <f t="shared" si="0"/>
        <v>43.565833333333323</v>
      </c>
      <c r="J52" s="28"/>
      <c r="K52" s="29"/>
      <c r="L52" s="29"/>
      <c r="M52" s="29"/>
      <c r="N52" s="29"/>
      <c r="O52" s="29"/>
    </row>
    <row r="53" spans="1:15" ht="50.1" customHeight="1">
      <c r="A53" s="150" t="s">
        <v>12</v>
      </c>
      <c r="B53" s="190" t="s">
        <v>1</v>
      </c>
      <c r="C53" s="150" t="s">
        <v>2</v>
      </c>
      <c r="D53" s="152" t="s">
        <v>3</v>
      </c>
      <c r="E53" s="152" t="s">
        <v>4</v>
      </c>
      <c r="F53" s="152" t="s">
        <v>5</v>
      </c>
      <c r="G53" s="152" t="s">
        <v>6</v>
      </c>
      <c r="H53" s="152" t="s">
        <v>7</v>
      </c>
    </row>
    <row r="54" spans="1:15" ht="30">
      <c r="A54" s="230"/>
      <c r="B54" s="119" t="str">
        <f>'Nädal_40_4.-9.klass'!B54</f>
        <v>Kodune seljanka (G)</v>
      </c>
      <c r="C54" s="143" t="str">
        <f>'Nädal_40_4.-9.klass'!C54</f>
        <v>Veiseliha, sealiha, keedusink, hapukurk (söögisool, vesi, till), kartul, porgand, mugulsibul, tomatipüree, toiduõli, söögisool, vesi, värske petersell</v>
      </c>
      <c r="D54" s="118">
        <v>250</v>
      </c>
      <c r="E54" s="118">
        <f>D54*'Nädal_40_4.-9.klass'!E54/'Nädal_40_4.-9.klass'!D54</f>
        <v>193.75</v>
      </c>
      <c r="F54" s="118">
        <f>D54*'Nädal_40_4.-9.klass'!F54/'Nädal_40_4.-9.klass'!D54</f>
        <v>11.6625</v>
      </c>
      <c r="G54" s="118">
        <f>D54*'Nädal_40_4.-9.klass'!G54/'Nädal_40_4.-9.klass'!D54</f>
        <v>10.762499999999999</v>
      </c>
      <c r="H54" s="118">
        <f>D54*'Nädal_40_4.-9.klass'!H54/'Nädal_40_4.-9.klass'!D54</f>
        <v>11.637499999999999</v>
      </c>
    </row>
    <row r="55" spans="1:15" ht="18">
      <c r="A55" s="117" t="s">
        <v>8</v>
      </c>
      <c r="B55" s="119" t="str">
        <f>'Nädal_40_4.-9.klass'!B55</f>
        <v>Läätse seljanka</v>
      </c>
      <c r="C55" s="143" t="str">
        <f>'Nädal_40_4.-9.klass'!C55</f>
        <v>Läätsed, kartul, mugulsibul, hapukurk, tomatipüree, toiduõli, söögisool, must pipar, vesi</v>
      </c>
      <c r="D55" s="144">
        <v>50</v>
      </c>
      <c r="E55" s="118">
        <f>D55*'Nädal_40_4.-9.klass'!E55/'Nädal_40_4.-9.klass'!D55</f>
        <v>44.9</v>
      </c>
      <c r="F55" s="118">
        <f>D55*'Nädal_40_4.-9.klass'!F55/'Nädal_40_4.-9.klass'!D55</f>
        <v>5.92</v>
      </c>
      <c r="G55" s="118">
        <f>D55*'Nädal_40_4.-9.klass'!G55/'Nädal_40_4.-9.klass'!D55</f>
        <v>1.2</v>
      </c>
      <c r="H55" s="118">
        <f>D55*'Nädal_40_4.-9.klass'!H55/'Nädal_40_4.-9.klass'!D55</f>
        <v>2.17</v>
      </c>
    </row>
    <row r="56" spans="1:15" ht="18">
      <c r="A56" s="117"/>
      <c r="B56" s="119" t="str">
        <f>'Nädal_40_4.-9.klass'!B56</f>
        <v>Hapukoor R 20% (L)</v>
      </c>
      <c r="C56" s="143"/>
      <c r="D56" s="144">
        <v>30</v>
      </c>
      <c r="E56" s="118">
        <f>D56*'Nädal_40_4.-9.klass'!E56/'Nädal_40_4.-9.klass'!D56</f>
        <v>66.5</v>
      </c>
      <c r="F56" s="118">
        <f>E56*'Nädal_40_4.-9.klass'!F56/'Nädal_40_4.-9.klass'!E56</f>
        <v>1.1399999999999999</v>
      </c>
      <c r="G56" s="118">
        <f>F56*'Nädal_40_4.-9.klass'!G56/'Nädal_40_4.-9.klass'!F56</f>
        <v>6.44</v>
      </c>
      <c r="H56" s="118">
        <f>G56*'Nädal_40_4.-9.klass'!H56/'Nädal_40_4.-9.klass'!G56</f>
        <v>0.99</v>
      </c>
    </row>
    <row r="57" spans="1:15" ht="18.95" customHeight="1">
      <c r="A57" s="231"/>
      <c r="B57" s="119" t="str">
        <f>'Nädal_40_4.-9.klass'!B57</f>
        <v>Maisimannakreem mustsõstrakisselliga (L, VS)</v>
      </c>
      <c r="C57" s="143" t="str">
        <f>'Nädal_40_4.-9.klass'!C57</f>
        <v>Maisimanna, piim R 2,5%, vahukoor R 35%, suhkur, vesi, kartulitärklis, mustad sõstrad</v>
      </c>
      <c r="D57" s="120">
        <v>100</v>
      </c>
      <c r="E57" s="118">
        <f>D57*'Nädal_40_4.-9.klass'!E57/'Nädal_40_4.-9.klass'!D57</f>
        <v>169</v>
      </c>
      <c r="F57" s="118">
        <f>D57*'Nädal_40_4.-9.klass'!F57/'Nädal_40_4.-9.klass'!D57</f>
        <v>35.5</v>
      </c>
      <c r="G57" s="118">
        <f>D57*'Nädal_40_4.-9.klass'!G57/'Nädal_40_4.-9.klass'!D57</f>
        <v>1.91</v>
      </c>
      <c r="H57" s="118">
        <f>D57*'Nädal_40_4.-9.klass'!H57/'Nädal_40_4.-9.klass'!D57</f>
        <v>1.67</v>
      </c>
    </row>
    <row r="58" spans="1:15" ht="18">
      <c r="A58" s="231"/>
      <c r="B58" s="119" t="str">
        <f>'Nädal_40_4.-9.klass'!B58</f>
        <v>Mustika panna cotta (L, VS)</v>
      </c>
      <c r="C58" s="143" t="str">
        <f>'Nädal_40_4.-9.klass'!C58</f>
        <v>Maitsestamata jogurt R 2,5%-3%, piim R 4,2%, vahukoor R 35%, želatiin, vesi, vanillisuhkur, suhkur, mustikad</v>
      </c>
      <c r="D58" s="120">
        <v>100</v>
      </c>
      <c r="E58" s="118">
        <f>D58*'Nädal_40_4.-9.klass'!E58/'Nädal_40_4.-9.klass'!D58</f>
        <v>134</v>
      </c>
      <c r="F58" s="118">
        <f>D58*'Nädal_40_4.-9.klass'!F58/'Nädal_40_4.-9.klass'!D58</f>
        <v>16.2</v>
      </c>
      <c r="G58" s="118">
        <f>D58*'Nädal_40_4.-9.klass'!G58/'Nädal_40_4.-9.klass'!D58</f>
        <v>5.78</v>
      </c>
      <c r="H58" s="118">
        <f>D58*'Nädal_40_4.-9.klass'!H58/'Nädal_40_4.-9.klass'!D58</f>
        <v>4.0999999999999996</v>
      </c>
    </row>
    <row r="59" spans="1:15" ht="18">
      <c r="A59" s="231"/>
      <c r="B59" s="119" t="str">
        <f>'Nädal_40_4.-9.klass'!B59</f>
        <v>Piimatooted (piim, keefir R 2,5% ) (L)</v>
      </c>
      <c r="C59" s="143"/>
      <c r="D59" s="120">
        <v>25</v>
      </c>
      <c r="E59" s="118">
        <f>D59*'Nädal_40_4.-9.klass'!E59/'Nädal_40_4.-9.klass'!D59</f>
        <v>14.0975</v>
      </c>
      <c r="F59" s="118">
        <f>D59*'Nädal_40_4.-9.klass'!F59/'Nädal_40_4.-9.klass'!D59</f>
        <v>1.21875</v>
      </c>
      <c r="G59" s="118">
        <f>D59*'Nädal_40_4.-9.klass'!G59/'Nädal_40_4.-9.klass'!D59</f>
        <v>0.64249999999999996</v>
      </c>
      <c r="H59" s="118">
        <f>D59*'Nädal_40_4.-9.klass'!H59/'Nädal_40_4.-9.klass'!D59</f>
        <v>0.86</v>
      </c>
      <c r="J59" s="28"/>
      <c r="K59" s="29"/>
      <c r="L59" s="29"/>
      <c r="M59" s="29"/>
      <c r="N59" s="29"/>
      <c r="O59" s="29"/>
    </row>
    <row r="60" spans="1:15" ht="30">
      <c r="A60" s="229"/>
      <c r="B60" s="119" t="str">
        <f>'Nädal_40_4.-9.klass'!B60</f>
        <v>Joogijogurt, maitsestatud (L)</v>
      </c>
      <c r="C60" s="143" t="str">
        <f>'Nädal_40_4.-9.klass'!C60</f>
        <v>Maitsestamata jogurt R 2,5-3%, naturaalne marjapüree maasikas, vaarikas, mustad sõstrad, punased sõstrad, mustikas)</v>
      </c>
      <c r="D60" s="120">
        <v>25</v>
      </c>
      <c r="E60" s="118">
        <f>D60*'Nädal_40_4.-9.klass'!E60/'Nädal_40_4.-9.klass'!D60</f>
        <v>18.686499999999999</v>
      </c>
      <c r="F60" s="118">
        <f>D60*'Nädal_40_4.-9.klass'!F60/'Nädal_40_4.-9.klass'!D60</f>
        <v>3.0307499999999998</v>
      </c>
      <c r="G60" s="118">
        <f>D60*'Nädal_40_4.-9.klass'!G60/'Nädal_40_4.-9.klass'!D60</f>
        <v>0.375</v>
      </c>
      <c r="H60" s="118">
        <f>D60*'Nädal_40_4.-9.klass'!H60/'Nädal_40_4.-9.klass'!D60</f>
        <v>0.8</v>
      </c>
    </row>
    <row r="61" spans="1:15" ht="18.95" customHeight="1">
      <c r="A61" s="229"/>
      <c r="B61" s="119" t="str">
        <f>'Nädal_40_4.-9.klass'!B61</f>
        <v>Tee, suhkruta</v>
      </c>
      <c r="C61" s="143" t="str">
        <f>'Nädal_40_4.-9.klass'!C61</f>
        <v>Teepuru, vesi</v>
      </c>
      <c r="D61" s="120">
        <v>50</v>
      </c>
      <c r="E61" s="118">
        <f>D61*'Nädal_40_4.-9.klass'!E61/'Nädal_40_4.-9.klass'!D61</f>
        <v>0.2</v>
      </c>
      <c r="F61" s="118">
        <f>D61*'Nädal_40_4.-9.klass'!F61/'Nädal_40_4.-9.klass'!D61</f>
        <v>0</v>
      </c>
      <c r="G61" s="118">
        <f>D61*'Nädal_40_4.-9.klass'!G61/'Nädal_40_4.-9.klass'!D61</f>
        <v>0</v>
      </c>
      <c r="H61" s="118">
        <f>D61*'Nädal_40_4.-9.klass'!H61/'Nädal_40_4.-9.klass'!D61</f>
        <v>0.05</v>
      </c>
    </row>
    <row r="62" spans="1:15" ht="18.95" customHeight="1">
      <c r="A62" s="229"/>
      <c r="B62" s="119" t="str">
        <f>'Nädal_40_4.-9.klass'!B62</f>
        <v>Rukkileiva (3 sorti) - ja sepikutoodete valik  (G)</v>
      </c>
      <c r="C62" s="143"/>
      <c r="D62" s="120">
        <v>50</v>
      </c>
      <c r="E62" s="118">
        <f>D62*'Nädal_40_4.-9.klass'!E62/'Nädal_40_4.-9.klass'!D62</f>
        <v>123.1</v>
      </c>
      <c r="F62" s="118">
        <f>D62*'Nädal_40_4.-9.klass'!F62/'Nädal_40_4.-9.klass'!D62</f>
        <v>26.15</v>
      </c>
      <c r="G62" s="118">
        <f>D62*'Nädal_40_4.-9.klass'!G62/'Nädal_40_4.-9.klass'!D62</f>
        <v>1</v>
      </c>
      <c r="H62" s="118">
        <f>D62*'Nädal_40_4.-9.klass'!H62/'Nädal_40_4.-9.klass'!D62</f>
        <v>3.5750000000000002</v>
      </c>
    </row>
    <row r="63" spans="1:15" ht="18.95" customHeight="1">
      <c r="A63" s="229"/>
      <c r="B63" s="119" t="str">
        <f>'Nädal_40_4.-9.klass'!B63</f>
        <v xml:space="preserve">Pirn </v>
      </c>
      <c r="C63" s="143"/>
      <c r="D63" s="120">
        <v>50</v>
      </c>
      <c r="E63" s="118">
        <f>D63*'Nädal_40_4.-9.klass'!E63/'Nädal_40_4.-9.klass'!D63</f>
        <v>19.988</v>
      </c>
      <c r="F63" s="118">
        <f>D63*'Nädal_40_4.-9.klass'!F63/'Nädal_40_4.-9.klass'!D63</f>
        <v>5.97</v>
      </c>
      <c r="G63" s="118">
        <f>D63*'Nädal_40_4.-9.klass'!G63/'Nädal_40_4.-9.klass'!D63</f>
        <v>0</v>
      </c>
      <c r="H63" s="118">
        <f>D63*'Nädal_40_4.-9.klass'!H63/'Nädal_40_4.-9.klass'!D63</f>
        <v>0.15</v>
      </c>
    </row>
    <row r="64" spans="1:15" ht="18.95" customHeight="1">
      <c r="A64" s="169"/>
      <c r="B64" s="170"/>
      <c r="C64" s="170" t="s">
        <v>9</v>
      </c>
      <c r="D64" s="194"/>
      <c r="E64" s="207">
        <f>SUM(E54:E63)</f>
        <v>784.22199999999998</v>
      </c>
      <c r="F64" s="207">
        <f>SUM(F54:F63)</f>
        <v>106.792</v>
      </c>
      <c r="G64" s="207">
        <f>SUM(G54:G63)</f>
        <v>28.11</v>
      </c>
      <c r="H64" s="207">
        <f>SUM(H54:H63)</f>
        <v>26.002500000000001</v>
      </c>
    </row>
    <row r="65" spans="1:12" ht="50.1" customHeight="1">
      <c r="A65" s="150" t="s">
        <v>13</v>
      </c>
      <c r="B65" s="190" t="s">
        <v>1</v>
      </c>
      <c r="C65" s="150" t="s">
        <v>2</v>
      </c>
      <c r="D65" s="152" t="s">
        <v>3</v>
      </c>
      <c r="E65" s="152" t="s">
        <v>4</v>
      </c>
      <c r="F65" s="152" t="s">
        <v>5</v>
      </c>
      <c r="G65" s="152" t="s">
        <v>6</v>
      </c>
      <c r="H65" s="152" t="s">
        <v>7</v>
      </c>
    </row>
    <row r="66" spans="1:12" ht="18">
      <c r="A66" s="233"/>
      <c r="B66" s="119" t="str">
        <f>'Nädal_40_4.-9.klass'!B66</f>
        <v>Lõhetükid koorekastmes (G, L)</v>
      </c>
      <c r="C66" s="143" t="str">
        <f>'Nädal_40_4.-9.klass'!C66</f>
        <v>Lõhe, must pipar, söögisool, värske till, toiduõli, nisujahu, piim R 2,5%, toidukoor R 15%</v>
      </c>
      <c r="D66" s="118">
        <v>140</v>
      </c>
      <c r="E66" s="118">
        <f>D66*'Nädal_40_4.-9.klass'!E66/'Nädal_40_4.-9.klass'!D66</f>
        <v>269.5</v>
      </c>
      <c r="F66" s="118">
        <f>D66*'Nädal_40_4.-9.klass'!F66/'Nädal_40_4.-9.klass'!D66</f>
        <v>7.501666666666666</v>
      </c>
      <c r="G66" s="118">
        <f>D66*'Nädal_40_4.-9.klass'!G66/'Nädal_40_4.-9.klass'!D66</f>
        <v>18.55</v>
      </c>
      <c r="H66" s="118">
        <f>D66*'Nädal_40_4.-9.klass'!H66/'Nädal_40_4.-9.klass'!D66</f>
        <v>18.2</v>
      </c>
    </row>
    <row r="67" spans="1:12" ht="18">
      <c r="A67" s="117" t="s">
        <v>8</v>
      </c>
      <c r="B67" s="119" t="str">
        <f>'Nädal_40_4.-9.klass'!B67</f>
        <v>Suvikõrvitsa-spinatikotletid juustuga (G, L, M, PT)</v>
      </c>
      <c r="C67" s="143" t="str">
        <f>'Nädal_40_4.-9.klass'!C67</f>
        <v>Suvikõrvits, spinat, kanamuna, kaerajahu, juust R 15%, mugulsibul, küüslauk, söögisool, must pipar, toiduõli</v>
      </c>
      <c r="D67" s="144">
        <v>20</v>
      </c>
      <c r="E67" s="118">
        <f>D67*'Nädal_40_4.-9.klass'!E67/'Nädal_40_4.-9.klass'!D67</f>
        <v>62.7</v>
      </c>
      <c r="F67" s="118">
        <f>D67*'Nädal_40_4.-9.klass'!F67/'Nädal_40_4.-9.klass'!D67</f>
        <v>5.43</v>
      </c>
      <c r="G67" s="118">
        <f>D67*'Nädal_40_4.-9.klass'!G67/'Nädal_40_4.-9.klass'!D67</f>
        <v>2.97</v>
      </c>
      <c r="H67" s="118">
        <f>D67*'Nädal_40_4.-9.klass'!H67/'Nädal_40_4.-9.klass'!D67</f>
        <v>2.97</v>
      </c>
    </row>
    <row r="68" spans="1:12" ht="18">
      <c r="A68" s="117"/>
      <c r="B68" s="119" t="str">
        <f>'Nädal_40_4.-9.klass'!B68</f>
        <v>Riis, aurutatud (mahe)</v>
      </c>
      <c r="C68" s="119" t="str">
        <f>'Nädal_40_4.-9.klass'!C68</f>
        <v xml:space="preserve">Riis, vesi, söögisool </v>
      </c>
      <c r="D68" s="144">
        <v>100</v>
      </c>
      <c r="E68" s="118">
        <f>D68*'Nädal_40_4.-9.klass'!E68/'Nädal_40_4.-9.klass'!D68</f>
        <v>157.70200000000003</v>
      </c>
      <c r="F68" s="118">
        <f>E68*'Nädal_40_4.-9.klass'!F68/'Nädal_40_4.-9.klass'!E68</f>
        <v>26.876000000000001</v>
      </c>
      <c r="G68" s="118">
        <f>F68*'Nädal_40_4.-9.klass'!G68/'Nädal_40_4.-9.klass'!F68</f>
        <v>4.742</v>
      </c>
      <c r="H68" s="118">
        <f>G68*'Nädal_40_4.-9.klass'!H68/'Nädal_40_4.-9.klass'!G68</f>
        <v>2.2770000000000006</v>
      </c>
    </row>
    <row r="69" spans="1:12" ht="18">
      <c r="A69" s="117"/>
      <c r="B69" s="119" t="str">
        <f>'Nädal_40_4.-9.klass'!B69</f>
        <v>Tatar, aurutatud (mahe)</v>
      </c>
      <c r="C69" s="119" t="str">
        <f>'Nädal_40_4.-9.klass'!C69</f>
        <v>Tatar, vesi, söögisool</v>
      </c>
      <c r="D69" s="144">
        <v>100</v>
      </c>
      <c r="E69" s="118">
        <f>D69*'Nädal_40_4.-9.klass'!E69/'Nädal_40_4.-9.klass'!D69</f>
        <v>80.59999999999998</v>
      </c>
      <c r="F69" s="118">
        <f>E69*'Nädal_40_4.-9.klass'!F69/'Nädal_40_4.-9.klass'!E69</f>
        <v>16.974999999999998</v>
      </c>
      <c r="G69" s="118">
        <f>F69*'Nädal_40_4.-9.klass'!G69/'Nädal_40_4.-9.klass'!F69</f>
        <v>0.49999999999999989</v>
      </c>
      <c r="H69" s="118">
        <f>G69*'Nädal_40_4.-9.klass'!H69/'Nädal_40_4.-9.klass'!G69</f>
        <v>2.9749999999999992</v>
      </c>
    </row>
    <row r="70" spans="1:12" ht="18">
      <c r="A70" s="234"/>
      <c r="B70" s="119" t="str">
        <f>'Nädal_40_4.-9.klass'!B70</f>
        <v>Ahjuköögiviljad</v>
      </c>
      <c r="C70" s="143" t="str">
        <f>'Nädal_40_4.-9.klass'!C70</f>
        <v>Kaalikas, bataat, pastinaak, porgand, paprika, mugulsibul, kuivatatud roosmariin, toiduõli</v>
      </c>
      <c r="D70" s="120">
        <v>100</v>
      </c>
      <c r="E70" s="118">
        <f>D70*'Nädal_40_4.-9.klass'!E70/'Nädal_40_4.-9.klass'!D70</f>
        <v>70.599999999999994</v>
      </c>
      <c r="F70" s="118">
        <f>D70*'Nädal_40_4.-9.klass'!F70/'Nädal_40_4.-9.klass'!D70</f>
        <v>11.06</v>
      </c>
      <c r="G70" s="118">
        <f>D70*'Nädal_40_4.-9.klass'!G70/'Nädal_40_4.-9.klass'!D70</f>
        <v>1.46</v>
      </c>
      <c r="H70" s="118">
        <f>D70*'Nädal_40_4.-9.klass'!H70/'Nädal_40_4.-9.klass'!D70</f>
        <v>1.44</v>
      </c>
    </row>
    <row r="71" spans="1:12" ht="18.95" customHeight="1">
      <c r="A71" s="233"/>
      <c r="B71" s="119" t="str">
        <f>'Nädal_40_4.-9.klass'!B71</f>
        <v>Külm küüslaugu-jogurtikaste (L)</v>
      </c>
      <c r="C71" s="143" t="str">
        <f>'Nädal_40_4.-9.klass'!C71</f>
        <v>Maitsestamata jogurt R 5%, sidrunimahl, suhkur, küüslauk, söögisool</v>
      </c>
      <c r="D71" s="120">
        <v>100</v>
      </c>
      <c r="E71" s="118">
        <f>D71*'Nädal_40_4.-9.klass'!E71/'Nädal_40_4.-9.klass'!D71</f>
        <v>83.3</v>
      </c>
      <c r="F71" s="118">
        <f>D71*'Nädal_40_4.-9.klass'!F71/'Nädal_40_4.-9.klass'!D71</f>
        <v>5.7999999999999989</v>
      </c>
      <c r="G71" s="118">
        <f>D71*'Nädal_40_4.-9.klass'!G71/'Nädal_40_4.-9.klass'!D71</f>
        <v>4.8</v>
      </c>
      <c r="H71" s="118">
        <f>D71*'Nädal_40_4.-9.klass'!H71/'Nädal_40_4.-9.klass'!D71</f>
        <v>4.0999999999999996</v>
      </c>
    </row>
    <row r="72" spans="1:12" ht="18.95" customHeight="1">
      <c r="A72" s="233"/>
      <c r="B72" s="119" t="str">
        <f>'Nädal_40_4.-9.klass'!B72</f>
        <v>Mahla-õlikaste</v>
      </c>
      <c r="C72" s="143" t="str">
        <f>'Nädal_40_4.-9.klass'!C72</f>
        <v>Õunamahl 100% naturaalne, õunaäädikas, sinepipulber, söögisool, petersell, värske, toiduõli</v>
      </c>
      <c r="D72" s="120">
        <v>5</v>
      </c>
      <c r="E72" s="118">
        <f>D72*'Nädal_40_4.-9.klass'!E72/'Nädal_40_4.-9.klass'!D72</f>
        <v>32.189399999999999</v>
      </c>
      <c r="F72" s="118">
        <f>D72*'Nädal_40_4.-9.klass'!F72/'Nädal_40_4.-9.klass'!D72</f>
        <v>9.7050000000000011E-2</v>
      </c>
      <c r="G72" s="118">
        <f>D72*'Nädal_40_4.-9.klass'!G72/'Nädal_40_4.-9.klass'!D72</f>
        <v>3.5305500000000003</v>
      </c>
      <c r="H72" s="118">
        <f>D72*'Nädal_40_4.-9.klass'!H72/'Nädal_40_4.-9.klass'!D72</f>
        <v>1.3550000000000001E-2</v>
      </c>
    </row>
    <row r="73" spans="1:12" ht="18.95" customHeight="1">
      <c r="A73" s="233"/>
      <c r="B73" s="119" t="str">
        <f>'Nädal_40_4.-9.klass'!B73</f>
        <v>Porgandi-melonisalat</v>
      </c>
      <c r="C73" s="143" t="str">
        <f>'Nädal_40_4.-9.klass'!C73</f>
        <v>Porgand, melon, toiduõli</v>
      </c>
      <c r="D73" s="120">
        <v>100</v>
      </c>
      <c r="E73" s="118">
        <f>D73*'Nädal_40_4.-9.klass'!E73/'Nädal_40_4.-9.klass'!D73</f>
        <v>48.155999999999992</v>
      </c>
      <c r="F73" s="118">
        <f>D73*'Nädal_40_4.-9.klass'!F73/'Nädal_40_4.-9.klass'!D73</f>
        <v>7.6859999999999999</v>
      </c>
      <c r="G73" s="118">
        <f>D73*'Nädal_40_4.-9.klass'!G73/'Nädal_40_4.-9.klass'!D73</f>
        <v>2.1680000000000001</v>
      </c>
      <c r="H73" s="118">
        <f>D73*'Nädal_40_4.-9.klass'!H73/'Nädal_40_4.-9.klass'!D73</f>
        <v>0.58799999999999997</v>
      </c>
    </row>
    <row r="74" spans="1:12" ht="18.95" customHeight="1">
      <c r="A74" s="235"/>
      <c r="B74" s="119" t="str">
        <f>'Nädal_40_4.-9.klass'!B74</f>
        <v>Kapsas (mahe), peet, roheline hernes</v>
      </c>
      <c r="C74" s="143"/>
      <c r="D74" s="120">
        <v>100</v>
      </c>
      <c r="E74" s="118">
        <f>D74*'Nädal_40_4.-9.klass'!E74/'Nädal_40_4.-9.klass'!D74</f>
        <v>53.318666666666672</v>
      </c>
      <c r="F74" s="118">
        <f>D74*'Nädal_40_4.-9.klass'!F74/'Nädal_40_4.-9.klass'!D74</f>
        <v>11.680000000000001</v>
      </c>
      <c r="G74" s="118">
        <f>D74*'Nädal_40_4.-9.klass'!G74/'Nädal_40_4.-9.klass'!D74</f>
        <v>0.3</v>
      </c>
      <c r="H74" s="118">
        <f>D74*'Nädal_40_4.-9.klass'!H74/'Nädal_40_4.-9.klass'!D74</f>
        <v>3.06</v>
      </c>
      <c r="I74" s="16"/>
      <c r="J74" s="16"/>
      <c r="K74" s="16"/>
      <c r="L74" s="16"/>
    </row>
    <row r="75" spans="1:12" ht="18.95" customHeight="1">
      <c r="A75" s="235"/>
      <c r="B75" s="119" t="str">
        <f>'Nädal_40_4.-9.klass'!B75</f>
        <v>Seemnesegu (mahe)</v>
      </c>
      <c r="C75" s="143" t="str">
        <f>'Nädal_40_4.-9.klass'!C75</f>
        <v>Kõrvitsaseemned, päevalilleseemned, seesamiseemned</v>
      </c>
      <c r="D75" s="120">
        <v>10</v>
      </c>
      <c r="E75" s="118">
        <f>D75*'Nädal_40_4.-9.klass'!E75/'Nädal_40_4.-9.klass'!D75</f>
        <v>60.8767</v>
      </c>
      <c r="F75" s="118">
        <f>D75*'Nädal_40_4.-9.klass'!F75/'Nädal_40_4.-9.klass'!D75</f>
        <v>1.28</v>
      </c>
      <c r="G75" s="118">
        <f>D75*'Nädal_40_4.-9.klass'!G75/'Nädal_40_4.-9.klass'!D75</f>
        <v>5.1566999999999998</v>
      </c>
      <c r="H75" s="118">
        <f>D75*'Nädal_40_4.-9.klass'!H75/'Nädal_40_4.-9.klass'!D75</f>
        <v>2.8232999999999993</v>
      </c>
    </row>
    <row r="76" spans="1:12" ht="18.95" customHeight="1">
      <c r="A76" s="235"/>
      <c r="B76" s="119" t="str">
        <f>'Nädal_40_4.-9.klass'!B76</f>
        <v>Piimatooted (piim, keefir R 2,5% ) (L)</v>
      </c>
      <c r="C76" s="143"/>
      <c r="D76" s="120">
        <v>25</v>
      </c>
      <c r="E76" s="118">
        <f>D76*'Nädal_40_4.-9.klass'!E76/'Nädal_40_4.-9.klass'!D76</f>
        <v>14.0975</v>
      </c>
      <c r="F76" s="118">
        <f>D76*'Nädal_40_4.-9.klass'!F76/'Nädal_40_4.-9.klass'!D76</f>
        <v>1.21875</v>
      </c>
      <c r="G76" s="118">
        <f>D76*'Nädal_40_4.-9.klass'!G76/'Nädal_40_4.-9.klass'!D76</f>
        <v>0.64249999999999996</v>
      </c>
      <c r="H76" s="118">
        <f>D76*'Nädal_40_4.-9.klass'!H76/'Nädal_40_4.-9.klass'!D76</f>
        <v>0.86</v>
      </c>
    </row>
    <row r="77" spans="1:12" ht="30">
      <c r="A77" s="161"/>
      <c r="B77" s="119" t="str">
        <f>'Nädal_40_4.-9.klass'!B77</f>
        <v>Joogijogurt, maitsestatud (L)</v>
      </c>
      <c r="C77" s="143" t="str">
        <f>'Nädal_40_4.-9.klass'!C77</f>
        <v>Maitsestamata jogurt R 2,5-3%, naturaalne marjapüree maasikas, vaarikas, mustad sõstrad, punased sõstrad, mustikas)</v>
      </c>
      <c r="D77" s="120">
        <v>25</v>
      </c>
      <c r="E77" s="118">
        <f>D77*'Nädal_40_4.-9.klass'!E77/'Nädal_40_4.-9.klass'!D77</f>
        <v>18.686499999999999</v>
      </c>
      <c r="F77" s="118">
        <f>D77*'Nädal_40_4.-9.klass'!F77/'Nädal_40_4.-9.klass'!D77</f>
        <v>3.0307499999999998</v>
      </c>
      <c r="G77" s="118">
        <f>D77*'Nädal_40_4.-9.klass'!G77/'Nädal_40_4.-9.klass'!D77</f>
        <v>0.375</v>
      </c>
      <c r="H77" s="118">
        <f>D77*'Nädal_40_4.-9.klass'!H77/'Nädal_40_4.-9.klass'!D77</f>
        <v>0.8</v>
      </c>
    </row>
    <row r="78" spans="1:12" ht="18.95" customHeight="1">
      <c r="A78" s="161"/>
      <c r="B78" s="119" t="str">
        <f>'Nädal_40_4.-9.klass'!B78</f>
        <v>Tee, suhkruta</v>
      </c>
      <c r="C78" s="143" t="str">
        <f>'Nädal_40_4.-9.klass'!C78</f>
        <v>Teepuru, vesi</v>
      </c>
      <c r="D78" s="120">
        <v>50</v>
      </c>
      <c r="E78" s="118">
        <f>D78*'Nädal_40_4.-9.klass'!E78/'Nädal_40_4.-9.klass'!D78</f>
        <v>0.2</v>
      </c>
      <c r="F78" s="118">
        <f>D78*'Nädal_40_4.-9.klass'!F78/'Nädal_40_4.-9.klass'!D78</f>
        <v>0</v>
      </c>
      <c r="G78" s="118">
        <f>D78*'Nädal_40_4.-9.klass'!G78/'Nädal_40_4.-9.klass'!D78</f>
        <v>0</v>
      </c>
      <c r="H78" s="118">
        <f>D78*'Nädal_40_4.-9.klass'!H78/'Nädal_40_4.-9.klass'!D78</f>
        <v>0.05</v>
      </c>
    </row>
    <row r="79" spans="1:12" ht="18.95" customHeight="1">
      <c r="A79" s="235"/>
      <c r="B79" s="119" t="str">
        <f>'Nädal_40_4.-9.klass'!B79</f>
        <v>Rukkileiva (3 sorti) - ja sepikutoodete valik  (G)</v>
      </c>
      <c r="C79" s="143"/>
      <c r="D79" s="120">
        <v>50</v>
      </c>
      <c r="E79" s="118">
        <f>D79*'Nädal_40_4.-9.klass'!E79/'Nädal_40_4.-9.klass'!D79</f>
        <v>123.1</v>
      </c>
      <c r="F79" s="118">
        <f>D79*'Nädal_40_4.-9.klass'!F79/'Nädal_40_4.-9.klass'!D79</f>
        <v>26.15</v>
      </c>
      <c r="G79" s="118">
        <f>D79*'Nädal_40_4.-9.klass'!G79/'Nädal_40_4.-9.klass'!D79</f>
        <v>1</v>
      </c>
      <c r="H79" s="118">
        <f>D79*'Nädal_40_4.-9.klass'!H79/'Nädal_40_4.-9.klass'!D79</f>
        <v>3.5750000000000002</v>
      </c>
    </row>
    <row r="80" spans="1:12" ht="18.95" customHeight="1">
      <c r="A80" s="235"/>
      <c r="B80" s="119" t="str">
        <f>'Nädal_40_4.-9.klass'!B80</f>
        <v>Õun (mahe)</v>
      </c>
      <c r="C80" s="143"/>
      <c r="D80" s="120">
        <v>50</v>
      </c>
      <c r="E80" s="118">
        <f>D80*'Nädal_40_4.-9.klass'!E80/'Nädal_40_4.-9.klass'!D80</f>
        <v>24.038</v>
      </c>
      <c r="F80" s="118">
        <f>D80*'Nädal_40_4.-9.klass'!F80/'Nädal_40_4.-9.klass'!D80</f>
        <v>6.74</v>
      </c>
      <c r="G80" s="118">
        <f>D80*'Nädal_40_4.-9.klass'!G80/'Nädal_40_4.-9.klass'!D80</f>
        <v>0</v>
      </c>
      <c r="H80" s="118">
        <f>D80*'Nädal_40_4.-9.klass'!H80/'Nädal_40_4.-9.klass'!D80</f>
        <v>0</v>
      </c>
    </row>
    <row r="81" spans="1:8" ht="18.95" customHeight="1">
      <c r="A81" s="169"/>
      <c r="B81" s="170"/>
      <c r="C81" s="170" t="s">
        <v>9</v>
      </c>
      <c r="D81" s="176"/>
      <c r="E81" s="212">
        <f>SUM(E66:E80)</f>
        <v>1099.0647666666666</v>
      </c>
      <c r="F81" s="212">
        <f>SUM(F66:F80)</f>
        <v>131.52521666666667</v>
      </c>
      <c r="G81" s="212">
        <f>SUM(G66:G80)</f>
        <v>46.194749999999992</v>
      </c>
      <c r="H81" s="212">
        <f>SUM(H66:H80)</f>
        <v>43.731849999999987</v>
      </c>
    </row>
    <row r="82" spans="1:8" ht="18.95" customHeight="1">
      <c r="A82" s="285" t="s">
        <v>14</v>
      </c>
      <c r="B82" s="286"/>
      <c r="C82" s="286"/>
      <c r="D82" s="287"/>
      <c r="E82" s="167">
        <f>AVERAGE(E23,E35,E52,E64,E81)</f>
        <v>863.06045666666671</v>
      </c>
      <c r="F82" s="39">
        <f>AVERAGE(F23,F35,F52,F64,F81)</f>
        <v>115.23981999999998</v>
      </c>
      <c r="G82" s="39">
        <f>AVERAGE(G23,G35,G52,G64,G81)</f>
        <v>31.303476666666665</v>
      </c>
      <c r="H82" s="39">
        <f>AVERAGE(H23,H35,H52,H64,H81)</f>
        <v>33.955379999999998</v>
      </c>
    </row>
    <row r="83" spans="1:8" ht="18.95" customHeight="1">
      <c r="A83" s="173"/>
      <c r="B83" s="172"/>
      <c r="C83" s="288" t="s">
        <v>171</v>
      </c>
      <c r="D83" s="289"/>
      <c r="E83" s="168"/>
      <c r="F83" s="116">
        <f>(F82*4)/E82*100</f>
        <v>53.409848225503019</v>
      </c>
      <c r="G83" s="116">
        <f>(G82*9)/E82*100</f>
        <v>32.643285626607145</v>
      </c>
      <c r="H83" s="116">
        <f>(H82*4)/E82*100</f>
        <v>15.737196502383297</v>
      </c>
    </row>
    <row r="84" spans="1:8" ht="18.95" customHeight="1">
      <c r="A84" s="174"/>
      <c r="B84" s="175"/>
      <c r="C84" s="280" t="s">
        <v>166</v>
      </c>
      <c r="D84" s="281"/>
      <c r="E84" s="168" t="s">
        <v>191</v>
      </c>
      <c r="F84" s="116" t="s">
        <v>168</v>
      </c>
      <c r="G84" s="116" t="s">
        <v>169</v>
      </c>
      <c r="H84" s="116" t="s">
        <v>170</v>
      </c>
    </row>
    <row r="85" spans="1:8" ht="18.95" customHeight="1">
      <c r="A85" s="269" t="s">
        <v>15</v>
      </c>
      <c r="B85" s="269"/>
      <c r="C85" s="269"/>
      <c r="D85" s="269"/>
      <c r="E85" s="270"/>
      <c r="F85" s="270"/>
      <c r="G85" s="270"/>
      <c r="H85" s="270"/>
    </row>
    <row r="86" spans="1:8" ht="18.95" customHeight="1">
      <c r="A86" s="271" t="s">
        <v>141</v>
      </c>
      <c r="B86" s="272"/>
      <c r="C86" s="272"/>
      <c r="D86" s="272"/>
      <c r="E86" s="272"/>
      <c r="F86" s="272"/>
      <c r="G86" s="272"/>
      <c r="H86" s="273"/>
    </row>
    <row r="87" spans="1:8" ht="18.95" customHeight="1">
      <c r="A87" s="274" t="s">
        <v>142</v>
      </c>
      <c r="B87" s="275"/>
      <c r="C87" s="275"/>
      <c r="D87" s="275"/>
      <c r="E87" s="275"/>
      <c r="F87" s="275"/>
      <c r="G87" s="275"/>
      <c r="H87" s="276"/>
    </row>
    <row r="88" spans="1:8" ht="18.95" customHeight="1">
      <c r="A88" s="277" t="s">
        <v>192</v>
      </c>
      <c r="B88" s="278"/>
      <c r="C88" s="278"/>
      <c r="D88" s="278"/>
      <c r="E88" s="278"/>
      <c r="F88" s="278"/>
      <c r="G88" s="278"/>
      <c r="H88" s="279"/>
    </row>
    <row r="89" spans="1:8" ht="18.95" customHeight="1">
      <c r="A89" s="277" t="s">
        <v>143</v>
      </c>
      <c r="B89" s="278"/>
      <c r="C89" s="278"/>
      <c r="D89" s="278"/>
      <c r="E89" s="278"/>
      <c r="F89" s="278"/>
      <c r="G89" s="278"/>
      <c r="H89" s="279"/>
    </row>
    <row r="90" spans="1:8" ht="18.95" customHeight="1">
      <c r="A90" s="277" t="s">
        <v>151</v>
      </c>
      <c r="B90" s="278"/>
      <c r="C90" s="278"/>
      <c r="D90" s="278"/>
      <c r="E90" s="278"/>
      <c r="F90" s="278"/>
      <c r="G90" s="278"/>
      <c r="H90" s="279"/>
    </row>
    <row r="91" spans="1:8" ht="18.95" customHeight="1">
      <c r="A91" s="282" t="s">
        <v>16</v>
      </c>
      <c r="B91" s="282"/>
      <c r="C91" s="282"/>
      <c r="D91" s="282"/>
      <c r="E91" s="282"/>
      <c r="F91" s="282"/>
      <c r="G91" s="282"/>
      <c r="H91" s="282"/>
    </row>
    <row r="92" spans="1:8" ht="18.95" customHeight="1">
      <c r="A92" s="40" t="s">
        <v>144</v>
      </c>
      <c r="B92" s="42" t="s">
        <v>145</v>
      </c>
      <c r="C92" s="42"/>
      <c r="D92" s="42"/>
      <c r="E92" s="43"/>
      <c r="F92" s="43"/>
      <c r="G92" s="43"/>
      <c r="H92" s="44"/>
    </row>
    <row r="93" spans="1:8" ht="18.95" customHeight="1">
      <c r="A93" s="41" t="s">
        <v>146</v>
      </c>
      <c r="B93" s="45" t="s">
        <v>147</v>
      </c>
      <c r="C93" s="45"/>
      <c r="D93" s="45"/>
      <c r="E93" s="46"/>
      <c r="F93" s="46"/>
      <c r="G93" s="46"/>
      <c r="H93" s="47"/>
    </row>
    <row r="94" spans="1:8" ht="18.95" customHeight="1">
      <c r="A94" s="48" t="s">
        <v>148</v>
      </c>
      <c r="B94" s="49" t="s">
        <v>149</v>
      </c>
      <c r="C94" s="49"/>
      <c r="D94" s="49"/>
      <c r="E94" s="50"/>
      <c r="F94" s="50"/>
      <c r="G94" s="50"/>
      <c r="H94" s="51"/>
    </row>
  </sheetData>
  <mergeCells count="13">
    <mergeCell ref="C84:D84"/>
    <mergeCell ref="A90:H90"/>
    <mergeCell ref="A91:H91"/>
    <mergeCell ref="A1:B5"/>
    <mergeCell ref="A6:B6"/>
    <mergeCell ref="A82:D82"/>
    <mergeCell ref="C83:D83"/>
    <mergeCell ref="D1:E7"/>
    <mergeCell ref="A85:H85"/>
    <mergeCell ref="A86:H86"/>
    <mergeCell ref="A87:H87"/>
    <mergeCell ref="A88:H88"/>
    <mergeCell ref="A89:H89"/>
  </mergeCells>
  <pageMargins left="0.25" right="0.25" top="0.75" bottom="0.75" header="0.3" footer="0.3"/>
  <pageSetup paperSize="9" scale="53" fitToHeight="0" orientation="landscape" r:id="rId1"/>
  <rowBreaks count="2" manualBreakCount="2">
    <brk id="35" max="7" man="1"/>
    <brk id="64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d7157d-88dd-4b39-bd8b-426562e3b9f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D53FE1A235E94DBA75173A88BA5E46" ma:contentTypeVersion="5" ma:contentTypeDescription="Create a new document." ma:contentTypeScope="" ma:versionID="99548338da74b3474ac5ac33fac27c68">
  <xsd:schema xmlns:xsd="http://www.w3.org/2001/XMLSchema" xmlns:xs="http://www.w3.org/2001/XMLSchema" xmlns:p="http://schemas.microsoft.com/office/2006/metadata/properties" xmlns:ns3="d2d7157d-88dd-4b39-bd8b-426562e3b9f0" targetNamespace="http://schemas.microsoft.com/office/2006/metadata/properties" ma:root="true" ma:fieldsID="1689765ace54c47ae73a5dabe3f6a588" ns3:_="">
    <xsd:import namespace="d2d7157d-88dd-4b39-bd8b-426562e3b9f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7157d-88dd-4b39-bd8b-426562e3b9f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45AF74-3297-4210-9EB4-F307EE0DE9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7765DA-BBC6-4E1A-85E3-305D7B46DCA1}">
  <ds:schemaRefs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d2d7157d-88dd-4b39-bd8b-426562e3b9f0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61655C1-E874-4150-B67D-304C7E441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d7157d-88dd-4b39-bd8b-426562e3b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Nädal_40_1.-3.klass</vt:lpstr>
      <vt:lpstr>Nädal_41_1.-3.klass</vt:lpstr>
      <vt:lpstr>Nädal_42_1.-3.klass</vt:lpstr>
      <vt:lpstr>Nädal_44_1.-3.klass</vt:lpstr>
      <vt:lpstr>Nädal_40_4.-9.klass</vt:lpstr>
      <vt:lpstr>Nädal_41_4.-9.klass</vt:lpstr>
      <vt:lpstr>Nädal_42_4-.9.klass</vt:lpstr>
      <vt:lpstr>Nädal_44_4.-9.klass</vt:lpstr>
      <vt:lpstr>Nädal_40_10.-12.klass</vt:lpstr>
      <vt:lpstr>Nädal_41_10.-12.klass</vt:lpstr>
      <vt:lpstr>Nädal_42_10.-12.klass</vt:lpstr>
      <vt:lpstr>Nädal_44_10.-12.klass</vt:lpstr>
      <vt:lpstr>Kontroll-leht</vt:lpstr>
      <vt:lpstr>'Kontroll-leht'!Print_Area</vt:lpstr>
      <vt:lpstr>'Nädal_40_1.-3.klass'!Print_Area</vt:lpstr>
      <vt:lpstr>'Nädal_40_10.-12.klass'!Print_Area</vt:lpstr>
      <vt:lpstr>'Nädal_40_4.-9.klass'!Print_Area</vt:lpstr>
      <vt:lpstr>'Nädal_41_1.-3.klass'!Print_Area</vt:lpstr>
      <vt:lpstr>'Nädal_41_10.-12.klass'!Print_Area</vt:lpstr>
      <vt:lpstr>'Nädal_41_4.-9.klass'!Print_Area</vt:lpstr>
      <vt:lpstr>'Nädal_42_1.-3.klass'!Print_Area</vt:lpstr>
      <vt:lpstr>'Nädal_42_10.-12.klass'!Print_Area</vt:lpstr>
      <vt:lpstr>'Nädal_42_4-.9.klass'!Print_Area</vt:lpstr>
      <vt:lpstr>'Nädal_44_1.-3.klass'!Print_Area</vt:lpstr>
      <vt:lpstr>'Nädal_44_10.-12.klass'!Print_Area</vt:lpstr>
      <vt:lpstr>'Nädal_44_4.-9.klass'!Print_Area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Kerli Jalas</dc:creator>
  <cp:lastModifiedBy>Narva</cp:lastModifiedBy>
  <cp:lastPrinted>2025-09-23T16:16:45Z</cp:lastPrinted>
  <dcterms:created xsi:type="dcterms:W3CDTF">2025-06-09T08:54:09Z</dcterms:created>
  <dcterms:modified xsi:type="dcterms:W3CDTF">2025-09-29T08:40:20Z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0x01010089D53FE1A235E94DBA75173A88BA5E46</vt:lpwstr>
  </property>
</Properties>
</file>