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vetlana\Desktop\aprill menüü 2026\"/>
    </mc:Choice>
  </mc:AlternateContent>
  <xr:revisionPtr revIDLastSave="0" documentId="13_ncr:1_{47AAC08B-6B52-479E-801B-F273672A6E11}" xr6:coauthVersionLast="47" xr6:coauthVersionMax="47" xr10:uidLastSave="{00000000-0000-0000-0000-000000000000}"/>
  <bookViews>
    <workbookView xWindow="-120" yWindow="-120" windowWidth="29040" windowHeight="15720" xr2:uid="{6F966EFF-6B27-4185-BA3A-173B224059B4}"/>
  </bookViews>
  <sheets>
    <sheet name="Nädal_17_4.-9.klass" sheetId="4" r:id="rId1"/>
    <sheet name="Nädal_18_1_4.-9.klass" sheetId="7" r:id="rId2"/>
    <sheet name="Nädal_19_4-.9.klass" sheetId="5" r:id="rId3"/>
    <sheet name="Nädal_20_4.-9.klass" sheetId="8" r:id="rId4"/>
    <sheet name="Nädal_21_4.-9.klass" sheetId="13" r:id="rId5"/>
    <sheet name="Nädal_22_4.-9.klass" sheetId="14" r:id="rId6"/>
    <sheet name="Nädal_23_4-.9.klass" sheetId="15" r:id="rId7"/>
    <sheet name="Nädal_24_4.-9.klass" sheetId="16" r:id="rId8"/>
    <sheet name="Kontroll-leht" sheetId="12" r:id="rId9"/>
    <sheet name="Nädal_17_10.-12.klass" sheetId="6" r:id="rId10"/>
    <sheet name="Nädal_18_10.-12.klass" sheetId="9" r:id="rId11"/>
    <sheet name="Nädal_19_10.-12.klass" sheetId="10" r:id="rId12"/>
    <sheet name="Nädal_20_10.-12.klass" sheetId="11" r:id="rId13"/>
    <sheet name="Nädal_21_10.-12.klass" sheetId="17" r:id="rId14"/>
    <sheet name="Nädal_22_10.-12.klass" sheetId="18" r:id="rId15"/>
    <sheet name="Nädal_23_10.-12.klass" sheetId="19" r:id="rId16"/>
    <sheet name="Nädal_24_10.-12.klass" sheetId="20" r:id="rId17"/>
  </sheets>
  <definedNames>
    <definedName name="_xlnm.Print_Area" localSheetId="8">'Kontroll-leht'!$A$8:$L$72</definedName>
    <definedName name="_xlnm.Print_Area" localSheetId="9">'Nädal_17_10.-12.klass'!$A$1:$H$99</definedName>
    <definedName name="_xlnm.Print_Area" localSheetId="0">'Nädal_17_4.-9.klass'!$A$1:$H$101</definedName>
    <definedName name="_xlnm.Print_Area" localSheetId="1">'Nädal_18_1_4.-9.klass'!$A$1:$H$104</definedName>
    <definedName name="_xlnm.Print_Area" localSheetId="10">'Nädal_18_10.-12.klass'!$A$1:$H$97</definedName>
    <definedName name="_xlnm.Print_Area" localSheetId="11">'Nädal_19_10.-12.klass'!$A$1:$H$100</definedName>
    <definedName name="_xlnm.Print_Area" localSheetId="2">'Nädal_19_4-.9.klass'!$A$1:$H$101</definedName>
    <definedName name="_xlnm.Print_Area" localSheetId="12">'Nädal_20_10.-12.klass'!$A$1:$H$103</definedName>
    <definedName name="_xlnm.Print_Area" localSheetId="3">'Nädal_20_4.-9.klass'!$A$1:$H$104</definedName>
    <definedName name="_xlnm.Print_Area" localSheetId="13">'Nädal_21_10.-12.klass'!$A$1:$H$98</definedName>
    <definedName name="_xlnm.Print_Area" localSheetId="4">'Nädal_21_4.-9.klass'!$A$1:$H$100</definedName>
    <definedName name="_xlnm.Print_Area" localSheetId="14">'Nädal_22_10.-12.klass'!$A$1:$H$106</definedName>
    <definedName name="_xlnm.Print_Area" localSheetId="5">'Nädal_22_4.-9.klass'!$A$1:$H$108</definedName>
    <definedName name="_xlnm.Print_Area" localSheetId="15">'Nädal_23_10.-12.klass'!$A$1:$H$99</definedName>
    <definedName name="_xlnm.Print_Area" localSheetId="6">'Nädal_23_4-.9.klass'!$A$1:$H$101</definedName>
    <definedName name="_xlnm.Print_Area" localSheetId="16">'Nädal_24_10.-12.klass'!$A$1:$H$102</definedName>
    <definedName name="_xlnm.Print_Area" localSheetId="7">'Nädal_24_4.-9.klass'!$A$1:$H$105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6" i="12" l="1"/>
  <c r="F70" i="19"/>
  <c r="G70" i="19" s="1"/>
  <c r="H70" i="19" s="1"/>
  <c r="F71" i="19"/>
  <c r="G71" i="19" s="1"/>
  <c r="H71" i="19" s="1"/>
  <c r="F72" i="19"/>
  <c r="G72" i="19"/>
  <c r="H72" i="19" s="1"/>
  <c r="F73" i="19"/>
  <c r="G73" i="19"/>
  <c r="H73" i="19"/>
  <c r="F74" i="19"/>
  <c r="G74" i="19" s="1"/>
  <c r="H74" i="19" s="1"/>
  <c r="F75" i="19"/>
  <c r="G75" i="19" s="1"/>
  <c r="H75" i="19" s="1"/>
  <c r="F76" i="19"/>
  <c r="G76" i="19"/>
  <c r="H76" i="19" s="1"/>
  <c r="F77" i="19"/>
  <c r="G77" i="19"/>
  <c r="H77" i="19"/>
  <c r="F78" i="19"/>
  <c r="G78" i="19" s="1"/>
  <c r="H78" i="19" s="1"/>
  <c r="F79" i="19"/>
  <c r="G79" i="19" s="1"/>
  <c r="H79" i="19" s="1"/>
  <c r="F80" i="19"/>
  <c r="G80" i="19"/>
  <c r="H80" i="19" s="1"/>
  <c r="F81" i="19"/>
  <c r="G81" i="19"/>
  <c r="H81" i="19"/>
  <c r="F82" i="19"/>
  <c r="F83" i="19"/>
  <c r="G83" i="19" s="1"/>
  <c r="H83" i="19" s="1"/>
  <c r="F84" i="19"/>
  <c r="G84" i="19" s="1"/>
  <c r="F85" i="19"/>
  <c r="G85" i="19"/>
  <c r="H85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70" i="19"/>
  <c r="C71" i="19"/>
  <c r="C72" i="19"/>
  <c r="C73" i="19"/>
  <c r="C75" i="19"/>
  <c r="C76" i="19"/>
  <c r="C78" i="19"/>
  <c r="C79" i="19"/>
  <c r="C81" i="19"/>
  <c r="C82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F86" i="15"/>
  <c r="G86" i="15"/>
  <c r="H86" i="15"/>
  <c r="E86" i="15"/>
  <c r="C70" i="19" l="1"/>
  <c r="B70" i="19"/>
  <c r="B58" i="10" l="1"/>
  <c r="F86" i="20"/>
  <c r="G86" i="20"/>
  <c r="H86" i="20"/>
  <c r="F87" i="20"/>
  <c r="G87" i="20"/>
  <c r="H87" i="20"/>
  <c r="F88" i="20"/>
  <c r="G88" i="20" s="1"/>
  <c r="E87" i="20"/>
  <c r="E88" i="20"/>
  <c r="B87" i="20"/>
  <c r="B88" i="20"/>
  <c r="F69" i="20"/>
  <c r="G69" i="20"/>
  <c r="H69" i="20"/>
  <c r="F70" i="20"/>
  <c r="G70" i="20"/>
  <c r="H70" i="20"/>
  <c r="F71" i="20"/>
  <c r="G71" i="20" s="1"/>
  <c r="E70" i="20"/>
  <c r="E71" i="20"/>
  <c r="B70" i="20"/>
  <c r="B71" i="20"/>
  <c r="F51" i="20"/>
  <c r="G51" i="20"/>
  <c r="H51" i="20"/>
  <c r="F52" i="20"/>
  <c r="G52" i="20"/>
  <c r="H52" i="20"/>
  <c r="F53" i="20"/>
  <c r="G53" i="20" s="1"/>
  <c r="E52" i="20"/>
  <c r="E53" i="20"/>
  <c r="B52" i="20"/>
  <c r="B53" i="20"/>
  <c r="F38" i="20"/>
  <c r="G38" i="20"/>
  <c r="H38" i="20"/>
  <c r="F39" i="20"/>
  <c r="G39" i="20"/>
  <c r="H39" i="20"/>
  <c r="F40" i="20"/>
  <c r="G40" i="20" s="1"/>
  <c r="E39" i="20"/>
  <c r="E40" i="20"/>
  <c r="B39" i="20"/>
  <c r="B40" i="20"/>
  <c r="F21" i="20"/>
  <c r="G21" i="20"/>
  <c r="H21" i="20"/>
  <c r="F22" i="20"/>
  <c r="G22" i="20"/>
  <c r="H22" i="20"/>
  <c r="F23" i="20"/>
  <c r="G23" i="20" s="1"/>
  <c r="E22" i="20"/>
  <c r="E23" i="20"/>
  <c r="B22" i="20"/>
  <c r="B23" i="20"/>
  <c r="E66" i="19"/>
  <c r="F66" i="19" s="1"/>
  <c r="G66" i="19" s="1"/>
  <c r="H66" i="19" s="1"/>
  <c r="E67" i="19"/>
  <c r="F67" i="19" s="1"/>
  <c r="G67" i="19" s="1"/>
  <c r="B66" i="19"/>
  <c r="B67" i="19"/>
  <c r="E53" i="19"/>
  <c r="F53" i="19" s="1"/>
  <c r="G53" i="19" s="1"/>
  <c r="H53" i="19" s="1"/>
  <c r="E54" i="19"/>
  <c r="F54" i="19" s="1"/>
  <c r="G54" i="19" s="1"/>
  <c r="H54" i="19" s="1"/>
  <c r="B53" i="19"/>
  <c r="B54" i="19"/>
  <c r="E35" i="19"/>
  <c r="F35" i="19" s="1"/>
  <c r="G35" i="19" s="1"/>
  <c r="H35" i="19" s="1"/>
  <c r="E36" i="19"/>
  <c r="F36" i="19" s="1"/>
  <c r="G36" i="19" s="1"/>
  <c r="B35" i="19"/>
  <c r="B36" i="19"/>
  <c r="E22" i="19"/>
  <c r="F22" i="19" s="1"/>
  <c r="G22" i="19" s="1"/>
  <c r="H22" i="19" s="1"/>
  <c r="E23" i="19"/>
  <c r="F23" i="19" s="1"/>
  <c r="G23" i="19" s="1"/>
  <c r="B22" i="19"/>
  <c r="B23" i="19"/>
  <c r="F90" i="18"/>
  <c r="G90" i="18"/>
  <c r="H90" i="18"/>
  <c r="F91" i="18"/>
  <c r="G91" i="18"/>
  <c r="H91" i="18"/>
  <c r="F92" i="18"/>
  <c r="G92" i="18"/>
  <c r="E91" i="18"/>
  <c r="E92" i="18"/>
  <c r="B91" i="18"/>
  <c r="B92" i="18"/>
  <c r="F71" i="18"/>
  <c r="G71" i="18"/>
  <c r="H71" i="18"/>
  <c r="F72" i="18"/>
  <c r="G72" i="18"/>
  <c r="H72" i="18"/>
  <c r="F73" i="18"/>
  <c r="G73" i="18"/>
  <c r="E72" i="18"/>
  <c r="E73" i="18"/>
  <c r="B72" i="18"/>
  <c r="B73" i="18"/>
  <c r="F53" i="18"/>
  <c r="G53" i="18"/>
  <c r="H53" i="18"/>
  <c r="F54" i="18"/>
  <c r="G54" i="18"/>
  <c r="H54" i="18"/>
  <c r="F55" i="18"/>
  <c r="G55" i="18"/>
  <c r="E54" i="18"/>
  <c r="E55" i="18"/>
  <c r="B54" i="18"/>
  <c r="B55" i="18"/>
  <c r="F39" i="18"/>
  <c r="G39" i="18"/>
  <c r="H39" i="18"/>
  <c r="F40" i="18"/>
  <c r="G40" i="18"/>
  <c r="H40" i="18"/>
  <c r="F41" i="18"/>
  <c r="G41" i="18"/>
  <c r="E40" i="18"/>
  <c r="E41" i="18"/>
  <c r="B40" i="18"/>
  <c r="B41" i="18"/>
  <c r="F21" i="18"/>
  <c r="G21" i="18"/>
  <c r="H21" i="18"/>
  <c r="F22" i="18"/>
  <c r="G22" i="18"/>
  <c r="H22" i="18"/>
  <c r="F23" i="18"/>
  <c r="G23" i="18"/>
  <c r="E22" i="18"/>
  <c r="E23" i="18"/>
  <c r="B22" i="18"/>
  <c r="B23" i="18"/>
  <c r="F82" i="17"/>
  <c r="G82" i="17"/>
  <c r="H82" i="17"/>
  <c r="F83" i="17"/>
  <c r="G83" i="17"/>
  <c r="H83" i="17"/>
  <c r="F84" i="17"/>
  <c r="G84" i="17"/>
  <c r="E83" i="17"/>
  <c r="E84" i="17"/>
  <c r="B83" i="17"/>
  <c r="B84" i="17"/>
  <c r="F66" i="17"/>
  <c r="G66" i="17"/>
  <c r="H66" i="17"/>
  <c r="F67" i="17"/>
  <c r="G67" i="17"/>
  <c r="H67" i="17"/>
  <c r="F68" i="17"/>
  <c r="G68" i="17"/>
  <c r="E67" i="17"/>
  <c r="E68" i="17"/>
  <c r="B67" i="17"/>
  <c r="B68" i="17"/>
  <c r="F53" i="17"/>
  <c r="G53" i="17"/>
  <c r="H53" i="17"/>
  <c r="F54" i="17"/>
  <c r="G54" i="17"/>
  <c r="H54" i="17"/>
  <c r="F55" i="17"/>
  <c r="G55" i="17"/>
  <c r="E54" i="17"/>
  <c r="E55" i="17"/>
  <c r="B54" i="17"/>
  <c r="B55" i="17"/>
  <c r="F35" i="17"/>
  <c r="G35" i="17"/>
  <c r="H35" i="17"/>
  <c r="F36" i="17"/>
  <c r="G36" i="17"/>
  <c r="H36" i="17"/>
  <c r="F37" i="17"/>
  <c r="G37" i="17"/>
  <c r="E36" i="17"/>
  <c r="E37" i="17"/>
  <c r="B36" i="17"/>
  <c r="B37" i="17"/>
  <c r="F21" i="17"/>
  <c r="G21" i="17"/>
  <c r="H21" i="17"/>
  <c r="F22" i="17"/>
  <c r="G22" i="17"/>
  <c r="H22" i="17"/>
  <c r="F23" i="17"/>
  <c r="G23" i="17"/>
  <c r="E22" i="17"/>
  <c r="E23" i="17"/>
  <c r="B22" i="17"/>
  <c r="B23" i="17"/>
  <c r="E88" i="11"/>
  <c r="F88" i="11" s="1"/>
  <c r="G88" i="11" s="1"/>
  <c r="H88" i="11" s="1"/>
  <c r="E89" i="11"/>
  <c r="F89" i="11" s="1"/>
  <c r="G89" i="11" s="1"/>
  <c r="B88" i="11"/>
  <c r="B89" i="11"/>
  <c r="E70" i="11"/>
  <c r="F70" i="11" s="1"/>
  <c r="G70" i="11" s="1"/>
  <c r="H70" i="11" s="1"/>
  <c r="E71" i="11"/>
  <c r="F71" i="11" s="1"/>
  <c r="G71" i="11" s="1"/>
  <c r="B70" i="11"/>
  <c r="B71" i="11"/>
  <c r="E53" i="11"/>
  <c r="F53" i="11" s="1"/>
  <c r="G53" i="11" s="1"/>
  <c r="H53" i="11" s="1"/>
  <c r="E54" i="11"/>
  <c r="F54" i="11" s="1"/>
  <c r="G54" i="11" s="1"/>
  <c r="B53" i="11"/>
  <c r="B54" i="11"/>
  <c r="E40" i="11"/>
  <c r="F40" i="11" s="1"/>
  <c r="G40" i="11" s="1"/>
  <c r="H40" i="11" s="1"/>
  <c r="E41" i="11"/>
  <c r="F41" i="11" s="1"/>
  <c r="G41" i="11" s="1"/>
  <c r="B40" i="11"/>
  <c r="B41" i="11"/>
  <c r="E22" i="11"/>
  <c r="F22" i="11" s="1"/>
  <c r="G22" i="11" s="1"/>
  <c r="H22" i="11" s="1"/>
  <c r="E23" i="11"/>
  <c r="F23" i="11" s="1"/>
  <c r="G23" i="11" s="1"/>
  <c r="B22" i="11"/>
  <c r="B23" i="11"/>
  <c r="E85" i="10"/>
  <c r="F85" i="10" s="1"/>
  <c r="G85" i="10" s="1"/>
  <c r="H85" i="10" s="1"/>
  <c r="E86" i="10"/>
  <c r="F86" i="10" s="1"/>
  <c r="G86" i="10" s="1"/>
  <c r="B85" i="10"/>
  <c r="B86" i="10"/>
  <c r="E67" i="10"/>
  <c r="F67" i="10" s="1"/>
  <c r="G67" i="10" s="1"/>
  <c r="H67" i="10" s="1"/>
  <c r="E68" i="10"/>
  <c r="F68" i="10" s="1"/>
  <c r="G68" i="10" s="1"/>
  <c r="B59" i="10"/>
  <c r="B60" i="10"/>
  <c r="B61" i="10"/>
  <c r="B62" i="10"/>
  <c r="B63" i="10"/>
  <c r="B64" i="10"/>
  <c r="B65" i="10"/>
  <c r="B66" i="10"/>
  <c r="B67" i="10"/>
  <c r="B68" i="10"/>
  <c r="E54" i="10"/>
  <c r="F54" i="10" s="1"/>
  <c r="G54" i="10" s="1"/>
  <c r="H54" i="10" s="1"/>
  <c r="E55" i="10"/>
  <c r="F55" i="10" s="1"/>
  <c r="G55" i="10" s="1"/>
  <c r="B54" i="10"/>
  <c r="B55" i="10"/>
  <c r="E36" i="10"/>
  <c r="F36" i="10" s="1"/>
  <c r="G36" i="10" s="1"/>
  <c r="H36" i="10" s="1"/>
  <c r="E37" i="10"/>
  <c r="F37" i="10" s="1"/>
  <c r="G37" i="10" s="1"/>
  <c r="B27" i="10"/>
  <c r="B29" i="10"/>
  <c r="B30" i="10"/>
  <c r="B31" i="10"/>
  <c r="B32" i="10"/>
  <c r="B33" i="10"/>
  <c r="B34" i="10"/>
  <c r="B35" i="10"/>
  <c r="B36" i="10"/>
  <c r="B37" i="10"/>
  <c r="E22" i="10"/>
  <c r="F22" i="10" s="1"/>
  <c r="G22" i="10" s="1"/>
  <c r="H22" i="10" s="1"/>
  <c r="E23" i="10"/>
  <c r="F23" i="10" s="1"/>
  <c r="G23" i="10" s="1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E82" i="9"/>
  <c r="F82" i="9" s="1"/>
  <c r="G82" i="9" s="1"/>
  <c r="H82" i="9" s="1"/>
  <c r="E83" i="9"/>
  <c r="F83" i="9" s="1"/>
  <c r="G83" i="9" s="1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E64" i="9"/>
  <c r="F64" i="9" s="1"/>
  <c r="G64" i="9" s="1"/>
  <c r="H64" i="9" s="1"/>
  <c r="E65" i="9"/>
  <c r="F65" i="9" s="1"/>
  <c r="G65" i="9" s="1"/>
  <c r="C51" i="9"/>
  <c r="C52" i="9"/>
  <c r="C53" i="9"/>
  <c r="C54" i="9"/>
  <c r="C56" i="9"/>
  <c r="C57" i="9"/>
  <c r="C59" i="9"/>
  <c r="C61" i="9"/>
  <c r="C62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E47" i="9"/>
  <c r="F47" i="9" s="1"/>
  <c r="G47" i="9" s="1"/>
  <c r="H47" i="9" s="1"/>
  <c r="E48" i="9"/>
  <c r="F48" i="9" s="1"/>
  <c r="G48" i="9" s="1"/>
  <c r="B40" i="9"/>
  <c r="B41" i="9"/>
  <c r="B42" i="9"/>
  <c r="B43" i="9"/>
  <c r="B44" i="9"/>
  <c r="B45" i="9"/>
  <c r="B46" i="9"/>
  <c r="B47" i="9"/>
  <c r="B48" i="9"/>
  <c r="E35" i="9"/>
  <c r="F35" i="9" s="1"/>
  <c r="G35" i="9" s="1"/>
  <c r="H35" i="9" s="1"/>
  <c r="E36" i="9"/>
  <c r="F36" i="9" s="1"/>
  <c r="G36" i="9" s="1"/>
  <c r="B27" i="9"/>
  <c r="B28" i="9"/>
  <c r="B29" i="9"/>
  <c r="B31" i="9"/>
  <c r="B32" i="9"/>
  <c r="B33" i="9"/>
  <c r="B34" i="9"/>
  <c r="B35" i="9"/>
  <c r="B36" i="9"/>
  <c r="E22" i="9"/>
  <c r="F22" i="9" s="1"/>
  <c r="G22" i="9" s="1"/>
  <c r="H22" i="9" s="1"/>
  <c r="E23" i="9"/>
  <c r="F23" i="9" s="1"/>
  <c r="G23" i="9" s="1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E84" i="6"/>
  <c r="F84" i="6" s="1"/>
  <c r="G84" i="6" s="1"/>
  <c r="H84" i="6" s="1"/>
  <c r="E85" i="6"/>
  <c r="F85" i="6" s="1"/>
  <c r="G85" i="6" s="1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E54" i="6"/>
  <c r="F54" i="6" s="1"/>
  <c r="G54" i="6" s="1"/>
  <c r="H54" i="6" s="1"/>
  <c r="E55" i="6"/>
  <c r="F55" i="6" s="1"/>
  <c r="G55" i="6" s="1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E36" i="6"/>
  <c r="F36" i="6" s="1"/>
  <c r="G36" i="6" s="1"/>
  <c r="H36" i="6" s="1"/>
  <c r="E37" i="6"/>
  <c r="F37" i="6" s="1"/>
  <c r="G37" i="6" s="1"/>
  <c r="E22" i="6"/>
  <c r="F22" i="6" s="1"/>
  <c r="G22" i="6" s="1"/>
  <c r="H22" i="6" s="1"/>
  <c r="B27" i="6"/>
  <c r="B28" i="6"/>
  <c r="B29" i="6"/>
  <c r="B30" i="6"/>
  <c r="B31" i="6"/>
  <c r="B32" i="6"/>
  <c r="B33" i="6"/>
  <c r="B34" i="6"/>
  <c r="B35" i="6"/>
  <c r="B36" i="6"/>
  <c r="B37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58" i="19"/>
  <c r="C58" i="19"/>
  <c r="B59" i="19"/>
  <c r="C59" i="19"/>
  <c r="B60" i="19"/>
  <c r="C60" i="19"/>
  <c r="B61" i="19"/>
  <c r="B62" i="19"/>
  <c r="C62" i="19"/>
  <c r="B63" i="19"/>
  <c r="C63" i="19"/>
  <c r="B64" i="19"/>
  <c r="C64" i="19"/>
  <c r="B65" i="19"/>
  <c r="C57" i="19"/>
  <c r="C72" i="10"/>
  <c r="C74" i="10"/>
  <c r="C76" i="10"/>
  <c r="C77" i="10"/>
  <c r="C78" i="10"/>
  <c r="C80" i="10"/>
  <c r="C82" i="10"/>
  <c r="C83" i="10"/>
  <c r="H79" i="18"/>
  <c r="E77" i="18"/>
  <c r="F77" i="18" s="1"/>
  <c r="G77" i="18" s="1"/>
  <c r="H77" i="18" s="1"/>
  <c r="E78" i="18"/>
  <c r="F78" i="18" s="1"/>
  <c r="G78" i="18" s="1"/>
  <c r="H78" i="18" s="1"/>
  <c r="E79" i="18"/>
  <c r="F79" i="18" s="1"/>
  <c r="G79" i="18" s="1"/>
  <c r="E80" i="18"/>
  <c r="F80" i="18" s="1"/>
  <c r="G80" i="18" s="1"/>
  <c r="H80" i="18" s="1"/>
  <c r="E81" i="18"/>
  <c r="F81" i="18" s="1"/>
  <c r="G81" i="18" s="1"/>
  <c r="H81" i="18" s="1"/>
  <c r="E82" i="18"/>
  <c r="F82" i="18" s="1"/>
  <c r="G82" i="18" s="1"/>
  <c r="H82" i="18" s="1"/>
  <c r="E83" i="18"/>
  <c r="F83" i="18" s="1"/>
  <c r="G83" i="18" s="1"/>
  <c r="H83" i="18" s="1"/>
  <c r="E84" i="18"/>
  <c r="F84" i="18" s="1"/>
  <c r="G84" i="18" s="1"/>
  <c r="H84" i="18" s="1"/>
  <c r="E85" i="18"/>
  <c r="F85" i="18" s="1"/>
  <c r="G85" i="18" s="1"/>
  <c r="H85" i="18" s="1"/>
  <c r="E86" i="18"/>
  <c r="F86" i="18" s="1"/>
  <c r="G86" i="18" s="1"/>
  <c r="H86" i="18" s="1"/>
  <c r="E87" i="18"/>
  <c r="F87" i="18" s="1"/>
  <c r="G87" i="18" s="1"/>
  <c r="H87" i="18" s="1"/>
  <c r="E88" i="18"/>
  <c r="F88" i="18" s="1"/>
  <c r="G88" i="18" s="1"/>
  <c r="H88" i="18" s="1"/>
  <c r="E89" i="18"/>
  <c r="F89" i="18" s="1"/>
  <c r="E90" i="18"/>
  <c r="C77" i="18"/>
  <c r="C78" i="18"/>
  <c r="C81" i="18"/>
  <c r="C82" i="18"/>
  <c r="C84" i="18"/>
  <c r="C85" i="18"/>
  <c r="C87" i="18"/>
  <c r="C88" i="18"/>
  <c r="C89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H11" i="10"/>
  <c r="H73" i="10"/>
  <c r="E72" i="10"/>
  <c r="F72" i="10" s="1"/>
  <c r="G72" i="10" s="1"/>
  <c r="H72" i="10" s="1"/>
  <c r="E73" i="10"/>
  <c r="F73" i="10" s="1"/>
  <c r="G73" i="10" s="1"/>
  <c r="E74" i="10"/>
  <c r="F74" i="10" s="1"/>
  <c r="G74" i="10" s="1"/>
  <c r="H74" i="10" s="1"/>
  <c r="E75" i="10"/>
  <c r="F75" i="10" s="1"/>
  <c r="G75" i="10" s="1"/>
  <c r="H75" i="10" s="1"/>
  <c r="E76" i="10"/>
  <c r="F76" i="10" s="1"/>
  <c r="G76" i="10" s="1"/>
  <c r="H76" i="10" s="1"/>
  <c r="E77" i="10"/>
  <c r="F77" i="10" s="1"/>
  <c r="G77" i="10" s="1"/>
  <c r="H77" i="10" s="1"/>
  <c r="E78" i="10"/>
  <c r="F78" i="10" s="1"/>
  <c r="G78" i="10" s="1"/>
  <c r="H78" i="10" s="1"/>
  <c r="E79" i="10"/>
  <c r="F79" i="10" s="1"/>
  <c r="G79" i="10" s="1"/>
  <c r="H79" i="10" s="1"/>
  <c r="E80" i="10"/>
  <c r="F80" i="10" s="1"/>
  <c r="G80" i="10" s="1"/>
  <c r="H80" i="10" s="1"/>
  <c r="E81" i="10"/>
  <c r="F81" i="10" s="1"/>
  <c r="G81" i="10" s="1"/>
  <c r="H81" i="10" s="1"/>
  <c r="E82" i="10"/>
  <c r="F82" i="10" s="1"/>
  <c r="G82" i="10" s="1"/>
  <c r="H82" i="10" s="1"/>
  <c r="E83" i="10"/>
  <c r="F83" i="10" s="1"/>
  <c r="E84" i="10"/>
  <c r="F84" i="10" s="1"/>
  <c r="G84" i="10" s="1"/>
  <c r="H84" i="10" s="1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E69" i="9"/>
  <c r="F69" i="9" s="1"/>
  <c r="G69" i="9" s="1"/>
  <c r="E70" i="9"/>
  <c r="F70" i="9" s="1"/>
  <c r="G70" i="9" s="1"/>
  <c r="E71" i="9"/>
  <c r="F71" i="9" s="1"/>
  <c r="G71" i="9" s="1"/>
  <c r="E72" i="9"/>
  <c r="F72" i="9" s="1"/>
  <c r="G72" i="9" s="1"/>
  <c r="E73" i="9"/>
  <c r="F73" i="9" s="1"/>
  <c r="G73" i="9" s="1"/>
  <c r="E74" i="9"/>
  <c r="F74" i="9" s="1"/>
  <c r="G74" i="9" s="1"/>
  <c r="E75" i="9"/>
  <c r="F75" i="9" s="1"/>
  <c r="G75" i="9" s="1"/>
  <c r="E76" i="9"/>
  <c r="F76" i="9" s="1"/>
  <c r="G76" i="9" s="1"/>
  <c r="E77" i="9"/>
  <c r="F77" i="9" s="1"/>
  <c r="G77" i="9" s="1"/>
  <c r="E78" i="9"/>
  <c r="F78" i="9" s="1"/>
  <c r="G78" i="9" s="1"/>
  <c r="E79" i="9"/>
  <c r="F79" i="9" s="1"/>
  <c r="G79" i="9" s="1"/>
  <c r="E80" i="9"/>
  <c r="F80" i="9" s="1"/>
  <c r="E81" i="9"/>
  <c r="F81" i="9" s="1"/>
  <c r="G81" i="9" s="1"/>
  <c r="H81" i="9" s="1"/>
  <c r="C68" i="9"/>
  <c r="C69" i="9"/>
  <c r="C70" i="9"/>
  <c r="C71" i="9"/>
  <c r="C72" i="9"/>
  <c r="C73" i="9"/>
  <c r="C74" i="9"/>
  <c r="C75" i="9"/>
  <c r="C77" i="9"/>
  <c r="C79" i="9"/>
  <c r="C80" i="9"/>
  <c r="B68" i="9"/>
  <c r="E52" i="9"/>
  <c r="F52" i="9" s="1"/>
  <c r="G52" i="9" s="1"/>
  <c r="H52" i="9" s="1"/>
  <c r="E53" i="9"/>
  <c r="F53" i="9" s="1"/>
  <c r="G53" i="9" s="1"/>
  <c r="H53" i="9" s="1"/>
  <c r="E54" i="9"/>
  <c r="F54" i="9" s="1"/>
  <c r="G54" i="9" s="1"/>
  <c r="H54" i="9" s="1"/>
  <c r="E55" i="9"/>
  <c r="F55" i="9" s="1"/>
  <c r="G55" i="9" s="1"/>
  <c r="H55" i="9" s="1"/>
  <c r="E56" i="9"/>
  <c r="F56" i="9" s="1"/>
  <c r="G56" i="9" s="1"/>
  <c r="H56" i="9" s="1"/>
  <c r="E57" i="9"/>
  <c r="F57" i="9" s="1"/>
  <c r="G57" i="9" s="1"/>
  <c r="H57" i="9" s="1"/>
  <c r="E58" i="9"/>
  <c r="F58" i="9" s="1"/>
  <c r="G58" i="9" s="1"/>
  <c r="H58" i="9" s="1"/>
  <c r="E59" i="9"/>
  <c r="F59" i="9" s="1"/>
  <c r="G59" i="9" s="1"/>
  <c r="H59" i="9" s="1"/>
  <c r="E60" i="9"/>
  <c r="F60" i="9" s="1"/>
  <c r="G60" i="9" s="1"/>
  <c r="H60" i="9" s="1"/>
  <c r="E61" i="9"/>
  <c r="F61" i="9" s="1"/>
  <c r="G61" i="9" s="1"/>
  <c r="H61" i="9" s="1"/>
  <c r="E62" i="9"/>
  <c r="F62" i="9" s="1"/>
  <c r="E63" i="9"/>
  <c r="F63" i="9" s="1"/>
  <c r="G63" i="9" s="1"/>
  <c r="H63" i="9" s="1"/>
  <c r="H42" i="9"/>
  <c r="C40" i="9"/>
  <c r="C41" i="9"/>
  <c r="C44" i="9"/>
  <c r="C45" i="9"/>
  <c r="E40" i="9"/>
  <c r="F40" i="9" s="1"/>
  <c r="G40" i="9" s="1"/>
  <c r="H40" i="9" s="1"/>
  <c r="E41" i="9"/>
  <c r="F41" i="9" s="1"/>
  <c r="G41" i="9" s="1"/>
  <c r="H41" i="9" s="1"/>
  <c r="E42" i="9"/>
  <c r="F42" i="9" s="1"/>
  <c r="G42" i="9" s="1"/>
  <c r="E43" i="9"/>
  <c r="F43" i="9" s="1"/>
  <c r="G43" i="9" s="1"/>
  <c r="H43" i="9" s="1"/>
  <c r="E44" i="9"/>
  <c r="F44" i="9" s="1"/>
  <c r="G44" i="9" s="1"/>
  <c r="H44" i="9" s="1"/>
  <c r="E45" i="9"/>
  <c r="F45" i="9" s="1"/>
  <c r="G45" i="9" s="1"/>
  <c r="H45" i="9" s="1"/>
  <c r="E46" i="9"/>
  <c r="F46" i="9" s="1"/>
  <c r="G46" i="9" s="1"/>
  <c r="H46" i="9" s="1"/>
  <c r="E54" i="7"/>
  <c r="F54" i="7"/>
  <c r="G54" i="7"/>
  <c r="H54" i="7"/>
  <c r="H12" i="9"/>
  <c r="E10" i="9"/>
  <c r="F10" i="9" s="1"/>
  <c r="G10" i="9" s="1"/>
  <c r="H10" i="9" s="1"/>
  <c r="E11" i="9"/>
  <c r="F11" i="9" s="1"/>
  <c r="G11" i="9" s="1"/>
  <c r="H11" i="9" s="1"/>
  <c r="E12" i="9"/>
  <c r="F12" i="9" s="1"/>
  <c r="G12" i="9" s="1"/>
  <c r="E13" i="9"/>
  <c r="F13" i="9" s="1"/>
  <c r="G13" i="9" s="1"/>
  <c r="H13" i="9" s="1"/>
  <c r="E14" i="9"/>
  <c r="F14" i="9" s="1"/>
  <c r="G14" i="9" s="1"/>
  <c r="H14" i="9" s="1"/>
  <c r="E15" i="9"/>
  <c r="F15" i="9" s="1"/>
  <c r="G15" i="9" s="1"/>
  <c r="H15" i="9" s="1"/>
  <c r="E16" i="9"/>
  <c r="F16" i="9" s="1"/>
  <c r="G16" i="9" s="1"/>
  <c r="H16" i="9" s="1"/>
  <c r="E17" i="9"/>
  <c r="F17" i="9" s="1"/>
  <c r="G17" i="9" s="1"/>
  <c r="H17" i="9" s="1"/>
  <c r="E18" i="9"/>
  <c r="F18" i="9" s="1"/>
  <c r="G18" i="9" s="1"/>
  <c r="H18" i="9" s="1"/>
  <c r="E19" i="9"/>
  <c r="F19" i="9" s="1"/>
  <c r="G19" i="9" s="1"/>
  <c r="H19" i="9" s="1"/>
  <c r="E20" i="9"/>
  <c r="F20" i="9" s="1"/>
  <c r="E21" i="9"/>
  <c r="F21" i="9" s="1"/>
  <c r="G21" i="9" s="1"/>
  <c r="H21" i="9" s="1"/>
  <c r="C10" i="9"/>
  <c r="C11" i="9"/>
  <c r="C12" i="9"/>
  <c r="C14" i="9"/>
  <c r="C15" i="9"/>
  <c r="C17" i="9"/>
  <c r="C19" i="9"/>
  <c r="C20" i="9"/>
  <c r="E72" i="6"/>
  <c r="F72" i="6" s="1"/>
  <c r="G72" i="6" s="1"/>
  <c r="H72" i="6" s="1"/>
  <c r="E73" i="6"/>
  <c r="F73" i="6"/>
  <c r="G73" i="6" s="1"/>
  <c r="H73" i="6" s="1"/>
  <c r="E74" i="6"/>
  <c r="F74" i="6"/>
  <c r="G74" i="6" s="1"/>
  <c r="H74" i="6" s="1"/>
  <c r="E75" i="6"/>
  <c r="F75" i="6"/>
  <c r="G75" i="6" s="1"/>
  <c r="H75" i="6" s="1"/>
  <c r="E76" i="6"/>
  <c r="F76" i="6"/>
  <c r="G76" i="6" s="1"/>
  <c r="H76" i="6" s="1"/>
  <c r="E77" i="6"/>
  <c r="F77" i="6"/>
  <c r="G77" i="6" s="1"/>
  <c r="H77" i="6" s="1"/>
  <c r="E78" i="6"/>
  <c r="F78" i="6"/>
  <c r="G78" i="6" s="1"/>
  <c r="H78" i="6" s="1"/>
  <c r="E79" i="6"/>
  <c r="F79" i="6"/>
  <c r="G79" i="6" s="1"/>
  <c r="H79" i="6" s="1"/>
  <c r="E80" i="6"/>
  <c r="F80" i="6"/>
  <c r="G80" i="6" s="1"/>
  <c r="H80" i="6" s="1"/>
  <c r="E81" i="6"/>
  <c r="F81" i="6"/>
  <c r="G81" i="6" s="1"/>
  <c r="H81" i="6" s="1"/>
  <c r="E82" i="6"/>
  <c r="F82" i="6"/>
  <c r="E83" i="6"/>
  <c r="F83" i="6" s="1"/>
  <c r="G83" i="6" s="1"/>
  <c r="H83" i="6" s="1"/>
  <c r="C72" i="6"/>
  <c r="C73" i="6"/>
  <c r="C74" i="6"/>
  <c r="C75" i="6"/>
  <c r="C76" i="6"/>
  <c r="C77" i="6"/>
  <c r="C79" i="6"/>
  <c r="C81" i="6"/>
  <c r="C82" i="6"/>
  <c r="B9" i="6"/>
  <c r="E24" i="7"/>
  <c r="F24" i="7"/>
  <c r="G24" i="7"/>
  <c r="H24" i="7"/>
  <c r="H69" i="9" l="1"/>
  <c r="H70" i="9"/>
  <c r="H71" i="9"/>
  <c r="H72" i="9"/>
  <c r="H73" i="9"/>
  <c r="H74" i="9"/>
  <c r="H75" i="9"/>
  <c r="H76" i="9"/>
  <c r="H77" i="9"/>
  <c r="H78" i="9"/>
  <c r="H79" i="9"/>
  <c r="E68" i="9"/>
  <c r="B11" i="11"/>
  <c r="C27" i="17"/>
  <c r="C29" i="17"/>
  <c r="C30" i="17"/>
  <c r="C32" i="17"/>
  <c r="C33" i="17"/>
  <c r="C34" i="17"/>
  <c r="C26" i="17"/>
  <c r="B44" i="11"/>
  <c r="F68" i="9" l="1"/>
  <c r="G68" i="9" s="1"/>
  <c r="H68" i="9" s="1"/>
  <c r="E84" i="9"/>
  <c r="E28" i="6"/>
  <c r="F28" i="6" s="1"/>
  <c r="G28" i="6" s="1"/>
  <c r="H28" i="6" s="1"/>
  <c r="E9" i="20" l="1"/>
  <c r="F9" i="20" s="1"/>
  <c r="G9" i="20" s="1"/>
  <c r="H9" i="20" s="1"/>
  <c r="C9" i="20"/>
  <c r="B9" i="20"/>
  <c r="E10" i="19"/>
  <c r="F10" i="19" s="1"/>
  <c r="G10" i="19" s="1"/>
  <c r="H10" i="19" s="1"/>
  <c r="C10" i="19"/>
  <c r="B10" i="19"/>
  <c r="B26" i="18"/>
  <c r="E15" i="10"/>
  <c r="B46" i="11"/>
  <c r="C46" i="11"/>
  <c r="E46" i="11"/>
  <c r="F46" i="11"/>
  <c r="G46" i="11"/>
  <c r="J87" i="12"/>
  <c r="J86" i="12"/>
  <c r="H56" i="12"/>
  <c r="H38" i="12"/>
  <c r="H39" i="12"/>
  <c r="H17" i="12"/>
  <c r="E104" i="12"/>
  <c r="B120" i="12"/>
  <c r="B81" i="12"/>
  <c r="B71" i="12"/>
  <c r="B62" i="12"/>
  <c r="H16" i="12" l="1"/>
  <c r="J16" i="12"/>
  <c r="B17" i="12"/>
  <c r="J54" i="12"/>
  <c r="L54" i="12"/>
  <c r="J55" i="12"/>
  <c r="H55" i="12"/>
  <c r="H54" i="12"/>
  <c r="E54" i="12"/>
  <c r="B55" i="12"/>
  <c r="B54" i="12"/>
  <c r="L48" i="12"/>
  <c r="J49" i="12"/>
  <c r="J48" i="12"/>
  <c r="H49" i="12"/>
  <c r="H50" i="12"/>
  <c r="H48" i="12"/>
  <c r="E48" i="12"/>
  <c r="B48" i="12"/>
  <c r="E15" i="12" l="1"/>
  <c r="L132" i="12" l="1"/>
  <c r="J133" i="12"/>
  <c r="J132" i="12"/>
  <c r="H132" i="12"/>
  <c r="H130" i="12"/>
  <c r="H131" i="12"/>
  <c r="H129" i="12"/>
  <c r="E132" i="12"/>
  <c r="B133" i="12"/>
  <c r="B132" i="12"/>
  <c r="L126" i="12"/>
  <c r="L129" i="12"/>
  <c r="J130" i="12"/>
  <c r="J129" i="12"/>
  <c r="E129" i="12"/>
  <c r="B130" i="12"/>
  <c r="B129" i="12"/>
  <c r="E126" i="12"/>
  <c r="B127" i="12"/>
  <c r="B128" i="12"/>
  <c r="B126" i="12"/>
  <c r="L123" i="12"/>
  <c r="J124" i="12"/>
  <c r="J125" i="12"/>
  <c r="J123" i="12"/>
  <c r="H124" i="12"/>
  <c r="H125" i="12"/>
  <c r="H123" i="12"/>
  <c r="E123" i="12"/>
  <c r="B123" i="12"/>
  <c r="L120" i="12"/>
  <c r="J121" i="12"/>
  <c r="J120" i="12"/>
  <c r="H121" i="12"/>
  <c r="H122" i="12"/>
  <c r="H120" i="12"/>
  <c r="E120" i="12"/>
  <c r="L116" i="12"/>
  <c r="J111" i="12"/>
  <c r="J117" i="12"/>
  <c r="J116" i="12"/>
  <c r="H117" i="12"/>
  <c r="H118" i="12"/>
  <c r="H116" i="12"/>
  <c r="E116" i="12"/>
  <c r="L113" i="12"/>
  <c r="B114" i="12"/>
  <c r="B115" i="12"/>
  <c r="E113" i="12"/>
  <c r="B113" i="12"/>
  <c r="H111" i="12"/>
  <c r="H112" i="12"/>
  <c r="B111" i="12"/>
  <c r="L110" i="12"/>
  <c r="J110" i="12"/>
  <c r="H110" i="12"/>
  <c r="E110" i="12"/>
  <c r="B110" i="12"/>
  <c r="L107" i="12"/>
  <c r="E107" i="12"/>
  <c r="B108" i="12"/>
  <c r="B109" i="12"/>
  <c r="B107" i="12"/>
  <c r="L104" i="12"/>
  <c r="J105" i="12"/>
  <c r="J104" i="12"/>
  <c r="H105" i="12"/>
  <c r="H106" i="12"/>
  <c r="H104" i="12"/>
  <c r="B104" i="12"/>
  <c r="B96" i="12"/>
  <c r="B97" i="12"/>
  <c r="L101" i="12"/>
  <c r="H101" i="12"/>
  <c r="E101" i="12"/>
  <c r="B94" i="12"/>
  <c r="B102" i="12"/>
  <c r="B101" i="12"/>
  <c r="L98" i="12"/>
  <c r="J99" i="12"/>
  <c r="J98" i="12"/>
  <c r="H99" i="12"/>
  <c r="H100" i="12"/>
  <c r="H98" i="12"/>
  <c r="E98" i="12"/>
  <c r="B98" i="12"/>
  <c r="L95" i="12"/>
  <c r="E95" i="12"/>
  <c r="B95" i="12"/>
  <c r="L93" i="12"/>
  <c r="J93" i="12"/>
  <c r="H94" i="12"/>
  <c r="H93" i="12"/>
  <c r="E93" i="12"/>
  <c r="B93" i="12"/>
  <c r="L90" i="12"/>
  <c r="J91" i="12"/>
  <c r="J90" i="12"/>
  <c r="H91" i="12"/>
  <c r="H92" i="12"/>
  <c r="H90" i="12"/>
  <c r="E90" i="12"/>
  <c r="B90" i="12"/>
  <c r="L86" i="12"/>
  <c r="H82" i="12"/>
  <c r="B87" i="12"/>
  <c r="H86" i="12"/>
  <c r="B84" i="12"/>
  <c r="B85" i="12"/>
  <c r="B78" i="12"/>
  <c r="B79" i="12"/>
  <c r="B65" i="12"/>
  <c r="B66" i="12"/>
  <c r="B52" i="12"/>
  <c r="B53" i="12"/>
  <c r="B46" i="12"/>
  <c r="B47" i="12"/>
  <c r="B32" i="12"/>
  <c r="B33" i="12"/>
  <c r="B19" i="12"/>
  <c r="B20" i="12"/>
  <c r="B13" i="12"/>
  <c r="B14" i="12"/>
  <c r="E86" i="12"/>
  <c r="B86" i="12"/>
  <c r="L83" i="12"/>
  <c r="E83" i="12"/>
  <c r="B83" i="12"/>
  <c r="L80" i="12"/>
  <c r="J81" i="12"/>
  <c r="J80" i="12"/>
  <c r="H81" i="12"/>
  <c r="E81" i="12"/>
  <c r="H80" i="12"/>
  <c r="E80" i="12"/>
  <c r="B80" i="12"/>
  <c r="L77" i="12"/>
  <c r="E77" i="12"/>
  <c r="B77" i="12"/>
  <c r="L74" i="12"/>
  <c r="J75" i="12"/>
  <c r="J74" i="12"/>
  <c r="H75" i="12"/>
  <c r="H76" i="12"/>
  <c r="H74" i="12"/>
  <c r="E74" i="12"/>
  <c r="B74" i="12"/>
  <c r="A73" i="12"/>
  <c r="K73" i="12" s="1"/>
  <c r="G73" i="12" l="1"/>
  <c r="I73" i="12"/>
  <c r="A7" i="20" l="1"/>
  <c r="A119" i="12" s="1"/>
  <c r="B7" i="20"/>
  <c r="B10" i="20"/>
  <c r="C10" i="20"/>
  <c r="E10" i="20"/>
  <c r="F10" i="20"/>
  <c r="G10" i="20"/>
  <c r="H10" i="20"/>
  <c r="B11" i="20"/>
  <c r="C11" i="20"/>
  <c r="E11" i="20"/>
  <c r="F11" i="20"/>
  <c r="G11" i="20"/>
  <c r="H11" i="20"/>
  <c r="B12" i="20"/>
  <c r="C12" i="20"/>
  <c r="E12" i="20"/>
  <c r="F12" i="20"/>
  <c r="G12" i="20"/>
  <c r="H12" i="20"/>
  <c r="B13" i="20"/>
  <c r="C13" i="20"/>
  <c r="E13" i="20"/>
  <c r="F13" i="20"/>
  <c r="G13" i="20"/>
  <c r="H13" i="20"/>
  <c r="B14" i="20"/>
  <c r="C14" i="20"/>
  <c r="E14" i="20"/>
  <c r="F14" i="20"/>
  <c r="G14" i="20"/>
  <c r="H14" i="20"/>
  <c r="B15" i="20"/>
  <c r="E15" i="20"/>
  <c r="F15" i="20"/>
  <c r="G15" i="20"/>
  <c r="H15" i="20"/>
  <c r="B16" i="20"/>
  <c r="C16" i="20"/>
  <c r="E16" i="20"/>
  <c r="F16" i="20"/>
  <c r="G16" i="20"/>
  <c r="H16" i="20"/>
  <c r="B17" i="20"/>
  <c r="C17" i="20"/>
  <c r="E17" i="20"/>
  <c r="F17" i="20"/>
  <c r="G17" i="20"/>
  <c r="H17" i="20"/>
  <c r="B18" i="20"/>
  <c r="E18" i="20"/>
  <c r="F18" i="20"/>
  <c r="G18" i="20"/>
  <c r="H18" i="20"/>
  <c r="B19" i="20"/>
  <c r="C19" i="20"/>
  <c r="E19" i="20"/>
  <c r="F19" i="20"/>
  <c r="G19" i="20"/>
  <c r="H19" i="20"/>
  <c r="B20" i="20"/>
  <c r="C20" i="20"/>
  <c r="E20" i="20"/>
  <c r="F20" i="20"/>
  <c r="G20" i="20"/>
  <c r="H20" i="20"/>
  <c r="B21" i="20"/>
  <c r="E21" i="20"/>
  <c r="B26" i="20"/>
  <c r="C26" i="20"/>
  <c r="E26" i="20"/>
  <c r="F26" i="20"/>
  <c r="G26" i="20"/>
  <c r="H26" i="20"/>
  <c r="B27" i="20"/>
  <c r="C27" i="20"/>
  <c r="E27" i="20"/>
  <c r="F27" i="20"/>
  <c r="G27" i="20"/>
  <c r="H27" i="20"/>
  <c r="B28" i="20"/>
  <c r="C28" i="20"/>
  <c r="E28" i="20"/>
  <c r="F28" i="20"/>
  <c r="G28" i="20"/>
  <c r="H28" i="20"/>
  <c r="B29" i="20"/>
  <c r="C29" i="20"/>
  <c r="E29" i="20"/>
  <c r="F29" i="20"/>
  <c r="G29" i="20"/>
  <c r="H29" i="20"/>
  <c r="B30" i="20"/>
  <c r="C30" i="20"/>
  <c r="E30" i="20"/>
  <c r="F30" i="20" s="1"/>
  <c r="B31" i="20"/>
  <c r="C31" i="20"/>
  <c r="E31" i="20"/>
  <c r="F31" i="20"/>
  <c r="G31" i="20"/>
  <c r="H31" i="20"/>
  <c r="B32" i="20"/>
  <c r="C32" i="20"/>
  <c r="E32" i="20"/>
  <c r="F32" i="20"/>
  <c r="G32" i="20"/>
  <c r="H32" i="20"/>
  <c r="B33" i="20"/>
  <c r="C33" i="20"/>
  <c r="E33" i="20"/>
  <c r="F33" i="20"/>
  <c r="G33" i="20"/>
  <c r="H33" i="20"/>
  <c r="B34" i="20"/>
  <c r="C34" i="20"/>
  <c r="E34" i="20"/>
  <c r="F34" i="20"/>
  <c r="G34" i="20" s="1"/>
  <c r="H34" i="20" s="1"/>
  <c r="B35" i="20"/>
  <c r="E35" i="20"/>
  <c r="F35" i="20"/>
  <c r="G35" i="20"/>
  <c r="H35" i="20"/>
  <c r="B36" i="20"/>
  <c r="C36" i="20"/>
  <c r="E36" i="20"/>
  <c r="F36" i="20"/>
  <c r="G36" i="20"/>
  <c r="H36" i="20"/>
  <c r="B37" i="20"/>
  <c r="C37" i="20"/>
  <c r="E37" i="20"/>
  <c r="F37" i="20"/>
  <c r="G37" i="20"/>
  <c r="H37" i="20"/>
  <c r="B38" i="20"/>
  <c r="E38" i="20"/>
  <c r="B43" i="20"/>
  <c r="C43" i="20"/>
  <c r="E43" i="20"/>
  <c r="F43" i="20"/>
  <c r="G43" i="20"/>
  <c r="H43" i="20"/>
  <c r="B44" i="20"/>
  <c r="C44" i="20"/>
  <c r="E44" i="20"/>
  <c r="F44" i="20"/>
  <c r="G44" i="20"/>
  <c r="H44" i="20"/>
  <c r="B45" i="20"/>
  <c r="C45" i="20"/>
  <c r="E45" i="20"/>
  <c r="F45" i="20"/>
  <c r="G45" i="20"/>
  <c r="H45" i="20"/>
  <c r="B46" i="20"/>
  <c r="C46" i="20"/>
  <c r="E46" i="20"/>
  <c r="F46" i="20"/>
  <c r="G46" i="20"/>
  <c r="H46" i="20"/>
  <c r="B47" i="20"/>
  <c r="E47" i="20"/>
  <c r="F47" i="20"/>
  <c r="G47" i="20"/>
  <c r="H47" i="20"/>
  <c r="B48" i="20"/>
  <c r="C48" i="20"/>
  <c r="E48" i="20"/>
  <c r="F48" i="20"/>
  <c r="G48" i="20"/>
  <c r="H48" i="20"/>
  <c r="B49" i="20"/>
  <c r="C49" i="20"/>
  <c r="E49" i="20"/>
  <c r="F49" i="20"/>
  <c r="G49" i="20"/>
  <c r="H49" i="20"/>
  <c r="B50" i="20"/>
  <c r="C50" i="20"/>
  <c r="E50" i="20"/>
  <c r="F50" i="20"/>
  <c r="G50" i="20"/>
  <c r="H50" i="20"/>
  <c r="B51" i="20"/>
  <c r="E51" i="20"/>
  <c r="B56" i="20"/>
  <c r="C56" i="20"/>
  <c r="E56" i="20"/>
  <c r="F56" i="20"/>
  <c r="G56" i="20"/>
  <c r="H56" i="20"/>
  <c r="B57" i="20"/>
  <c r="C57" i="20"/>
  <c r="E57" i="20"/>
  <c r="F57" i="20"/>
  <c r="G57" i="20"/>
  <c r="H57" i="20"/>
  <c r="B58" i="20"/>
  <c r="E58" i="20"/>
  <c r="F58" i="20"/>
  <c r="G58" i="20"/>
  <c r="H58" i="20"/>
  <c r="B59" i="20"/>
  <c r="C59" i="20"/>
  <c r="E59" i="20"/>
  <c r="F59" i="20"/>
  <c r="G59" i="20"/>
  <c r="H59" i="20"/>
  <c r="B60" i="20"/>
  <c r="C60" i="20"/>
  <c r="E60" i="20"/>
  <c r="F60" i="20"/>
  <c r="G60" i="20"/>
  <c r="H60" i="20"/>
  <c r="B61" i="20"/>
  <c r="C61" i="20"/>
  <c r="E61" i="20"/>
  <c r="F61" i="20"/>
  <c r="G61" i="20"/>
  <c r="H61" i="20"/>
  <c r="B62" i="20"/>
  <c r="C62" i="20"/>
  <c r="E62" i="20"/>
  <c r="F62" i="20"/>
  <c r="G62" i="20"/>
  <c r="H62" i="20"/>
  <c r="B63" i="20"/>
  <c r="E63" i="20"/>
  <c r="F63" i="20"/>
  <c r="G63" i="20"/>
  <c r="H63" i="20"/>
  <c r="B64" i="20"/>
  <c r="C64" i="20"/>
  <c r="E64" i="20"/>
  <c r="F64" i="20"/>
  <c r="G64" i="20"/>
  <c r="H64" i="20"/>
  <c r="B65" i="20"/>
  <c r="C65" i="20"/>
  <c r="E65" i="20"/>
  <c r="F65" i="20"/>
  <c r="G65" i="20"/>
  <c r="H65" i="20"/>
  <c r="B66" i="20"/>
  <c r="E66" i="20"/>
  <c r="F66" i="20"/>
  <c r="G66" i="20"/>
  <c r="H66" i="20"/>
  <c r="B67" i="20"/>
  <c r="C67" i="20"/>
  <c r="E67" i="20"/>
  <c r="F67" i="20"/>
  <c r="G67" i="20"/>
  <c r="H67" i="20"/>
  <c r="B68" i="20"/>
  <c r="C68" i="20"/>
  <c r="E68" i="20"/>
  <c r="F68" i="20"/>
  <c r="G68" i="20"/>
  <c r="H68" i="20"/>
  <c r="B69" i="20"/>
  <c r="E69" i="20"/>
  <c r="B74" i="20"/>
  <c r="C74" i="20"/>
  <c r="E74" i="20"/>
  <c r="F74" i="20"/>
  <c r="G74" i="20"/>
  <c r="H74" i="20"/>
  <c r="B75" i="20"/>
  <c r="C75" i="20"/>
  <c r="E75" i="20"/>
  <c r="F75" i="20"/>
  <c r="G75" i="20"/>
  <c r="H75" i="20"/>
  <c r="B76" i="20"/>
  <c r="E76" i="20"/>
  <c r="F76" i="20"/>
  <c r="G76" i="20"/>
  <c r="H76" i="20"/>
  <c r="B77" i="20"/>
  <c r="C77" i="20"/>
  <c r="E77" i="20"/>
  <c r="F77" i="20"/>
  <c r="G77" i="20"/>
  <c r="H77" i="20"/>
  <c r="B78" i="20"/>
  <c r="C78" i="20"/>
  <c r="E78" i="20"/>
  <c r="F78" i="20"/>
  <c r="G78" i="20"/>
  <c r="H78" i="20"/>
  <c r="B79" i="20"/>
  <c r="C79" i="20"/>
  <c r="E79" i="20"/>
  <c r="F79" i="20"/>
  <c r="G79" i="20"/>
  <c r="H79" i="20"/>
  <c r="B80" i="20"/>
  <c r="C80" i="20"/>
  <c r="E80" i="20"/>
  <c r="F80" i="20"/>
  <c r="G80" i="20"/>
  <c r="H80" i="20"/>
  <c r="B81" i="20"/>
  <c r="C81" i="20"/>
  <c r="E81" i="20"/>
  <c r="F81" i="20"/>
  <c r="G81" i="20"/>
  <c r="H81" i="20"/>
  <c r="B82" i="20"/>
  <c r="E82" i="20"/>
  <c r="F82" i="20"/>
  <c r="G82" i="20"/>
  <c r="H82" i="20"/>
  <c r="B83" i="20"/>
  <c r="C83" i="20"/>
  <c r="E83" i="20"/>
  <c r="F83" i="20"/>
  <c r="G83" i="20"/>
  <c r="H83" i="20"/>
  <c r="B84" i="20"/>
  <c r="C84" i="20"/>
  <c r="E84" i="20"/>
  <c r="F84" i="20"/>
  <c r="G84" i="20"/>
  <c r="H84" i="20"/>
  <c r="B85" i="20"/>
  <c r="C85" i="20"/>
  <c r="E85" i="20"/>
  <c r="F85" i="20"/>
  <c r="G85" i="20"/>
  <c r="H85" i="20"/>
  <c r="B86" i="20"/>
  <c r="E86" i="20"/>
  <c r="A7" i="19"/>
  <c r="A103" i="12" s="1"/>
  <c r="K103" i="12" s="1"/>
  <c r="B7" i="19"/>
  <c r="B9" i="19"/>
  <c r="C9" i="19"/>
  <c r="E9" i="19"/>
  <c r="F9" i="19"/>
  <c r="G9" i="19"/>
  <c r="H9" i="19"/>
  <c r="B11" i="19"/>
  <c r="C11" i="19"/>
  <c r="E11" i="19"/>
  <c r="F11" i="19"/>
  <c r="G11" i="19"/>
  <c r="H11" i="19"/>
  <c r="B12" i="19"/>
  <c r="C12" i="19"/>
  <c r="E12" i="19"/>
  <c r="F12" i="19"/>
  <c r="G12" i="19"/>
  <c r="H12" i="19"/>
  <c r="B13" i="19"/>
  <c r="C13" i="19"/>
  <c r="E13" i="19"/>
  <c r="F13" i="19"/>
  <c r="G13" i="19"/>
  <c r="H13" i="19"/>
  <c r="B14" i="19"/>
  <c r="C14" i="19"/>
  <c r="E14" i="19"/>
  <c r="F14" i="19"/>
  <c r="G14" i="19"/>
  <c r="H14" i="19"/>
  <c r="B15" i="19"/>
  <c r="E15" i="19"/>
  <c r="F15" i="19"/>
  <c r="G15" i="19"/>
  <c r="H15" i="19"/>
  <c r="B16" i="19"/>
  <c r="C16" i="19"/>
  <c r="E16" i="19"/>
  <c r="F16" i="19"/>
  <c r="G16" i="19"/>
  <c r="H16" i="19"/>
  <c r="B17" i="19"/>
  <c r="C17" i="19"/>
  <c r="E17" i="19"/>
  <c r="F17" i="19"/>
  <c r="G17" i="19"/>
  <c r="H17" i="19"/>
  <c r="B18" i="19"/>
  <c r="E18" i="19"/>
  <c r="F18" i="19"/>
  <c r="G18" i="19"/>
  <c r="H18" i="19"/>
  <c r="B19" i="19"/>
  <c r="C19" i="19"/>
  <c r="E19" i="19"/>
  <c r="F19" i="19"/>
  <c r="G19" i="19"/>
  <c r="H19" i="19"/>
  <c r="B20" i="19"/>
  <c r="C20" i="19"/>
  <c r="E20" i="19"/>
  <c r="F20" i="19"/>
  <c r="G20" i="19"/>
  <c r="H20" i="19"/>
  <c r="B21" i="19"/>
  <c r="E21" i="19"/>
  <c r="F21" i="19" s="1"/>
  <c r="G21" i="19" s="1"/>
  <c r="H21" i="19" s="1"/>
  <c r="B26" i="19"/>
  <c r="C26" i="19"/>
  <c r="E26" i="19"/>
  <c r="F26" i="19"/>
  <c r="G26" i="19"/>
  <c r="H26" i="19"/>
  <c r="B27" i="19"/>
  <c r="C27" i="19"/>
  <c r="E27" i="19"/>
  <c r="F27" i="19"/>
  <c r="G27" i="19"/>
  <c r="H27" i="19"/>
  <c r="B28" i="19"/>
  <c r="C28" i="19"/>
  <c r="E28" i="19"/>
  <c r="F28" i="19"/>
  <c r="G28" i="19"/>
  <c r="H28" i="19"/>
  <c r="B29" i="19"/>
  <c r="C29" i="19"/>
  <c r="E29" i="19"/>
  <c r="F29" i="19"/>
  <c r="G29" i="19"/>
  <c r="H29" i="19"/>
  <c r="B30" i="19"/>
  <c r="E30" i="19"/>
  <c r="F30" i="19"/>
  <c r="G30" i="19"/>
  <c r="H30" i="19"/>
  <c r="B31" i="19"/>
  <c r="E31" i="19"/>
  <c r="F31" i="19"/>
  <c r="G31" i="19"/>
  <c r="H31" i="19"/>
  <c r="B32" i="19"/>
  <c r="C32" i="19"/>
  <c r="E32" i="19"/>
  <c r="F32" i="19"/>
  <c r="G32" i="19"/>
  <c r="H32" i="19"/>
  <c r="B33" i="19"/>
  <c r="C33" i="19"/>
  <c r="E33" i="19"/>
  <c r="F33" i="19"/>
  <c r="G33" i="19"/>
  <c r="H33" i="19"/>
  <c r="B34" i="19"/>
  <c r="E34" i="19"/>
  <c r="F34" i="19" s="1"/>
  <c r="G34" i="19" s="1"/>
  <c r="H34" i="19" s="1"/>
  <c r="B39" i="19"/>
  <c r="C39" i="19"/>
  <c r="E39" i="19"/>
  <c r="F39" i="19"/>
  <c r="G39" i="19"/>
  <c r="H39" i="19"/>
  <c r="B40" i="19"/>
  <c r="C40" i="19"/>
  <c r="E40" i="19"/>
  <c r="F40" i="19"/>
  <c r="G40" i="19"/>
  <c r="H40" i="19"/>
  <c r="B41" i="19"/>
  <c r="C41" i="19"/>
  <c r="E41" i="19"/>
  <c r="F41" i="19"/>
  <c r="G41" i="19"/>
  <c r="H41" i="19"/>
  <c r="B42" i="19"/>
  <c r="C42" i="19"/>
  <c r="E42" i="19"/>
  <c r="F42" i="19"/>
  <c r="G42" i="19"/>
  <c r="H42" i="19"/>
  <c r="B43" i="19"/>
  <c r="C43" i="19"/>
  <c r="E43" i="19"/>
  <c r="F43" i="19"/>
  <c r="G43" i="19"/>
  <c r="H43" i="19"/>
  <c r="B44" i="19"/>
  <c r="C44" i="19"/>
  <c r="E44" i="19"/>
  <c r="F44" i="19"/>
  <c r="G44" i="19"/>
  <c r="H44" i="19"/>
  <c r="B45" i="19"/>
  <c r="C45" i="19"/>
  <c r="E45" i="19"/>
  <c r="F45" i="19"/>
  <c r="G45" i="19"/>
  <c r="H45" i="19"/>
  <c r="B46" i="19"/>
  <c r="E46" i="19"/>
  <c r="F46" i="19"/>
  <c r="G46" i="19"/>
  <c r="H46" i="19"/>
  <c r="B47" i="19"/>
  <c r="C47" i="19"/>
  <c r="E47" i="19"/>
  <c r="F47" i="19"/>
  <c r="G47" i="19"/>
  <c r="H47" i="19"/>
  <c r="B48" i="19"/>
  <c r="C48" i="19"/>
  <c r="E48" i="19"/>
  <c r="F48" i="19"/>
  <c r="G48" i="19"/>
  <c r="H48" i="19"/>
  <c r="B49" i="19"/>
  <c r="E49" i="19"/>
  <c r="F49" i="19"/>
  <c r="G49" i="19"/>
  <c r="H49" i="19"/>
  <c r="B50" i="19"/>
  <c r="C50" i="19"/>
  <c r="E50" i="19"/>
  <c r="F50" i="19"/>
  <c r="G50" i="19"/>
  <c r="H50" i="19"/>
  <c r="B51" i="19"/>
  <c r="C51" i="19"/>
  <c r="E51" i="19"/>
  <c r="F51" i="19"/>
  <c r="G51" i="19"/>
  <c r="H51" i="19"/>
  <c r="B52" i="19"/>
  <c r="E52" i="19"/>
  <c r="F52" i="19" s="1"/>
  <c r="G52" i="19" s="1"/>
  <c r="H52" i="19" s="1"/>
  <c r="B57" i="19"/>
  <c r="E57" i="19"/>
  <c r="F57" i="19"/>
  <c r="G57" i="19"/>
  <c r="H57" i="19"/>
  <c r="E58" i="19"/>
  <c r="F58" i="19"/>
  <c r="G58" i="19"/>
  <c r="H58" i="19"/>
  <c r="E59" i="19"/>
  <c r="F59" i="19"/>
  <c r="G59" i="19"/>
  <c r="H59" i="19"/>
  <c r="E60" i="19"/>
  <c r="F60" i="19"/>
  <c r="G60" i="19"/>
  <c r="H60" i="19"/>
  <c r="E61" i="19"/>
  <c r="F61" i="19"/>
  <c r="G61" i="19"/>
  <c r="H61" i="19"/>
  <c r="E62" i="19"/>
  <c r="F62" i="19"/>
  <c r="G62" i="19"/>
  <c r="H62" i="19"/>
  <c r="E63" i="19"/>
  <c r="F63" i="19"/>
  <c r="G63" i="19"/>
  <c r="H63" i="19"/>
  <c r="E64" i="19"/>
  <c r="F64" i="19"/>
  <c r="G64" i="19"/>
  <c r="H64" i="19"/>
  <c r="E65" i="19"/>
  <c r="F65" i="19" s="1"/>
  <c r="G65" i="19" s="1"/>
  <c r="H65" i="19" s="1"/>
  <c r="A7" i="18"/>
  <c r="A89" i="12" s="1"/>
  <c r="B7" i="18"/>
  <c r="B9" i="18"/>
  <c r="C9" i="18"/>
  <c r="E9" i="18"/>
  <c r="F9" i="18"/>
  <c r="G9" i="18"/>
  <c r="H9" i="18"/>
  <c r="B10" i="18"/>
  <c r="C10" i="18"/>
  <c r="E10" i="18"/>
  <c r="F10" i="18"/>
  <c r="G10" i="18"/>
  <c r="H10" i="18"/>
  <c r="B11" i="18"/>
  <c r="C11" i="18"/>
  <c r="E11" i="18"/>
  <c r="F11" i="18"/>
  <c r="G11" i="18"/>
  <c r="H11" i="18"/>
  <c r="B12" i="18"/>
  <c r="C12" i="18"/>
  <c r="E12" i="18"/>
  <c r="F12" i="18"/>
  <c r="G12" i="18"/>
  <c r="H12" i="18"/>
  <c r="B13" i="18"/>
  <c r="C13" i="18"/>
  <c r="E13" i="18"/>
  <c r="F13" i="18"/>
  <c r="G13" i="18"/>
  <c r="H13" i="18"/>
  <c r="B14" i="18"/>
  <c r="C14" i="18"/>
  <c r="E14" i="18"/>
  <c r="F14" i="18"/>
  <c r="G14" i="18"/>
  <c r="H14" i="18"/>
  <c r="B15" i="18"/>
  <c r="E15" i="18"/>
  <c r="F15" i="18"/>
  <c r="G15" i="18"/>
  <c r="H15" i="18"/>
  <c r="B16" i="18"/>
  <c r="C16" i="18"/>
  <c r="E16" i="18"/>
  <c r="F16" i="18"/>
  <c r="G16" i="18"/>
  <c r="H16" i="18"/>
  <c r="B17" i="18"/>
  <c r="C17" i="18"/>
  <c r="E17" i="18"/>
  <c r="F17" i="18"/>
  <c r="G17" i="18"/>
  <c r="H17" i="18"/>
  <c r="B18" i="18"/>
  <c r="E18" i="18"/>
  <c r="F18" i="18"/>
  <c r="G18" i="18"/>
  <c r="H18" i="18"/>
  <c r="B19" i="18"/>
  <c r="C19" i="18"/>
  <c r="E19" i="18"/>
  <c r="F19" i="18"/>
  <c r="G19" i="18"/>
  <c r="H19" i="18"/>
  <c r="B20" i="18"/>
  <c r="C20" i="18"/>
  <c r="E20" i="18"/>
  <c r="F20" i="18"/>
  <c r="G20" i="18"/>
  <c r="H20" i="18"/>
  <c r="B21" i="18"/>
  <c r="E21" i="18"/>
  <c r="C26" i="18"/>
  <c r="E26" i="18"/>
  <c r="F26" i="18"/>
  <c r="G26" i="18"/>
  <c r="H26" i="18"/>
  <c r="B27" i="18"/>
  <c r="C27" i="18"/>
  <c r="E27" i="18"/>
  <c r="F27" i="18"/>
  <c r="G27" i="18"/>
  <c r="H27" i="18"/>
  <c r="B28" i="18"/>
  <c r="E28" i="18"/>
  <c r="F28" i="18"/>
  <c r="G28" i="18"/>
  <c r="H28" i="18"/>
  <c r="B29" i="18"/>
  <c r="C29" i="18"/>
  <c r="E29" i="18"/>
  <c r="F29" i="18"/>
  <c r="G29" i="18"/>
  <c r="H29" i="18"/>
  <c r="B30" i="18"/>
  <c r="E30" i="18"/>
  <c r="F30" i="18"/>
  <c r="G30" i="18"/>
  <c r="H30" i="18"/>
  <c r="B31" i="18"/>
  <c r="C31" i="18"/>
  <c r="E31" i="18"/>
  <c r="F31" i="18"/>
  <c r="G31" i="18"/>
  <c r="H31" i="18"/>
  <c r="B32" i="18"/>
  <c r="C32" i="18"/>
  <c r="E32" i="18"/>
  <c r="F32" i="18"/>
  <c r="G32" i="18"/>
  <c r="H32" i="18"/>
  <c r="B33" i="18"/>
  <c r="C33" i="18"/>
  <c r="E33" i="18"/>
  <c r="F33" i="18"/>
  <c r="G33" i="18"/>
  <c r="H33" i="18"/>
  <c r="B34" i="18"/>
  <c r="C34" i="18"/>
  <c r="E34" i="18"/>
  <c r="F34" i="18"/>
  <c r="G34" i="18"/>
  <c r="H34" i="18"/>
  <c r="B35" i="18"/>
  <c r="C35" i="18"/>
  <c r="E35" i="18"/>
  <c r="F35" i="18"/>
  <c r="G35" i="18" s="1"/>
  <c r="B36" i="18"/>
  <c r="E36" i="18"/>
  <c r="F36" i="18"/>
  <c r="G36" i="18"/>
  <c r="H36" i="18"/>
  <c r="B37" i="18"/>
  <c r="C37" i="18"/>
  <c r="E37" i="18"/>
  <c r="F37" i="18"/>
  <c r="G37" i="18"/>
  <c r="H37" i="18"/>
  <c r="B38" i="18"/>
  <c r="C38" i="18"/>
  <c r="E38" i="18"/>
  <c r="F38" i="18"/>
  <c r="G38" i="18"/>
  <c r="H38" i="18"/>
  <c r="B39" i="18"/>
  <c r="E39" i="18"/>
  <c r="B44" i="18"/>
  <c r="C44" i="18"/>
  <c r="E44" i="18"/>
  <c r="F44" i="18"/>
  <c r="G44" i="18"/>
  <c r="H44" i="18"/>
  <c r="B45" i="18"/>
  <c r="C45" i="18"/>
  <c r="E45" i="18"/>
  <c r="F45" i="18"/>
  <c r="G45" i="18"/>
  <c r="H45" i="18"/>
  <c r="B46" i="18"/>
  <c r="E46" i="18"/>
  <c r="F46" i="18" s="1"/>
  <c r="G46" i="18" s="1"/>
  <c r="B47" i="18"/>
  <c r="C47" i="18"/>
  <c r="E47" i="18"/>
  <c r="F47" i="18"/>
  <c r="G47" i="18"/>
  <c r="H47" i="18"/>
  <c r="B48" i="18"/>
  <c r="C48" i="18"/>
  <c r="E48" i="18"/>
  <c r="F48" i="18"/>
  <c r="G48" i="18"/>
  <c r="H48" i="18"/>
  <c r="B49" i="18"/>
  <c r="E49" i="18"/>
  <c r="F49" i="18"/>
  <c r="G49" i="18"/>
  <c r="H49" i="18"/>
  <c r="B50" i="18"/>
  <c r="C50" i="18"/>
  <c r="E50" i="18"/>
  <c r="F50" i="18"/>
  <c r="G50" i="18"/>
  <c r="H50" i="18"/>
  <c r="B51" i="18"/>
  <c r="C51" i="18"/>
  <c r="E51" i="18"/>
  <c r="F51" i="18"/>
  <c r="G51" i="18"/>
  <c r="H51" i="18"/>
  <c r="B52" i="18"/>
  <c r="C52" i="18"/>
  <c r="E52" i="18"/>
  <c r="F52" i="18"/>
  <c r="G52" i="18"/>
  <c r="H52" i="18"/>
  <c r="B53" i="18"/>
  <c r="E53" i="18"/>
  <c r="B58" i="18"/>
  <c r="C58" i="18"/>
  <c r="E58" i="18"/>
  <c r="F58" i="18"/>
  <c r="G58" i="18"/>
  <c r="H58" i="18"/>
  <c r="B59" i="18"/>
  <c r="C59" i="18"/>
  <c r="E59" i="18"/>
  <c r="F59" i="18"/>
  <c r="G59" i="18"/>
  <c r="H59" i="18"/>
  <c r="B60" i="18"/>
  <c r="C60" i="18"/>
  <c r="E60" i="18"/>
  <c r="F60" i="18"/>
  <c r="G60" i="18"/>
  <c r="H60" i="18"/>
  <c r="B61" i="18"/>
  <c r="C61" i="18"/>
  <c r="E61" i="18"/>
  <c r="F61" i="18"/>
  <c r="G61" i="18"/>
  <c r="H61" i="18"/>
  <c r="B62" i="18"/>
  <c r="E62" i="18"/>
  <c r="F62" i="18"/>
  <c r="G62" i="18"/>
  <c r="H62" i="18"/>
  <c r="B63" i="18"/>
  <c r="C63" i="18"/>
  <c r="E63" i="18"/>
  <c r="F63" i="18"/>
  <c r="G63" i="18"/>
  <c r="H63" i="18"/>
  <c r="B64" i="18"/>
  <c r="E64" i="18"/>
  <c r="F64" i="18"/>
  <c r="G64" i="18"/>
  <c r="H64" i="18"/>
  <c r="B65" i="18"/>
  <c r="C65" i="18"/>
  <c r="E65" i="18"/>
  <c r="F65" i="18"/>
  <c r="G65" i="18"/>
  <c r="H65" i="18"/>
  <c r="B66" i="18"/>
  <c r="C66" i="18"/>
  <c r="E66" i="18"/>
  <c r="F66" i="18"/>
  <c r="G66" i="18"/>
  <c r="H66" i="18"/>
  <c r="B67" i="18"/>
  <c r="E67" i="18"/>
  <c r="F67" i="18"/>
  <c r="G67" i="18"/>
  <c r="H67" i="18"/>
  <c r="B68" i="18"/>
  <c r="C68" i="18"/>
  <c r="E68" i="18"/>
  <c r="F68" i="18"/>
  <c r="G68" i="18"/>
  <c r="H68" i="18"/>
  <c r="B69" i="18"/>
  <c r="C69" i="18"/>
  <c r="E69" i="18"/>
  <c r="F69" i="18"/>
  <c r="G69" i="18"/>
  <c r="H69" i="18"/>
  <c r="B70" i="18"/>
  <c r="C70" i="18"/>
  <c r="E70" i="18"/>
  <c r="F70" i="18"/>
  <c r="G70" i="18"/>
  <c r="H70" i="18"/>
  <c r="B71" i="18"/>
  <c r="E71" i="18"/>
  <c r="B76" i="18"/>
  <c r="C76" i="18"/>
  <c r="E76" i="18"/>
  <c r="F76" i="18" s="1"/>
  <c r="G76" i="18" s="1"/>
  <c r="H76" i="18" s="1"/>
  <c r="A7" i="17"/>
  <c r="B7" i="17"/>
  <c r="B9" i="17"/>
  <c r="C9" i="17"/>
  <c r="E9" i="17"/>
  <c r="F9" i="17"/>
  <c r="G9" i="17"/>
  <c r="H9" i="17"/>
  <c r="B10" i="17"/>
  <c r="C10" i="17"/>
  <c r="E10" i="17"/>
  <c r="F10" i="17"/>
  <c r="G10" i="17"/>
  <c r="H10" i="17"/>
  <c r="B11" i="17"/>
  <c r="C11" i="17"/>
  <c r="E11" i="17"/>
  <c r="F11" i="17"/>
  <c r="G11" i="17"/>
  <c r="H11" i="17"/>
  <c r="B12" i="17"/>
  <c r="C12" i="17"/>
  <c r="E12" i="17"/>
  <c r="F12" i="17"/>
  <c r="G12" i="17"/>
  <c r="H12" i="17"/>
  <c r="B13" i="17"/>
  <c r="E13" i="17"/>
  <c r="F13" i="17"/>
  <c r="G13" i="17"/>
  <c r="H13" i="17"/>
  <c r="B14" i="17"/>
  <c r="C14" i="17"/>
  <c r="E14" i="17"/>
  <c r="F14" i="17"/>
  <c r="G14" i="17"/>
  <c r="H14" i="17"/>
  <c r="B15" i="17"/>
  <c r="E15" i="17"/>
  <c r="F15" i="17"/>
  <c r="G15" i="17"/>
  <c r="H15" i="17"/>
  <c r="B16" i="17"/>
  <c r="C16" i="17"/>
  <c r="E16" i="17"/>
  <c r="F16" i="17"/>
  <c r="G16" i="17"/>
  <c r="H16" i="17"/>
  <c r="B17" i="17"/>
  <c r="C17" i="17"/>
  <c r="E17" i="17"/>
  <c r="F17" i="17"/>
  <c r="G17" i="17"/>
  <c r="H17" i="17"/>
  <c r="B18" i="17"/>
  <c r="E18" i="17"/>
  <c r="F18" i="17"/>
  <c r="G18" i="17"/>
  <c r="H18" i="17"/>
  <c r="B19" i="17"/>
  <c r="C19" i="17"/>
  <c r="E19" i="17"/>
  <c r="F19" i="17"/>
  <c r="G19" i="17"/>
  <c r="H19" i="17"/>
  <c r="B20" i="17"/>
  <c r="C20" i="17"/>
  <c r="E20" i="17"/>
  <c r="F20" i="17"/>
  <c r="G20" i="17"/>
  <c r="H20" i="17"/>
  <c r="B21" i="17"/>
  <c r="E21" i="17"/>
  <c r="B26" i="17"/>
  <c r="E26" i="17"/>
  <c r="F26" i="17"/>
  <c r="G26" i="17"/>
  <c r="H26" i="17"/>
  <c r="B27" i="17"/>
  <c r="E27" i="17"/>
  <c r="F27" i="17"/>
  <c r="G27" i="17"/>
  <c r="H27" i="17"/>
  <c r="B28" i="17"/>
  <c r="E28" i="17"/>
  <c r="F28" i="17"/>
  <c r="G28" i="17"/>
  <c r="H28" i="17"/>
  <c r="B29" i="17"/>
  <c r="E29" i="17"/>
  <c r="F29" i="17"/>
  <c r="G29" i="17"/>
  <c r="H29" i="17"/>
  <c r="B30" i="17"/>
  <c r="E30" i="17"/>
  <c r="F30" i="17"/>
  <c r="G30" i="17"/>
  <c r="H30" i="17"/>
  <c r="B31" i="17"/>
  <c r="E31" i="17"/>
  <c r="F31" i="17"/>
  <c r="G31" i="17"/>
  <c r="H31" i="17"/>
  <c r="B32" i="17"/>
  <c r="E32" i="17"/>
  <c r="F32" i="17"/>
  <c r="G32" i="17"/>
  <c r="H32" i="17"/>
  <c r="B33" i="17"/>
  <c r="E33" i="17"/>
  <c r="F33" i="17"/>
  <c r="G33" i="17"/>
  <c r="H33" i="17"/>
  <c r="B34" i="17"/>
  <c r="E34" i="17"/>
  <c r="F34" i="17"/>
  <c r="G34" i="17"/>
  <c r="H34" i="17"/>
  <c r="B35" i="17"/>
  <c r="E35" i="17"/>
  <c r="B40" i="17"/>
  <c r="C40" i="17"/>
  <c r="E40" i="17"/>
  <c r="F40" i="17"/>
  <c r="G40" i="17"/>
  <c r="H40" i="17"/>
  <c r="B41" i="17"/>
  <c r="C41" i="17"/>
  <c r="E41" i="17"/>
  <c r="F41" i="17"/>
  <c r="G41" i="17"/>
  <c r="H41" i="17"/>
  <c r="B42" i="17"/>
  <c r="C42" i="17"/>
  <c r="E42" i="17"/>
  <c r="F42" i="17"/>
  <c r="G42" i="17"/>
  <c r="H42" i="17"/>
  <c r="B43" i="17"/>
  <c r="C43" i="17"/>
  <c r="E43" i="17"/>
  <c r="F43" i="17"/>
  <c r="G43" i="17"/>
  <c r="H43" i="17"/>
  <c r="B44" i="17"/>
  <c r="C44" i="17"/>
  <c r="E44" i="17"/>
  <c r="F44" i="17"/>
  <c r="G44" i="17"/>
  <c r="H44" i="17"/>
  <c r="B45" i="17"/>
  <c r="C45" i="17"/>
  <c r="E45" i="17"/>
  <c r="F45" i="17"/>
  <c r="G45" i="17"/>
  <c r="H45" i="17"/>
  <c r="B46" i="17"/>
  <c r="C46" i="17"/>
  <c r="E46" i="17"/>
  <c r="F46" i="17"/>
  <c r="G46" i="17"/>
  <c r="H46" i="17"/>
  <c r="B47" i="17"/>
  <c r="E47" i="17"/>
  <c r="F47" i="17"/>
  <c r="G47" i="17"/>
  <c r="H47" i="17"/>
  <c r="B48" i="17"/>
  <c r="C48" i="17"/>
  <c r="E48" i="17"/>
  <c r="F48" i="17"/>
  <c r="G48" i="17"/>
  <c r="H48" i="17"/>
  <c r="B49" i="17"/>
  <c r="C49" i="17"/>
  <c r="E49" i="17"/>
  <c r="F49" i="17"/>
  <c r="G49" i="17"/>
  <c r="H49" i="17"/>
  <c r="B50" i="17"/>
  <c r="E50" i="17"/>
  <c r="F50" i="17"/>
  <c r="G50" i="17"/>
  <c r="H50" i="17"/>
  <c r="B51" i="17"/>
  <c r="C51" i="17"/>
  <c r="E51" i="17"/>
  <c r="F51" i="17"/>
  <c r="G51" i="17"/>
  <c r="H51" i="17"/>
  <c r="B52" i="17"/>
  <c r="C52" i="17"/>
  <c r="E52" i="17"/>
  <c r="F52" i="17"/>
  <c r="G52" i="17"/>
  <c r="H52" i="17"/>
  <c r="B53" i="17"/>
  <c r="E53" i="17"/>
  <c r="B58" i="17"/>
  <c r="C58" i="17"/>
  <c r="E58" i="17"/>
  <c r="F58" i="17"/>
  <c r="G58" i="17"/>
  <c r="H58" i="17"/>
  <c r="B59" i="17"/>
  <c r="C59" i="17"/>
  <c r="E59" i="17"/>
  <c r="F59" i="17"/>
  <c r="G59" i="17"/>
  <c r="H59" i="17"/>
  <c r="B60" i="17"/>
  <c r="C60" i="17"/>
  <c r="E60" i="17"/>
  <c r="F60" i="17"/>
  <c r="G60" i="17"/>
  <c r="H60" i="17"/>
  <c r="B61" i="17"/>
  <c r="C61" i="17"/>
  <c r="E61" i="17"/>
  <c r="F61" i="17"/>
  <c r="G61" i="17"/>
  <c r="H61" i="17"/>
  <c r="B62" i="17"/>
  <c r="E62" i="17"/>
  <c r="F62" i="17"/>
  <c r="G62" i="17"/>
  <c r="H62" i="17"/>
  <c r="B63" i="17"/>
  <c r="C63" i="17"/>
  <c r="E63" i="17"/>
  <c r="F63" i="17"/>
  <c r="G63" i="17"/>
  <c r="H63" i="17"/>
  <c r="B64" i="17"/>
  <c r="C64" i="17"/>
  <c r="E64" i="17"/>
  <c r="F64" i="17"/>
  <c r="G64" i="17"/>
  <c r="H64" i="17"/>
  <c r="B65" i="17"/>
  <c r="C65" i="17"/>
  <c r="E65" i="17"/>
  <c r="F65" i="17"/>
  <c r="G65" i="17"/>
  <c r="H65" i="17"/>
  <c r="B66" i="17"/>
  <c r="E66" i="17"/>
  <c r="B71" i="17"/>
  <c r="C71" i="17"/>
  <c r="E71" i="17"/>
  <c r="F71" i="17"/>
  <c r="G71" i="17"/>
  <c r="H71" i="17"/>
  <c r="B72" i="17"/>
  <c r="C72" i="17"/>
  <c r="E72" i="17"/>
  <c r="F72" i="17"/>
  <c r="G72" i="17"/>
  <c r="H72" i="17"/>
  <c r="B73" i="17"/>
  <c r="C73" i="17"/>
  <c r="E73" i="17"/>
  <c r="F73" i="17"/>
  <c r="G73" i="17"/>
  <c r="H73" i="17"/>
  <c r="B74" i="17"/>
  <c r="C74" i="17"/>
  <c r="E74" i="17"/>
  <c r="F74" i="17"/>
  <c r="G74" i="17"/>
  <c r="H74" i="17"/>
  <c r="B75" i="17"/>
  <c r="C75" i="17"/>
  <c r="E75" i="17"/>
  <c r="F75" i="17"/>
  <c r="G75" i="17"/>
  <c r="H75" i="17"/>
  <c r="B76" i="17"/>
  <c r="E76" i="17"/>
  <c r="F76" i="17"/>
  <c r="G76" i="17"/>
  <c r="H76" i="17"/>
  <c r="B77" i="17"/>
  <c r="C77" i="17"/>
  <c r="E77" i="17"/>
  <c r="F77" i="17"/>
  <c r="G77" i="17"/>
  <c r="H77" i="17"/>
  <c r="B78" i="17"/>
  <c r="C78" i="17"/>
  <c r="E78" i="17"/>
  <c r="F78" i="17"/>
  <c r="G78" i="17"/>
  <c r="H78" i="17"/>
  <c r="B79" i="17"/>
  <c r="E79" i="17"/>
  <c r="F79" i="17"/>
  <c r="G79" i="17"/>
  <c r="H79" i="17"/>
  <c r="B80" i="17"/>
  <c r="C80" i="17"/>
  <c r="E80" i="17"/>
  <c r="F80" i="17"/>
  <c r="G80" i="17"/>
  <c r="H80" i="17"/>
  <c r="B81" i="17"/>
  <c r="C81" i="17"/>
  <c r="E81" i="17"/>
  <c r="F81" i="17"/>
  <c r="G81" i="17"/>
  <c r="H81" i="17"/>
  <c r="B82" i="17"/>
  <c r="E82" i="17"/>
  <c r="E24" i="16"/>
  <c r="F24" i="16"/>
  <c r="G24" i="16"/>
  <c r="H24" i="16"/>
  <c r="E41" i="16"/>
  <c r="F41" i="16"/>
  <c r="G41" i="16"/>
  <c r="H41" i="16"/>
  <c r="E55" i="16"/>
  <c r="F55" i="16"/>
  <c r="G55" i="16"/>
  <c r="H55" i="16"/>
  <c r="E73" i="16"/>
  <c r="F73" i="16"/>
  <c r="G73" i="16"/>
  <c r="H73" i="16"/>
  <c r="E90" i="16"/>
  <c r="F90" i="16"/>
  <c r="G90" i="16"/>
  <c r="H90" i="16"/>
  <c r="E24" i="15"/>
  <c r="F24" i="15"/>
  <c r="G24" i="15"/>
  <c r="H24" i="15"/>
  <c r="E37" i="15"/>
  <c r="F37" i="15"/>
  <c r="G37" i="15"/>
  <c r="H37" i="15"/>
  <c r="E55" i="15"/>
  <c r="F55" i="15"/>
  <c r="G55" i="15"/>
  <c r="H55" i="15"/>
  <c r="E68" i="15"/>
  <c r="E87" i="15" s="1"/>
  <c r="F68" i="15"/>
  <c r="F87" i="15" s="1"/>
  <c r="G68" i="15"/>
  <c r="G87" i="15" s="1"/>
  <c r="H68" i="15"/>
  <c r="H87" i="15" s="1"/>
  <c r="E24" i="14"/>
  <c r="F24" i="14"/>
  <c r="G24" i="14"/>
  <c r="H24" i="14"/>
  <c r="E42" i="14"/>
  <c r="F42" i="14"/>
  <c r="G42" i="14"/>
  <c r="H42" i="14"/>
  <c r="E56" i="14"/>
  <c r="F56" i="14"/>
  <c r="G56" i="14"/>
  <c r="H56" i="14"/>
  <c r="E74" i="14"/>
  <c r="F74" i="14"/>
  <c r="G74" i="14"/>
  <c r="H74" i="14"/>
  <c r="E93" i="14"/>
  <c r="F93" i="14"/>
  <c r="G93" i="14"/>
  <c r="H93" i="14"/>
  <c r="E24" i="13"/>
  <c r="F24" i="13"/>
  <c r="G24" i="13"/>
  <c r="H24" i="13"/>
  <c r="E38" i="13"/>
  <c r="F38" i="13"/>
  <c r="G38" i="13"/>
  <c r="H38" i="13"/>
  <c r="E56" i="13"/>
  <c r="F56" i="13"/>
  <c r="G56" i="13"/>
  <c r="H56" i="13"/>
  <c r="E69" i="13"/>
  <c r="F69" i="13"/>
  <c r="G69" i="13"/>
  <c r="H69" i="13"/>
  <c r="E85" i="13"/>
  <c r="F85" i="13"/>
  <c r="G85" i="13"/>
  <c r="H85" i="13"/>
  <c r="A8" i="12"/>
  <c r="G8" i="12"/>
  <c r="I8" i="12"/>
  <c r="K8" i="12"/>
  <c r="B9" i="12"/>
  <c r="E9" i="12"/>
  <c r="H9" i="12"/>
  <c r="J9" i="12"/>
  <c r="L9" i="12"/>
  <c r="H10" i="12"/>
  <c r="J10" i="12"/>
  <c r="H11" i="12"/>
  <c r="B12" i="12"/>
  <c r="E12" i="12"/>
  <c r="L12" i="12"/>
  <c r="B15" i="12"/>
  <c r="H15" i="12"/>
  <c r="J15" i="12"/>
  <c r="L15" i="12"/>
  <c r="B18" i="12"/>
  <c r="E18" i="12"/>
  <c r="L18" i="12"/>
  <c r="B21" i="12"/>
  <c r="E21" i="12"/>
  <c r="H21" i="12"/>
  <c r="J21" i="12"/>
  <c r="L21" i="12"/>
  <c r="H22" i="12"/>
  <c r="J22" i="12"/>
  <c r="H23" i="12"/>
  <c r="A24" i="12"/>
  <c r="G24" i="12"/>
  <c r="I24" i="12"/>
  <c r="K24" i="12"/>
  <c r="B25" i="12"/>
  <c r="E25" i="12"/>
  <c r="H25" i="12"/>
  <c r="J25" i="12"/>
  <c r="L25" i="12"/>
  <c r="H26" i="12"/>
  <c r="J26" i="12"/>
  <c r="H27" i="12"/>
  <c r="B28" i="12"/>
  <c r="E28" i="12"/>
  <c r="H28" i="12"/>
  <c r="J28" i="12"/>
  <c r="L28" i="12"/>
  <c r="H29" i="12"/>
  <c r="J29" i="12"/>
  <c r="H30" i="12"/>
  <c r="B31" i="12"/>
  <c r="E31" i="12"/>
  <c r="L31" i="12"/>
  <c r="B34" i="12"/>
  <c r="E34" i="12"/>
  <c r="H34" i="12"/>
  <c r="J34" i="12"/>
  <c r="L34" i="12"/>
  <c r="H35" i="12"/>
  <c r="J35" i="12"/>
  <c r="H36" i="12"/>
  <c r="B37" i="12"/>
  <c r="E37" i="12"/>
  <c r="J37" i="12"/>
  <c r="L37" i="12"/>
  <c r="J39" i="12"/>
  <c r="A41" i="12"/>
  <c r="G41" i="12"/>
  <c r="I41" i="12"/>
  <c r="K41" i="12"/>
  <c r="B42" i="12"/>
  <c r="E42" i="12"/>
  <c r="H42" i="12"/>
  <c r="J42" i="12"/>
  <c r="L42" i="12"/>
  <c r="H43" i="12"/>
  <c r="J43" i="12"/>
  <c r="H44" i="12"/>
  <c r="B45" i="12"/>
  <c r="E45" i="12"/>
  <c r="L45" i="12"/>
  <c r="B51" i="12"/>
  <c r="E51" i="12"/>
  <c r="L51" i="12"/>
  <c r="A57" i="12"/>
  <c r="G57" i="12"/>
  <c r="I57" i="12"/>
  <c r="K57" i="12"/>
  <c r="B58" i="12"/>
  <c r="E58" i="12"/>
  <c r="H58" i="12"/>
  <c r="J58" i="12"/>
  <c r="L58" i="12"/>
  <c r="H59" i="12"/>
  <c r="J59" i="12"/>
  <c r="H60" i="12"/>
  <c r="B61" i="12"/>
  <c r="E61" i="12"/>
  <c r="H61" i="12"/>
  <c r="J61" i="12"/>
  <c r="L61" i="12"/>
  <c r="J62" i="12"/>
  <c r="B64" i="12"/>
  <c r="E64" i="12"/>
  <c r="L64" i="12"/>
  <c r="B67" i="12"/>
  <c r="E67" i="12"/>
  <c r="H67" i="12"/>
  <c r="J67" i="12"/>
  <c r="L67" i="12"/>
  <c r="H68" i="12"/>
  <c r="J68" i="12"/>
  <c r="H69" i="12"/>
  <c r="B70" i="12"/>
  <c r="E70" i="12"/>
  <c r="H70" i="12"/>
  <c r="J70" i="12"/>
  <c r="L70" i="12"/>
  <c r="H71" i="12"/>
  <c r="J71" i="12"/>
  <c r="H72" i="12"/>
  <c r="A7" i="11"/>
  <c r="B7" i="11"/>
  <c r="B9" i="11"/>
  <c r="C9" i="11"/>
  <c r="E9" i="11"/>
  <c r="F9" i="11"/>
  <c r="G9" i="11"/>
  <c r="H9" i="11"/>
  <c r="B10" i="11"/>
  <c r="C10" i="11"/>
  <c r="E10" i="11"/>
  <c r="F10" i="11"/>
  <c r="G10" i="11"/>
  <c r="H10" i="11"/>
  <c r="C11" i="11"/>
  <c r="E11" i="11"/>
  <c r="F11" i="11"/>
  <c r="G11" i="11"/>
  <c r="H11" i="11"/>
  <c r="B12" i="11"/>
  <c r="C12" i="11"/>
  <c r="E12" i="11"/>
  <c r="F12" i="11"/>
  <c r="G12" i="11"/>
  <c r="H12" i="11"/>
  <c r="B13" i="11"/>
  <c r="C13" i="11"/>
  <c r="E13" i="11"/>
  <c r="F13" i="11"/>
  <c r="G13" i="11"/>
  <c r="H13" i="11"/>
  <c r="B14" i="11"/>
  <c r="C14" i="11"/>
  <c r="E14" i="11"/>
  <c r="F14" i="11"/>
  <c r="G14" i="11"/>
  <c r="H14" i="11"/>
  <c r="B15" i="11"/>
  <c r="C15" i="11"/>
  <c r="E15" i="11"/>
  <c r="F15" i="11"/>
  <c r="G15" i="11"/>
  <c r="H15" i="11"/>
  <c r="B16" i="11"/>
  <c r="E16" i="11"/>
  <c r="F16" i="11"/>
  <c r="G16" i="11"/>
  <c r="H16" i="11"/>
  <c r="B17" i="11"/>
  <c r="E17" i="11"/>
  <c r="F17" i="11"/>
  <c r="G17" i="11"/>
  <c r="H17" i="11"/>
  <c r="B18" i="11"/>
  <c r="E18" i="11"/>
  <c r="F18" i="11"/>
  <c r="G18" i="11"/>
  <c r="H18" i="11"/>
  <c r="B19" i="11"/>
  <c r="E19" i="11"/>
  <c r="F19" i="11"/>
  <c r="G19" i="11"/>
  <c r="H19" i="11"/>
  <c r="B20" i="11"/>
  <c r="C20" i="11"/>
  <c r="E20" i="11"/>
  <c r="F20" i="11"/>
  <c r="G20" i="11"/>
  <c r="H20" i="11"/>
  <c r="B21" i="11"/>
  <c r="E21" i="11"/>
  <c r="B26" i="11"/>
  <c r="C26" i="11"/>
  <c r="E26" i="11"/>
  <c r="F26" i="11"/>
  <c r="G26" i="11"/>
  <c r="H26" i="11"/>
  <c r="B27" i="11"/>
  <c r="C27" i="11"/>
  <c r="E27" i="11"/>
  <c r="F27" i="11"/>
  <c r="G27" i="11"/>
  <c r="H27" i="11"/>
  <c r="B30" i="11"/>
  <c r="C30" i="11"/>
  <c r="E30" i="11"/>
  <c r="F30" i="11"/>
  <c r="G30" i="11"/>
  <c r="H30" i="11"/>
  <c r="B31" i="11"/>
  <c r="C31" i="11"/>
  <c r="E31" i="11"/>
  <c r="F31" i="11"/>
  <c r="G31" i="11"/>
  <c r="H31" i="11"/>
  <c r="B32" i="11"/>
  <c r="C32" i="11"/>
  <c r="E32" i="11"/>
  <c r="F32" i="11"/>
  <c r="G32" i="11"/>
  <c r="H32" i="11"/>
  <c r="B33" i="11"/>
  <c r="C33" i="11"/>
  <c r="E33" i="11"/>
  <c r="F33" i="11"/>
  <c r="G33" i="11"/>
  <c r="H33" i="11"/>
  <c r="B34" i="11"/>
  <c r="E34" i="11"/>
  <c r="F34" i="11"/>
  <c r="G34" i="11"/>
  <c r="H34" i="11"/>
  <c r="B35" i="11"/>
  <c r="C35" i="11"/>
  <c r="E35" i="11"/>
  <c r="F35" i="11"/>
  <c r="G35" i="11"/>
  <c r="H35" i="11"/>
  <c r="B36" i="11"/>
  <c r="E36" i="11"/>
  <c r="F36" i="11"/>
  <c r="G36" i="11"/>
  <c r="H36" i="11"/>
  <c r="B37" i="11"/>
  <c r="C37" i="11"/>
  <c r="E37" i="11"/>
  <c r="F37" i="11"/>
  <c r="G37" i="11"/>
  <c r="H37" i="11"/>
  <c r="B38" i="11"/>
  <c r="C38" i="11"/>
  <c r="E38" i="11"/>
  <c r="F38" i="11"/>
  <c r="G38" i="11"/>
  <c r="H38" i="11"/>
  <c r="B39" i="11"/>
  <c r="E39" i="11"/>
  <c r="F39" i="11" s="1"/>
  <c r="G39" i="11" s="1"/>
  <c r="H39" i="11" s="1"/>
  <c r="C44" i="11"/>
  <c r="E44" i="11"/>
  <c r="F44" i="11"/>
  <c r="G44" i="11"/>
  <c r="H44" i="11"/>
  <c r="B45" i="11"/>
  <c r="C45" i="11"/>
  <c r="E45" i="11"/>
  <c r="F45" i="11"/>
  <c r="G45" i="11"/>
  <c r="H45" i="11"/>
  <c r="H46" i="11"/>
  <c r="B47" i="11"/>
  <c r="C47" i="11"/>
  <c r="E47" i="11"/>
  <c r="F47" i="11"/>
  <c r="G47" i="11"/>
  <c r="H47" i="11"/>
  <c r="B48" i="11"/>
  <c r="E48" i="11"/>
  <c r="F48" i="11"/>
  <c r="G48" i="11"/>
  <c r="H48" i="11"/>
  <c r="B49" i="11"/>
  <c r="C49" i="11"/>
  <c r="E49" i="11"/>
  <c r="F49" i="11"/>
  <c r="G49" i="11"/>
  <c r="H49" i="11"/>
  <c r="B50" i="11"/>
  <c r="C50" i="11"/>
  <c r="E50" i="11"/>
  <c r="F50" i="11"/>
  <c r="G50" i="11"/>
  <c r="H50" i="11"/>
  <c r="B51" i="11"/>
  <c r="C51" i="11"/>
  <c r="E51" i="11"/>
  <c r="F51" i="11"/>
  <c r="G51" i="11"/>
  <c r="H51" i="11"/>
  <c r="B52" i="11"/>
  <c r="E52" i="11"/>
  <c r="F52" i="11" s="1"/>
  <c r="G52" i="11" s="1"/>
  <c r="H52" i="11" s="1"/>
  <c r="B57" i="11"/>
  <c r="C57" i="11"/>
  <c r="E57" i="11"/>
  <c r="F57" i="11" s="1"/>
  <c r="B58" i="11"/>
  <c r="C58" i="11"/>
  <c r="E58" i="11"/>
  <c r="F58" i="11" s="1"/>
  <c r="G58" i="11" s="1"/>
  <c r="H58" i="11" s="1"/>
  <c r="B59" i="11"/>
  <c r="C59" i="11"/>
  <c r="E59" i="11"/>
  <c r="F59" i="11" s="1"/>
  <c r="G59" i="11" s="1"/>
  <c r="H59" i="11" s="1"/>
  <c r="B60" i="11"/>
  <c r="C60" i="11"/>
  <c r="E60" i="11"/>
  <c r="F60" i="11" s="1"/>
  <c r="G60" i="11" s="1"/>
  <c r="B61" i="11"/>
  <c r="C61" i="11"/>
  <c r="E61" i="11"/>
  <c r="F61" i="11" s="1"/>
  <c r="G61" i="11" s="1"/>
  <c r="H61" i="11" s="1"/>
  <c r="B62" i="11"/>
  <c r="C62" i="11"/>
  <c r="E62" i="11"/>
  <c r="F62" i="11" s="1"/>
  <c r="G62" i="11" s="1"/>
  <c r="H62" i="11" s="1"/>
  <c r="B63" i="11"/>
  <c r="C63" i="11"/>
  <c r="E63" i="11"/>
  <c r="F63" i="11" s="1"/>
  <c r="G63" i="11" s="1"/>
  <c r="H63" i="11" s="1"/>
  <c r="B64" i="11"/>
  <c r="E64" i="11"/>
  <c r="F64" i="11" s="1"/>
  <c r="G64" i="11" s="1"/>
  <c r="H64" i="11" s="1"/>
  <c r="B65" i="11"/>
  <c r="E65" i="11"/>
  <c r="F65" i="11" s="1"/>
  <c r="G65" i="11" s="1"/>
  <c r="H65" i="11" s="1"/>
  <c r="B66" i="11"/>
  <c r="E66" i="11"/>
  <c r="F66" i="11" s="1"/>
  <c r="G66" i="11" s="1"/>
  <c r="H66" i="11" s="1"/>
  <c r="B67" i="11"/>
  <c r="E67" i="11"/>
  <c r="F67" i="11" s="1"/>
  <c r="G67" i="11" s="1"/>
  <c r="H67" i="11" s="1"/>
  <c r="B68" i="11"/>
  <c r="C68" i="11"/>
  <c r="E68" i="11"/>
  <c r="F68" i="11" s="1"/>
  <c r="B69" i="11"/>
  <c r="E69" i="11"/>
  <c r="F69" i="11"/>
  <c r="G69" i="11"/>
  <c r="H69" i="11"/>
  <c r="B74" i="11"/>
  <c r="C74" i="11"/>
  <c r="E74" i="11"/>
  <c r="F74" i="11" s="1"/>
  <c r="B75" i="11"/>
  <c r="C75" i="11"/>
  <c r="E75" i="11"/>
  <c r="F75" i="11" s="1"/>
  <c r="G75" i="11" s="1"/>
  <c r="H75" i="11" s="1"/>
  <c r="B76" i="11"/>
  <c r="C76" i="11"/>
  <c r="E76" i="11"/>
  <c r="F76" i="11" s="1"/>
  <c r="G76" i="11" s="1"/>
  <c r="H76" i="11" s="1"/>
  <c r="B77" i="11"/>
  <c r="C77" i="11"/>
  <c r="E77" i="11"/>
  <c r="F77" i="11" s="1"/>
  <c r="G77" i="11" s="1"/>
  <c r="H77" i="11" s="1"/>
  <c r="B78" i="11"/>
  <c r="C78" i="11"/>
  <c r="E78" i="11"/>
  <c r="F78" i="11" s="1"/>
  <c r="G78" i="11" s="1"/>
  <c r="H78" i="11" s="1"/>
  <c r="B79" i="11"/>
  <c r="C79" i="11"/>
  <c r="E79" i="11"/>
  <c r="F79" i="11" s="1"/>
  <c r="G79" i="11" s="1"/>
  <c r="H79" i="11" s="1"/>
  <c r="B80" i="11"/>
  <c r="C80" i="11"/>
  <c r="E80" i="11"/>
  <c r="F80" i="11" s="1"/>
  <c r="G80" i="11" s="1"/>
  <c r="H80" i="11" s="1"/>
  <c r="B81" i="11"/>
  <c r="C81" i="11"/>
  <c r="E81" i="11"/>
  <c r="F81" i="11" s="1"/>
  <c r="G81" i="11" s="1"/>
  <c r="H81" i="11" s="1"/>
  <c r="B82" i="11"/>
  <c r="C82" i="11"/>
  <c r="E82" i="11"/>
  <c r="F82" i="11" s="1"/>
  <c r="G82" i="11" s="1"/>
  <c r="H82" i="11" s="1"/>
  <c r="B83" i="11"/>
  <c r="C83" i="11"/>
  <c r="E83" i="11"/>
  <c r="F83" i="11" s="1"/>
  <c r="G83" i="11" s="1"/>
  <c r="H83" i="11" s="1"/>
  <c r="B84" i="11"/>
  <c r="E84" i="11"/>
  <c r="F84" i="11" s="1"/>
  <c r="G84" i="11" s="1"/>
  <c r="H84" i="11" s="1"/>
  <c r="B85" i="11"/>
  <c r="C85" i="11"/>
  <c r="E85" i="11"/>
  <c r="F85" i="11" s="1"/>
  <c r="G85" i="11" s="1"/>
  <c r="H85" i="11" s="1"/>
  <c r="B86" i="11"/>
  <c r="C86" i="11"/>
  <c r="E86" i="11"/>
  <c r="F86" i="11" s="1"/>
  <c r="G86" i="11"/>
  <c r="B87" i="11"/>
  <c r="E87" i="11"/>
  <c r="F87" i="11" s="1"/>
  <c r="G87" i="11" s="1"/>
  <c r="H87" i="11" s="1"/>
  <c r="A7" i="10"/>
  <c r="B7" i="10"/>
  <c r="B9" i="10"/>
  <c r="C9" i="10"/>
  <c r="E9" i="10"/>
  <c r="F9" i="10" s="1"/>
  <c r="C10" i="10"/>
  <c r="E10" i="10"/>
  <c r="F10" i="10" s="1"/>
  <c r="G10" i="10" s="1"/>
  <c r="H10" i="10" s="1"/>
  <c r="C11" i="10"/>
  <c r="E11" i="10"/>
  <c r="F11" i="10" s="1"/>
  <c r="G11" i="10" s="1"/>
  <c r="C12" i="10"/>
  <c r="E12" i="10"/>
  <c r="F12" i="10" s="1"/>
  <c r="G12" i="10" s="1"/>
  <c r="H12" i="10" s="1"/>
  <c r="C13" i="10"/>
  <c r="E13" i="10"/>
  <c r="F13" i="10" s="1"/>
  <c r="G13" i="10" s="1"/>
  <c r="H13" i="10" s="1"/>
  <c r="C14" i="10"/>
  <c r="E14" i="10"/>
  <c r="F14" i="10" s="1"/>
  <c r="G14" i="10" s="1"/>
  <c r="H14" i="10" s="1"/>
  <c r="C15" i="10"/>
  <c r="F15" i="10"/>
  <c r="G15" i="10" s="1"/>
  <c r="H15" i="10" s="1"/>
  <c r="E16" i="10"/>
  <c r="F16" i="10" s="1"/>
  <c r="G16" i="10" s="1"/>
  <c r="H16" i="10" s="1"/>
  <c r="C17" i="10"/>
  <c r="E17" i="10"/>
  <c r="F17" i="10" s="1"/>
  <c r="G17" i="10" s="1"/>
  <c r="H17" i="10" s="1"/>
  <c r="E18" i="10"/>
  <c r="F18" i="10" s="1"/>
  <c r="G18" i="10" s="1"/>
  <c r="H18" i="10" s="1"/>
  <c r="C19" i="10"/>
  <c r="E19" i="10"/>
  <c r="F19" i="10" s="1"/>
  <c r="G19" i="10" s="1"/>
  <c r="H19" i="10" s="1"/>
  <c r="C20" i="10"/>
  <c r="E20" i="10"/>
  <c r="F20" i="10"/>
  <c r="G20" i="10"/>
  <c r="H20" i="10"/>
  <c r="E21" i="10"/>
  <c r="F21" i="10" s="1"/>
  <c r="G21" i="10" s="1"/>
  <c r="H21" i="10" s="1"/>
  <c r="B26" i="10"/>
  <c r="C26" i="10"/>
  <c r="E26" i="10"/>
  <c r="F26" i="10" s="1"/>
  <c r="C27" i="10"/>
  <c r="E27" i="10"/>
  <c r="F27" i="10" s="1"/>
  <c r="G27" i="10" s="1"/>
  <c r="H27" i="10" s="1"/>
  <c r="C29" i="10"/>
  <c r="E29" i="10"/>
  <c r="F29" i="10" s="1"/>
  <c r="G29" i="10" s="1"/>
  <c r="H29" i="10" s="1"/>
  <c r="C30" i="10"/>
  <c r="E30" i="10"/>
  <c r="F30" i="10" s="1"/>
  <c r="G30" i="10" s="1"/>
  <c r="H30" i="10" s="1"/>
  <c r="E31" i="10"/>
  <c r="F31" i="10" s="1"/>
  <c r="G31" i="10" s="1"/>
  <c r="H31" i="10" s="1"/>
  <c r="C32" i="10"/>
  <c r="E32" i="10"/>
  <c r="F32" i="10" s="1"/>
  <c r="G32" i="10" s="1"/>
  <c r="H32" i="10" s="1"/>
  <c r="C33" i="10"/>
  <c r="E33" i="10"/>
  <c r="F33" i="10" s="1"/>
  <c r="G33" i="10" s="1"/>
  <c r="H33" i="10" s="1"/>
  <c r="C34" i="10"/>
  <c r="E34" i="10"/>
  <c r="F34" i="10"/>
  <c r="G34" i="10"/>
  <c r="H34" i="10"/>
  <c r="E35" i="10"/>
  <c r="F35" i="10" s="1"/>
  <c r="G35" i="10" s="1"/>
  <c r="H35" i="10" s="1"/>
  <c r="B71" i="10"/>
  <c r="C71" i="10"/>
  <c r="E71" i="10"/>
  <c r="F71" i="10" s="1"/>
  <c r="G71" i="10" s="1"/>
  <c r="H71" i="10" s="1"/>
  <c r="C58" i="10"/>
  <c r="E58" i="10"/>
  <c r="F58" i="10" s="1"/>
  <c r="C59" i="10"/>
  <c r="E59" i="10"/>
  <c r="F59" i="10" s="1"/>
  <c r="G59" i="10" s="1"/>
  <c r="H59" i="10" s="1"/>
  <c r="C60" i="10"/>
  <c r="E60" i="10"/>
  <c r="F60" i="10" s="1"/>
  <c r="G60" i="10" s="1"/>
  <c r="H60" i="10" s="1"/>
  <c r="C61" i="10"/>
  <c r="E61" i="10"/>
  <c r="F61" i="10" s="1"/>
  <c r="G61" i="10" s="1"/>
  <c r="H61" i="10" s="1"/>
  <c r="E62" i="10"/>
  <c r="F62" i="10" s="1"/>
  <c r="G62" i="10" s="1"/>
  <c r="H62" i="10" s="1"/>
  <c r="C63" i="10"/>
  <c r="E63" i="10"/>
  <c r="F63" i="10" s="1"/>
  <c r="G63" i="10" s="1"/>
  <c r="H63" i="10" s="1"/>
  <c r="C64" i="10"/>
  <c r="E64" i="10"/>
  <c r="F64" i="10" s="1"/>
  <c r="G64" i="10" s="1"/>
  <c r="H64" i="10" s="1"/>
  <c r="C65" i="10"/>
  <c r="E65" i="10"/>
  <c r="F65" i="10"/>
  <c r="G65" i="10"/>
  <c r="H65" i="10"/>
  <c r="E66" i="10"/>
  <c r="F66" i="10" s="1"/>
  <c r="G66" i="10" s="1"/>
  <c r="H66" i="10" s="1"/>
  <c r="B40" i="10"/>
  <c r="C40" i="10"/>
  <c r="E40" i="10"/>
  <c r="F40" i="10" s="1"/>
  <c r="B41" i="10"/>
  <c r="C41" i="10"/>
  <c r="E41" i="10"/>
  <c r="F41" i="10" s="1"/>
  <c r="G41" i="10" s="1"/>
  <c r="H41" i="10" s="1"/>
  <c r="B42" i="10"/>
  <c r="C42" i="10"/>
  <c r="E42" i="10"/>
  <c r="F42" i="10" s="1"/>
  <c r="G42" i="10" s="1"/>
  <c r="H42" i="10" s="1"/>
  <c r="B43" i="10"/>
  <c r="C43" i="10"/>
  <c r="E43" i="10"/>
  <c r="F43" i="10" s="1"/>
  <c r="G43" i="10" s="1"/>
  <c r="H43" i="10" s="1"/>
  <c r="B44" i="10"/>
  <c r="C44" i="10"/>
  <c r="E44" i="10"/>
  <c r="F44" i="10" s="1"/>
  <c r="G44" i="10" s="1"/>
  <c r="H44" i="10" s="1"/>
  <c r="B45" i="10"/>
  <c r="C45" i="10"/>
  <c r="E45" i="10"/>
  <c r="F45" i="10" s="1"/>
  <c r="G45" i="10" s="1"/>
  <c r="H45" i="10" s="1"/>
  <c r="B46" i="10"/>
  <c r="C46" i="10"/>
  <c r="E46" i="10"/>
  <c r="F46" i="10" s="1"/>
  <c r="G46" i="10" s="1"/>
  <c r="H46" i="10" s="1"/>
  <c r="B47" i="10"/>
  <c r="C47" i="10"/>
  <c r="E47" i="10"/>
  <c r="F47" i="10" s="1"/>
  <c r="G47" i="10" s="1"/>
  <c r="H47" i="10" s="1"/>
  <c r="B48" i="10"/>
  <c r="E48" i="10"/>
  <c r="F48" i="10" s="1"/>
  <c r="G48" i="10" s="1"/>
  <c r="H48" i="10" s="1"/>
  <c r="B49" i="10"/>
  <c r="C49" i="10"/>
  <c r="E49" i="10"/>
  <c r="B50" i="10"/>
  <c r="E50" i="10"/>
  <c r="F50" i="10" s="1"/>
  <c r="G50" i="10" s="1"/>
  <c r="H50" i="10" s="1"/>
  <c r="B51" i="10"/>
  <c r="C51" i="10"/>
  <c r="E51" i="10"/>
  <c r="F51" i="10" s="1"/>
  <c r="G51" i="10" s="1"/>
  <c r="H51" i="10" s="1"/>
  <c r="B52" i="10"/>
  <c r="C52" i="10"/>
  <c r="E52" i="10"/>
  <c r="F52" i="10"/>
  <c r="G52" i="10"/>
  <c r="H52" i="10"/>
  <c r="B53" i="10"/>
  <c r="E53" i="10"/>
  <c r="F53" i="10" s="1"/>
  <c r="G53" i="10" s="1"/>
  <c r="H53" i="10" s="1"/>
  <c r="A7" i="9"/>
  <c r="B7" i="9"/>
  <c r="B9" i="9"/>
  <c r="C9" i="9"/>
  <c r="E9" i="9"/>
  <c r="F9" i="9" s="1"/>
  <c r="G9" i="9" s="1"/>
  <c r="H9" i="9" s="1"/>
  <c r="B26" i="9"/>
  <c r="C26" i="9"/>
  <c r="E26" i="9"/>
  <c r="F26" i="9"/>
  <c r="G26" i="9"/>
  <c r="H26" i="9"/>
  <c r="E27" i="9"/>
  <c r="F27" i="9"/>
  <c r="G27" i="9"/>
  <c r="H27" i="9"/>
  <c r="C28" i="9"/>
  <c r="E28" i="9"/>
  <c r="F28" i="9"/>
  <c r="G28" i="9"/>
  <c r="H28" i="9"/>
  <c r="E29" i="9"/>
  <c r="F29" i="9"/>
  <c r="G29" i="9"/>
  <c r="H29" i="9"/>
  <c r="E30" i="9"/>
  <c r="F30" i="9"/>
  <c r="G30" i="9"/>
  <c r="H30" i="9"/>
  <c r="C31" i="9"/>
  <c r="E31" i="9"/>
  <c r="F31" i="9"/>
  <c r="G31" i="9"/>
  <c r="H31" i="9"/>
  <c r="C32" i="9"/>
  <c r="E32" i="9"/>
  <c r="F32" i="9"/>
  <c r="G32" i="9"/>
  <c r="H32" i="9"/>
  <c r="C33" i="9"/>
  <c r="E33" i="9"/>
  <c r="F33" i="9"/>
  <c r="G33" i="9"/>
  <c r="H33" i="9"/>
  <c r="E34" i="9"/>
  <c r="F34" i="9" s="1"/>
  <c r="G34" i="9" s="1"/>
  <c r="H34" i="9" s="1"/>
  <c r="B39" i="9"/>
  <c r="C39" i="9"/>
  <c r="E39" i="9"/>
  <c r="F39" i="9" s="1"/>
  <c r="G39" i="9" s="1"/>
  <c r="H39" i="9" s="1"/>
  <c r="B51" i="9"/>
  <c r="E51" i="9"/>
  <c r="F51" i="9" s="1"/>
  <c r="G51" i="9" s="1"/>
  <c r="H51" i="9" s="1"/>
  <c r="E25" i="8"/>
  <c r="F25" i="8"/>
  <c r="G25" i="8"/>
  <c r="H25" i="8"/>
  <c r="E41" i="8"/>
  <c r="F41" i="8"/>
  <c r="G41" i="8"/>
  <c r="H41" i="8"/>
  <c r="E54" i="8"/>
  <c r="F54" i="8"/>
  <c r="G54" i="8"/>
  <c r="H54" i="8"/>
  <c r="E71" i="8"/>
  <c r="F71" i="8"/>
  <c r="G71" i="8"/>
  <c r="H71" i="8"/>
  <c r="E89" i="8"/>
  <c r="F89" i="8"/>
  <c r="G89" i="8"/>
  <c r="H89" i="8"/>
  <c r="E42" i="7"/>
  <c r="F42" i="7"/>
  <c r="G42" i="7"/>
  <c r="H42" i="7"/>
  <c r="E71" i="7"/>
  <c r="F71" i="7"/>
  <c r="G71" i="7"/>
  <c r="H71" i="7"/>
  <c r="A7" i="6"/>
  <c r="B7" i="6"/>
  <c r="C9" i="6"/>
  <c r="E9" i="6"/>
  <c r="F9" i="6"/>
  <c r="G9" i="6"/>
  <c r="H9" i="6"/>
  <c r="C10" i="6"/>
  <c r="E10" i="6"/>
  <c r="F10" i="6"/>
  <c r="G10" i="6"/>
  <c r="H10" i="6"/>
  <c r="C11" i="6"/>
  <c r="E11" i="6"/>
  <c r="F11" i="6"/>
  <c r="G11" i="6"/>
  <c r="H11" i="6"/>
  <c r="C12" i="6"/>
  <c r="E12" i="6"/>
  <c r="F12" i="6"/>
  <c r="G12" i="6"/>
  <c r="H12" i="6"/>
  <c r="E13" i="6"/>
  <c r="F13" i="6"/>
  <c r="G13" i="6"/>
  <c r="H13" i="6"/>
  <c r="C14" i="6"/>
  <c r="E14" i="6"/>
  <c r="F14" i="6"/>
  <c r="G14" i="6"/>
  <c r="H14" i="6"/>
  <c r="C15" i="6"/>
  <c r="E15" i="6"/>
  <c r="F15" i="6"/>
  <c r="G15" i="6"/>
  <c r="H15" i="6"/>
  <c r="E16" i="6"/>
  <c r="F16" i="6"/>
  <c r="G16" i="6"/>
  <c r="H16" i="6"/>
  <c r="C17" i="6"/>
  <c r="E17" i="6"/>
  <c r="F17" i="6"/>
  <c r="G17" i="6"/>
  <c r="H17" i="6"/>
  <c r="E18" i="6"/>
  <c r="F18" i="6"/>
  <c r="G18" i="6"/>
  <c r="H18" i="6"/>
  <c r="C19" i="6"/>
  <c r="E19" i="6"/>
  <c r="F19" i="6"/>
  <c r="G19" i="6"/>
  <c r="H19" i="6"/>
  <c r="C20" i="6"/>
  <c r="E20" i="6"/>
  <c r="F20" i="6"/>
  <c r="G20" i="6"/>
  <c r="H20" i="6"/>
  <c r="E21" i="6"/>
  <c r="F21" i="6" s="1"/>
  <c r="G21" i="6" s="1"/>
  <c r="H21" i="6" s="1"/>
  <c r="E23" i="6"/>
  <c r="F23" i="6"/>
  <c r="G23" i="6"/>
  <c r="H23" i="6"/>
  <c r="B26" i="6"/>
  <c r="C26" i="6"/>
  <c r="E26" i="6"/>
  <c r="F26" i="6"/>
  <c r="G26" i="6"/>
  <c r="H26" i="6"/>
  <c r="C27" i="6"/>
  <c r="E27" i="6"/>
  <c r="F27" i="6"/>
  <c r="G27" i="6"/>
  <c r="H27" i="6"/>
  <c r="C29" i="6"/>
  <c r="E29" i="6"/>
  <c r="F29" i="6"/>
  <c r="G29" i="6"/>
  <c r="H29" i="6"/>
  <c r="C30" i="6"/>
  <c r="E30" i="6"/>
  <c r="F30" i="6"/>
  <c r="G30" i="6"/>
  <c r="H30" i="6"/>
  <c r="C31" i="6"/>
  <c r="E31" i="6"/>
  <c r="F31" i="6"/>
  <c r="G31" i="6"/>
  <c r="H31" i="6"/>
  <c r="E32" i="6"/>
  <c r="F32" i="6"/>
  <c r="G32" i="6"/>
  <c r="H32" i="6"/>
  <c r="C33" i="6"/>
  <c r="E33" i="6"/>
  <c r="F33" i="6"/>
  <c r="G33" i="6"/>
  <c r="H33" i="6"/>
  <c r="C34" i="6"/>
  <c r="E34" i="6"/>
  <c r="F34" i="6"/>
  <c r="G34" i="6"/>
  <c r="H34" i="6"/>
  <c r="C35" i="6"/>
  <c r="E35" i="6"/>
  <c r="F35" i="6" s="1"/>
  <c r="G35" i="6" s="1"/>
  <c r="H35" i="6" s="1"/>
  <c r="B40" i="6"/>
  <c r="C40" i="6"/>
  <c r="E40" i="6"/>
  <c r="F40" i="6"/>
  <c r="G40" i="6"/>
  <c r="H40" i="6"/>
  <c r="C41" i="6"/>
  <c r="E41" i="6"/>
  <c r="F41" i="6"/>
  <c r="G41" i="6"/>
  <c r="H41" i="6"/>
  <c r="C42" i="6"/>
  <c r="E42" i="6"/>
  <c r="F42" i="6"/>
  <c r="G42" i="6"/>
  <c r="H42" i="6"/>
  <c r="E43" i="6"/>
  <c r="F43" i="6"/>
  <c r="G43" i="6"/>
  <c r="H43" i="6"/>
  <c r="C44" i="6"/>
  <c r="E44" i="6"/>
  <c r="F44" i="6"/>
  <c r="G44" i="6"/>
  <c r="H44" i="6"/>
  <c r="C45" i="6"/>
  <c r="E45" i="6"/>
  <c r="F45" i="6"/>
  <c r="G45" i="6"/>
  <c r="H45" i="6"/>
  <c r="C46" i="6"/>
  <c r="E46" i="6"/>
  <c r="F46" i="6"/>
  <c r="G46" i="6"/>
  <c r="H46" i="6"/>
  <c r="C47" i="6"/>
  <c r="E47" i="6"/>
  <c r="F47" i="6"/>
  <c r="G47" i="6"/>
  <c r="H47" i="6"/>
  <c r="E48" i="6"/>
  <c r="F48" i="6"/>
  <c r="G48" i="6"/>
  <c r="H48" i="6"/>
  <c r="C49" i="6"/>
  <c r="E49" i="6"/>
  <c r="F49" i="6"/>
  <c r="G49" i="6"/>
  <c r="H49" i="6"/>
  <c r="E50" i="6"/>
  <c r="F50" i="6"/>
  <c r="G50" i="6"/>
  <c r="H50" i="6"/>
  <c r="C51" i="6"/>
  <c r="E51" i="6"/>
  <c r="F51" i="6"/>
  <c r="G51" i="6"/>
  <c r="H51" i="6"/>
  <c r="C52" i="6"/>
  <c r="E52" i="6"/>
  <c r="F52" i="6"/>
  <c r="G52" i="6"/>
  <c r="H52" i="6"/>
  <c r="E53" i="6"/>
  <c r="F53" i="6" s="1"/>
  <c r="G53" i="6" s="1"/>
  <c r="H53" i="6" s="1"/>
  <c r="B58" i="6"/>
  <c r="C58" i="6"/>
  <c r="E58" i="6"/>
  <c r="F58" i="6"/>
  <c r="G58" i="6"/>
  <c r="H58" i="6"/>
  <c r="B59" i="6"/>
  <c r="C59" i="6"/>
  <c r="E59" i="6"/>
  <c r="F59" i="6"/>
  <c r="G59" i="6"/>
  <c r="H59" i="6"/>
  <c r="B60" i="6"/>
  <c r="E60" i="6"/>
  <c r="F60" i="6" s="1"/>
  <c r="G60" i="6" s="1"/>
  <c r="H60" i="6" s="1"/>
  <c r="B61" i="6"/>
  <c r="C61" i="6"/>
  <c r="E61" i="6"/>
  <c r="F61" i="6"/>
  <c r="G61" i="6"/>
  <c r="H61" i="6"/>
  <c r="B62" i="6"/>
  <c r="C62" i="6"/>
  <c r="E62" i="6"/>
  <c r="F62" i="6"/>
  <c r="G62" i="6"/>
  <c r="H62" i="6"/>
  <c r="B63" i="6"/>
  <c r="E63" i="6"/>
  <c r="F63" i="6"/>
  <c r="G63" i="6"/>
  <c r="H63" i="6"/>
  <c r="B64" i="6"/>
  <c r="C64" i="6"/>
  <c r="E64" i="6"/>
  <c r="F64" i="6"/>
  <c r="G64" i="6"/>
  <c r="H64" i="6"/>
  <c r="B65" i="6"/>
  <c r="C65" i="6"/>
  <c r="E65" i="6"/>
  <c r="F65" i="6"/>
  <c r="G65" i="6"/>
  <c r="H65" i="6"/>
  <c r="B66" i="6"/>
  <c r="E66" i="6"/>
  <c r="F66" i="6"/>
  <c r="G66" i="6"/>
  <c r="H66" i="6"/>
  <c r="B68" i="6"/>
  <c r="E68" i="6"/>
  <c r="F68" i="6"/>
  <c r="G68" i="6"/>
  <c r="H68" i="6"/>
  <c r="B71" i="6"/>
  <c r="C71" i="6"/>
  <c r="E71" i="6"/>
  <c r="F71" i="6" s="1"/>
  <c r="G71" i="6" s="1"/>
  <c r="H71" i="6" s="1"/>
  <c r="E24" i="5"/>
  <c r="F24" i="5"/>
  <c r="G24" i="5"/>
  <c r="H24" i="5"/>
  <c r="E37" i="5"/>
  <c r="F37" i="5"/>
  <c r="G37" i="5"/>
  <c r="H37" i="5"/>
  <c r="E86" i="5"/>
  <c r="F86" i="5"/>
  <c r="G86" i="5"/>
  <c r="H86" i="5"/>
  <c r="E68" i="5"/>
  <c r="F68" i="5"/>
  <c r="G68" i="5"/>
  <c r="H68" i="5"/>
  <c r="E55" i="5"/>
  <c r="F55" i="5"/>
  <c r="G55" i="5"/>
  <c r="H55" i="5"/>
  <c r="E24" i="4"/>
  <c r="F24" i="4"/>
  <c r="G24" i="4"/>
  <c r="H24" i="4"/>
  <c r="E38" i="4"/>
  <c r="F38" i="4"/>
  <c r="G38" i="4"/>
  <c r="H38" i="4"/>
  <c r="E56" i="4"/>
  <c r="F56" i="4"/>
  <c r="G56" i="4"/>
  <c r="H56" i="4"/>
  <c r="E69" i="4"/>
  <c r="F69" i="4"/>
  <c r="G69" i="4"/>
  <c r="H69" i="4"/>
  <c r="E86" i="4"/>
  <c r="F86" i="4"/>
  <c r="G86" i="4"/>
  <c r="H86" i="4"/>
  <c r="E86" i="13" l="1"/>
  <c r="E87" i="5"/>
  <c r="E85" i="17"/>
  <c r="G56" i="17"/>
  <c r="H56" i="17"/>
  <c r="F56" i="17"/>
  <c r="H38" i="17"/>
  <c r="H24" i="20"/>
  <c r="H24" i="19"/>
  <c r="F94" i="14"/>
  <c r="H74" i="18"/>
  <c r="E94" i="14"/>
  <c r="F74" i="18"/>
  <c r="E93" i="18"/>
  <c r="H94" i="14"/>
  <c r="E42" i="18"/>
  <c r="I89" i="12"/>
  <c r="K89" i="12"/>
  <c r="G89" i="12"/>
  <c r="G24" i="18"/>
  <c r="E24" i="18"/>
  <c r="F24" i="18"/>
  <c r="G86" i="13"/>
  <c r="H86" i="13"/>
  <c r="H87" i="13" s="1"/>
  <c r="H85" i="17"/>
  <c r="G85" i="17"/>
  <c r="F85" i="17"/>
  <c r="G69" i="17"/>
  <c r="H93" i="18"/>
  <c r="F93" i="18"/>
  <c r="G93" i="18"/>
  <c r="G74" i="18"/>
  <c r="E74" i="18"/>
  <c r="F42" i="18"/>
  <c r="H24" i="18"/>
  <c r="E56" i="17"/>
  <c r="E24" i="19"/>
  <c r="G24" i="19"/>
  <c r="G24" i="20"/>
  <c r="F24" i="20"/>
  <c r="E24" i="20"/>
  <c r="F54" i="20"/>
  <c r="F86" i="13"/>
  <c r="F87" i="13" s="1"/>
  <c r="F38" i="17"/>
  <c r="H24" i="17"/>
  <c r="E24" i="17"/>
  <c r="G24" i="17"/>
  <c r="F24" i="17"/>
  <c r="H90" i="8"/>
  <c r="H56" i="6"/>
  <c r="E68" i="19"/>
  <c r="H42" i="11"/>
  <c r="E90" i="11"/>
  <c r="G42" i="11"/>
  <c r="E72" i="11"/>
  <c r="H24" i="11"/>
  <c r="E42" i="11"/>
  <c r="G55" i="11"/>
  <c r="F24" i="11"/>
  <c r="G24" i="11"/>
  <c r="E24" i="11"/>
  <c r="F42" i="11"/>
  <c r="E90" i="8"/>
  <c r="F90" i="8"/>
  <c r="G90" i="8"/>
  <c r="E38" i="6"/>
  <c r="H54" i="20"/>
  <c r="H72" i="20"/>
  <c r="H91" i="16"/>
  <c r="F91" i="16"/>
  <c r="E91" i="16"/>
  <c r="F86" i="19"/>
  <c r="H86" i="19"/>
  <c r="E86" i="19"/>
  <c r="G86" i="19"/>
  <c r="G55" i="19"/>
  <c r="H55" i="19"/>
  <c r="F55" i="19"/>
  <c r="E55" i="19"/>
  <c r="F24" i="19"/>
  <c r="G68" i="19"/>
  <c r="H68" i="19"/>
  <c r="F68" i="19"/>
  <c r="I103" i="12"/>
  <c r="G103" i="12"/>
  <c r="F72" i="20"/>
  <c r="G91" i="16"/>
  <c r="E41" i="20"/>
  <c r="G72" i="20"/>
  <c r="E72" i="20"/>
  <c r="F89" i="20"/>
  <c r="H89" i="20"/>
  <c r="E89" i="20"/>
  <c r="G89" i="20"/>
  <c r="G54" i="20"/>
  <c r="E54" i="20"/>
  <c r="K119" i="12"/>
  <c r="G119" i="12"/>
  <c r="I119" i="12"/>
  <c r="F88" i="15"/>
  <c r="G38" i="17"/>
  <c r="F95" i="14"/>
  <c r="H95" i="14"/>
  <c r="F56" i="18"/>
  <c r="E56" i="18"/>
  <c r="G94" i="14"/>
  <c r="G95" i="14" s="1"/>
  <c r="G37" i="19"/>
  <c r="F37" i="19"/>
  <c r="H37" i="19"/>
  <c r="E37" i="19"/>
  <c r="E38" i="17"/>
  <c r="E69" i="17"/>
  <c r="H69" i="17"/>
  <c r="F69" i="17"/>
  <c r="G87" i="13"/>
  <c r="H38" i="6"/>
  <c r="F38" i="6"/>
  <c r="G38" i="6"/>
  <c r="H87" i="4"/>
  <c r="G69" i="6"/>
  <c r="E86" i="6"/>
  <c r="E49" i="9"/>
  <c r="F49" i="9"/>
  <c r="E55" i="11"/>
  <c r="E91" i="11" s="1"/>
  <c r="F55" i="11"/>
  <c r="H55" i="11"/>
  <c r="F87" i="5"/>
  <c r="H87" i="5"/>
  <c r="E24" i="10"/>
  <c r="E56" i="10"/>
  <c r="G87" i="5"/>
  <c r="E87" i="4"/>
  <c r="E56" i="6"/>
  <c r="F87" i="4"/>
  <c r="G56" i="6"/>
  <c r="F56" i="6"/>
  <c r="H24" i="6"/>
  <c r="H37" i="9"/>
  <c r="G24" i="9"/>
  <c r="G37" i="9"/>
  <c r="F37" i="9"/>
  <c r="E37" i="9"/>
  <c r="E24" i="9"/>
  <c r="F24" i="9"/>
  <c r="H24" i="9"/>
  <c r="H69" i="6"/>
  <c r="G87" i="4"/>
  <c r="F69" i="6"/>
  <c r="E69" i="6"/>
  <c r="G24" i="6"/>
  <c r="F24" i="6"/>
  <c r="E24" i="6"/>
  <c r="G30" i="20"/>
  <c r="H30" i="20" s="1"/>
  <c r="H41" i="20" s="1"/>
  <c r="F41" i="20"/>
  <c r="G56" i="18"/>
  <c r="H46" i="18"/>
  <c r="H56" i="18" s="1"/>
  <c r="H35" i="18"/>
  <c r="H42" i="18" s="1"/>
  <c r="G42" i="18"/>
  <c r="F90" i="11"/>
  <c r="G74" i="11"/>
  <c r="F72" i="11"/>
  <c r="H86" i="11"/>
  <c r="G57" i="11"/>
  <c r="F24" i="10"/>
  <c r="G9" i="10"/>
  <c r="G40" i="10"/>
  <c r="F87" i="10"/>
  <c r="F38" i="10"/>
  <c r="G26" i="10"/>
  <c r="F69" i="10"/>
  <c r="G58" i="10"/>
  <c r="E69" i="10"/>
  <c r="F49" i="10"/>
  <c r="G49" i="10" s="1"/>
  <c r="H49" i="10" s="1"/>
  <c r="E38" i="10"/>
  <c r="E87" i="10"/>
  <c r="H66" i="9"/>
  <c r="G66" i="9"/>
  <c r="G49" i="9"/>
  <c r="F66" i="9"/>
  <c r="E66" i="9"/>
  <c r="F86" i="6"/>
  <c r="F91" i="11" l="1"/>
  <c r="E87" i="19"/>
  <c r="G88" i="15"/>
  <c r="G87" i="19"/>
  <c r="E94" i="18"/>
  <c r="G86" i="17"/>
  <c r="H86" i="17"/>
  <c r="F94" i="18"/>
  <c r="F95" i="18" s="1"/>
  <c r="G94" i="18"/>
  <c r="G95" i="18" s="1"/>
  <c r="H87" i="19"/>
  <c r="F90" i="20"/>
  <c r="E90" i="20"/>
  <c r="G41" i="20"/>
  <c r="G90" i="20" s="1"/>
  <c r="H90" i="20"/>
  <c r="E86" i="17"/>
  <c r="F86" i="17"/>
  <c r="G91" i="8"/>
  <c r="H91" i="8"/>
  <c r="F91" i="8"/>
  <c r="F87" i="19"/>
  <c r="F92" i="16"/>
  <c r="H92" i="16"/>
  <c r="G92" i="16"/>
  <c r="H88" i="15"/>
  <c r="H94" i="18"/>
  <c r="H95" i="18" s="1"/>
  <c r="H88" i="4"/>
  <c r="G88" i="4"/>
  <c r="E87" i="6"/>
  <c r="H49" i="9"/>
  <c r="F88" i="4"/>
  <c r="E88" i="10"/>
  <c r="G88" i="5"/>
  <c r="H88" i="5"/>
  <c r="F88" i="5"/>
  <c r="F87" i="6"/>
  <c r="H74" i="11"/>
  <c r="H90" i="11" s="1"/>
  <c r="G90" i="11"/>
  <c r="G72" i="11"/>
  <c r="G91" i="11" s="1"/>
  <c r="H57" i="11"/>
  <c r="H72" i="11" s="1"/>
  <c r="H91" i="11" s="1"/>
  <c r="H87" i="10"/>
  <c r="G87" i="10"/>
  <c r="G38" i="10"/>
  <c r="H26" i="10"/>
  <c r="H38" i="10" s="1"/>
  <c r="G56" i="10"/>
  <c r="H40" i="10"/>
  <c r="H56" i="10" s="1"/>
  <c r="F56" i="10"/>
  <c r="F88" i="10" s="1"/>
  <c r="G69" i="10"/>
  <c r="H58" i="10"/>
  <c r="H69" i="10" s="1"/>
  <c r="G24" i="10"/>
  <c r="H9" i="10"/>
  <c r="H24" i="10" s="1"/>
  <c r="G86" i="6"/>
  <c r="G87" i="6" s="1"/>
  <c r="H86" i="6"/>
  <c r="H87" i="6" s="1"/>
  <c r="H88" i="19" l="1"/>
  <c r="F88" i="19"/>
  <c r="G88" i="19"/>
  <c r="H87" i="17"/>
  <c r="H92" i="11"/>
  <c r="G92" i="11"/>
  <c r="G87" i="17"/>
  <c r="F91" i="20"/>
  <c r="H91" i="20"/>
  <c r="G91" i="20"/>
  <c r="F87" i="17"/>
  <c r="F92" i="11"/>
  <c r="H88" i="10"/>
  <c r="H89" i="10" s="1"/>
  <c r="F89" i="10"/>
  <c r="F88" i="6"/>
  <c r="H88" i="6"/>
  <c r="G88" i="6"/>
  <c r="G88" i="10"/>
  <c r="G89" i="10" s="1"/>
  <c r="G89" i="7" l="1"/>
  <c r="G90" i="7" s="1"/>
  <c r="H89" i="7"/>
  <c r="H90" i="7" s="1"/>
  <c r="F89" i="7"/>
  <c r="F90" i="7" s="1"/>
  <c r="E89" i="7"/>
  <c r="E90" i="7" s="1"/>
  <c r="H37" i="12"/>
  <c r="F91" i="7" l="1"/>
  <c r="H91" i="7"/>
  <c r="G91" i="7"/>
  <c r="F84" i="9"/>
  <c r="F85" i="9" s="1"/>
  <c r="E85" i="9"/>
  <c r="G84" i="9" l="1"/>
  <c r="G85" i="9" s="1"/>
  <c r="G86" i="9" s="1"/>
  <c r="H84" i="9"/>
  <c r="H85" i="9" s="1"/>
  <c r="H86" i="9" s="1"/>
  <c r="F86" i="9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<sst xmlns="http://schemas.openxmlformats.org/spreadsheetml/2006/main" count="2590" uniqueCount="544">
  <si>
    <t>Koolilõuna menüü</t>
  </si>
  <si>
    <t>17. nädal</t>
  </si>
  <si>
    <t>20.04-24.04.2026</t>
  </si>
  <si>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</si>
  <si>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</si>
  <si>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</si>
  <si>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</si>
  <si>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</si>
  <si>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</si>
  <si>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</si>
  <si>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</si>
  <si>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Kana-karrikaste (L)</t>
  </si>
  <si>
    <r>
      <t xml:space="preserve">Kanailiha, mugulsibul, maisitärklis, värske petersell,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karripulber</t>
    </r>
    <r>
      <rPr>
        <i/>
        <sz val="10"/>
        <color rgb="FF000000"/>
        <rFont val="Dussmann"/>
        <family val="2"/>
        <charset val="186"/>
      </rPr>
      <t xml:space="preserve"> (koriander, kurkum, põld-lambalääts, Cayenne`i pipar, apteegitill, vürtsköömen, must pipar)</t>
    </r>
    <r>
      <rPr>
        <sz val="12"/>
        <color indexed="8"/>
        <rFont val="Dussmann"/>
        <family val="2"/>
        <charset val="186"/>
      </rPr>
      <t xml:space="preserve">, must pipar, söögisool, vesi, toiduõli </t>
    </r>
  </si>
  <si>
    <t>Taimetoit</t>
  </si>
  <si>
    <t>Kikerhernekarri (L)</t>
  </si>
  <si>
    <t xml:space="preserve">Kikerherned, mugulsibul, küüslauk, tšillipipar, tomat, jahvatatud paprika, vürtsköömned, koriandriseemned, must pipar, söögisool, kurkum, kookosjook, vesi, toiduõli </t>
  </si>
  <si>
    <t>Täisterapasta/pasta (G) (mahe)</t>
  </si>
  <si>
    <r>
      <rPr>
        <b/>
        <sz val="12"/>
        <color rgb="FF000000"/>
        <rFont val="Dussmann"/>
        <family val="2"/>
        <charset val="186"/>
      </rPr>
      <t>Täisterapasta/pasta</t>
    </r>
    <r>
      <rPr>
        <sz val="12"/>
        <color indexed="8"/>
        <rFont val="Dussmann"/>
        <family val="2"/>
        <charset val="186"/>
      </rPr>
      <t xml:space="preserve"> (</t>
    </r>
    <r>
      <rPr>
        <b/>
        <sz val="12"/>
        <color rgb="FF000000"/>
        <rFont val="Dussmann"/>
        <family val="2"/>
        <charset val="186"/>
      </rPr>
      <t>durumnisu jahu</t>
    </r>
    <r>
      <rPr>
        <sz val="12"/>
        <color indexed="8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 xml:space="preserve">, vesi, söögisool </t>
    </r>
  </si>
  <si>
    <t xml:space="preserve">Tatar, aurutatud </t>
  </si>
  <si>
    <t>Tatar, vesi, söögisool</t>
  </si>
  <si>
    <t>Porgand, aurutatud</t>
  </si>
  <si>
    <t>Külm jogurtikaste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</si>
  <si>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jogurt, </t>
    </r>
    <r>
      <rPr>
        <sz val="12"/>
        <color indexed="8"/>
        <rFont val="Dussmann"/>
        <family val="2"/>
        <charset val="186"/>
      </rPr>
      <t>söögisool, suhkur, till</t>
    </r>
  </si>
  <si>
    <t>Peedi-küüslaugusalat</t>
  </si>
  <si>
    <t>Peet, küüslauk</t>
  </si>
  <si>
    <t>Hiina kapsas, tomat, redis (mahe)</t>
  </si>
  <si>
    <t>Seemnesegu (mahe)</t>
  </si>
  <si>
    <r>
      <t>Kõrvitsaseemned, päevalilleseemned,</t>
    </r>
    <r>
      <rPr>
        <b/>
        <sz val="12"/>
        <rFont val="Dussmann"/>
        <family val="2"/>
        <charset val="186"/>
      </rPr>
      <t xml:space="preserve"> seesamiseemned</t>
    </r>
  </si>
  <si>
    <t>PRIA</t>
  </si>
  <si>
    <t>Piimatooted (piim, keefir R 2,5% ) (L)</t>
  </si>
  <si>
    <t>Joogijogurt, maitsestatud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</si>
  <si>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rgb="FF000000"/>
        <rFont val="Dussmann"/>
        <family val="2"/>
        <charset val="186"/>
      </rPr>
      <t xml:space="preserve">, </t>
    </r>
    <r>
      <rPr>
        <sz val="12"/>
        <color indexed="8"/>
        <rFont val="Dussmann"/>
        <family val="2"/>
        <charset val="186"/>
      </rPr>
      <t xml:space="preserve">naturaalne marjapüree </t>
    </r>
    <r>
      <rPr>
        <i/>
        <sz val="10"/>
        <color rgb="FF000000"/>
        <rFont val="Dussmann"/>
        <family val="2"/>
        <charset val="186"/>
      </rPr>
      <t>(maasikas, vaarikas, mustad sõstrad, punased sõstrad, mustikas)</t>
    </r>
    <r>
      <rPr>
        <sz val="12"/>
        <color indexed="8"/>
        <rFont val="Dussmann"/>
        <family val="2"/>
        <charset val="186"/>
      </rPr>
      <t>, suhkur</t>
    </r>
  </si>
  <si>
    <t>Tee, suhkruta</t>
  </si>
  <si>
    <t>Teepuru, vesi</t>
  </si>
  <si>
    <t>Rukkileiva (3 sorti) - ja sepikutoodete valik  (G)</t>
  </si>
  <si>
    <t>Nuikapsas</t>
  </si>
  <si>
    <t xml:space="preserve">Pirn </t>
  </si>
  <si>
    <t>Kokku:</t>
  </si>
  <si>
    <t>Teisipäev</t>
  </si>
  <si>
    <t xml:space="preserve">Värskekapsaborš sealihaga </t>
  </si>
  <si>
    <t>Peet, kartul, porgand, peakapsas, pastinaak, mugulsibul, tomatipasta, puljong liha kontidest, toiduõli,sealiha, loorber, söögisool, must pipar, sidrunimahl, petersell</t>
  </si>
  <si>
    <t xml:space="preserve">Värskekapsaborš punaste ubadega </t>
  </si>
  <si>
    <t>Peet, kartul, porgand, peakapsas, pastinaak, punased oad, mugulsibul, tomatipasta, vesi, toiduõli, loorber, söögisool, must pipar, sidrunimahl, petersell</t>
  </si>
  <si>
    <t>Hapukoor R 20% (L)</t>
  </si>
  <si>
    <t>Marja-mannavaht mustsõstra kastmega (G)</t>
  </si>
  <si>
    <r>
      <t xml:space="preserve">Mustikas, </t>
    </r>
    <r>
      <rPr>
        <b/>
        <sz val="12"/>
        <color rgb="FF000000"/>
        <rFont val="Dussmann"/>
        <family val="2"/>
        <charset val="186"/>
      </rPr>
      <t>nisumanna</t>
    </r>
    <r>
      <rPr>
        <sz val="12"/>
        <color indexed="8"/>
        <rFont val="Dussmann"/>
        <family val="2"/>
        <charset val="186"/>
      </rPr>
      <t>, suhkur, vesi, vanillisuhkur, söögisool, mustad sõstrad</t>
    </r>
  </si>
  <si>
    <t>Maasika-kohupiimakreem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</si>
  <si>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kohupiim</t>
    </r>
    <r>
      <rPr>
        <sz val="12"/>
        <color rgb="FF000000"/>
        <rFont val="Dussmann"/>
        <family val="2"/>
        <charset val="186"/>
      </rPr>
      <t>, 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suhkur, maasikas</t>
    </r>
  </si>
  <si>
    <t>Mahl (erinevad maitsed)</t>
  </si>
  <si>
    <t>Rõngu suhkruvaba mahlakonsentraat 100% naturaalne, vesi</t>
  </si>
  <si>
    <t xml:space="preserve">Porgand </t>
  </si>
  <si>
    <t>Õun (mahe)</t>
  </si>
  <si>
    <t>Kolmapäev</t>
  </si>
  <si>
    <t>Lõhetükid koorekastmes (G, L)</t>
  </si>
  <si>
    <r>
      <rPr>
        <b/>
        <sz val="12"/>
        <color rgb="FF000000"/>
        <rFont val="Dussmann"/>
        <family val="2"/>
        <charset val="186"/>
      </rPr>
      <t>Lõhe</t>
    </r>
    <r>
      <rPr>
        <sz val="12"/>
        <color indexed="8"/>
        <rFont val="Dussmann"/>
        <family val="2"/>
        <charset val="186"/>
      </rPr>
      <t xml:space="preserve">, must pipar, söögisool, värske till, 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</t>
    </r>
  </si>
  <si>
    <t>Juurviljastrooganov (G, L)</t>
  </si>
  <si>
    <r>
      <t xml:space="preserve">Kaalikas, </t>
    </r>
    <r>
      <rPr>
        <b/>
        <sz val="12"/>
        <rFont val="Dussmann"/>
        <charset val="186"/>
      </rPr>
      <t>juurseller</t>
    </r>
    <r>
      <rPr>
        <sz val="12"/>
        <rFont val="Dussmann"/>
        <family val="2"/>
        <charset val="186"/>
      </rPr>
      <t xml:space="preserve">, mugulsibul, pastinaak, porgand, </t>
    </r>
    <r>
      <rPr>
        <b/>
        <sz val="12"/>
        <rFont val="Dussmann"/>
        <charset val="186"/>
      </rPr>
      <t>nisu</t>
    </r>
    <r>
      <rPr>
        <sz val="12"/>
        <rFont val="Dussmann"/>
        <family val="2"/>
        <charset val="186"/>
      </rPr>
      <t xml:space="preserve">jahu, tomatipüree, toiduõli, </t>
    </r>
    <r>
      <rPr>
        <b/>
        <sz val="12"/>
        <rFont val="Dussmann"/>
        <charset val="186"/>
      </rPr>
      <t>hapukoor</t>
    </r>
    <r>
      <rPr>
        <sz val="12"/>
        <rFont val="Dussmann"/>
        <family val="2"/>
        <charset val="186"/>
      </rPr>
      <t xml:space="preserve"> , vesi, söögisool</t>
    </r>
  </si>
  <si>
    <t>Riis, aurutatud (mahe)</t>
  </si>
  <si>
    <t xml:space="preserve">Riis, vesi, söögisool </t>
  </si>
  <si>
    <t>Kartul, aurutatud (mahe)</t>
  </si>
  <si>
    <t>Ahjuköögiviljad</t>
  </si>
  <si>
    <t>Kaalikas, bataat, pastinaak, porgand, paprika, mugulsibul, kuivatatud roosmariin, toiduõli</t>
  </si>
  <si>
    <t>Külm küüslaugu-jogurtikaste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</si>
  <si>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sidrunimahl, suhkur, küüslauk, söögisool</t>
    </r>
  </si>
  <si>
    <t>Mahla-õlikaste</t>
  </si>
  <si>
    <r>
      <t xml:space="preserve">Õunamahl 100% naturaalne, õunaäädikas,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petersell, värske, toiduõli</t>
    </r>
  </si>
  <si>
    <t>Porgandi-melonisalat</t>
  </si>
  <si>
    <t>Porgand, melon, toiduõli</t>
  </si>
  <si>
    <t>Kapsas (mahe), peet, roheline hernes</t>
  </si>
  <si>
    <t>Kapsas (mahe), peet, vesi, söögisool</t>
  </si>
  <si>
    <t>Rukkileiva, vesi, söögisool</t>
  </si>
  <si>
    <t>Valge redis</t>
  </si>
  <si>
    <t>Neljapäev</t>
  </si>
  <si>
    <t>Kodune seljanka (G)</t>
  </si>
  <si>
    <t>Veiseliha, sealiha, keedusink, hapukurk (söögisool, vesi, till), kartul, porgand, mugulsibul, tomatipüree, toiduõli, söögisool, vesi, värske petersell</t>
  </si>
  <si>
    <t xml:space="preserve">Seeneseljanka </t>
  </si>
  <si>
    <t>Kartul, šampinjonid, mugulsibul, hapukurk, tomatipüree, toiduõli, söögisool, must pipar, vesi</t>
  </si>
  <si>
    <t>Marjasmuuti (L)</t>
  </si>
  <si>
    <r>
      <t xml:space="preserve">Marjad, banaan, </t>
    </r>
    <r>
      <rPr>
        <b/>
        <sz val="12"/>
        <color rgb="FF000000"/>
        <rFont val="Dussmann"/>
        <family val="2"/>
        <charset val="186"/>
      </rPr>
      <t>keefir</t>
    </r>
  </si>
  <si>
    <t>Pannkook moosiga (G, L, M)</t>
  </si>
  <si>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rgb="FF000000"/>
        <rFont val="Dussmann"/>
        <family val="2"/>
        <charset val="186"/>
      </rPr>
      <t>, toiduõli, suhkur, söögisool, vanillisuhkur,</t>
    </r>
    <r>
      <rPr>
        <b/>
        <sz val="12"/>
        <color rgb="FF000000"/>
        <rFont val="Dussmann"/>
        <family val="2"/>
        <charset val="186"/>
      </rPr>
      <t xml:space="preserve"> piim</t>
    </r>
    <r>
      <rPr>
        <sz val="12"/>
        <color rgb="FF000000"/>
        <rFont val="Dussmann"/>
        <family val="2"/>
        <charset val="186"/>
      </rPr>
      <t>, marjad</t>
    </r>
  </si>
  <si>
    <t>Reede</t>
  </si>
  <si>
    <t>Bolognese kaste</t>
  </si>
  <si>
    <t>Veisehakkliha, mugulsibul, küüslauk, porgand, tomat, tomatipasta, kuivatatud pune, kuivataud basiilik, söögisool, must pipar, vesi</t>
  </si>
  <si>
    <t>Bolognese kaste sojaubadega</t>
  </si>
  <si>
    <r>
      <rPr>
        <b/>
        <sz val="12"/>
        <rFont val="Dussmann"/>
        <charset val="186"/>
      </rPr>
      <t>Edamame oad</t>
    </r>
    <r>
      <rPr>
        <sz val="12"/>
        <rFont val="Dussmann"/>
        <family val="2"/>
        <charset val="186"/>
      </rPr>
      <t>, porgand, mugulsibul, küüslauk, kuivatatud pune, tomat, tomatipasta, kuivatatud basiilik, söögisool, must pipar, toiduõli, vesi</t>
    </r>
  </si>
  <si>
    <r>
      <rPr>
        <b/>
        <sz val="12"/>
        <color rgb="FF000000"/>
        <rFont val="Dussmann"/>
        <charset val="186"/>
      </rPr>
      <t>Täisterapasta/pasta</t>
    </r>
    <r>
      <rPr>
        <sz val="12"/>
        <color indexed="8"/>
        <rFont val="Dussmann"/>
        <family val="2"/>
        <charset val="186"/>
      </rPr>
      <t xml:space="preserve"> ( durumnisujahu, vesi), vesi, söögisool</t>
    </r>
  </si>
  <si>
    <t xml:space="preserve">Riis, aurutatud </t>
  </si>
  <si>
    <t>Riis, vesi, söögisool</t>
  </si>
  <si>
    <t>Peet, röstitud</t>
  </si>
  <si>
    <t>Peet, toiduõli, tüümian, värske</t>
  </si>
  <si>
    <t>Õunamahl 100% naturaalne, õunaäädikas, sinepipulber, söögisool, petersell, värske, toiduõli</t>
  </si>
  <si>
    <t>Kapsa-virsikusalat</t>
  </si>
  <si>
    <t>Valge/punane peakapsas, virsik</t>
  </si>
  <si>
    <t>Porgand, paprika, porrulauk (mahe kapsas)</t>
  </si>
  <si>
    <r>
      <t xml:space="preserve">Kõrvitsaseemned, päevalilleseemned, </t>
    </r>
    <r>
      <rPr>
        <b/>
        <sz val="12"/>
        <color rgb="FF000000"/>
        <rFont val="Dussmann"/>
        <charset val="186"/>
      </rPr>
      <t>seesamiseemned</t>
    </r>
  </si>
  <si>
    <r>
      <t xml:space="preserve">Maitsestamata </t>
    </r>
    <r>
      <rPr>
        <b/>
        <sz val="12"/>
        <color rgb="FF000000"/>
        <rFont val="Dussmann"/>
        <charset val="186"/>
      </rPr>
      <t>jogurt</t>
    </r>
    <r>
      <rPr>
        <sz val="12"/>
        <color indexed="8"/>
        <rFont val="Dussmann"/>
        <family val="2"/>
        <charset val="186"/>
      </rPr>
      <t>, naturaalne marjapüree (maasikas, vaarikas, mustad sõstrad, punased sõstrad, mustikas), suhkur</t>
    </r>
  </si>
  <si>
    <t>NÄDALA KESKMINE KOKKU:</t>
  </si>
  <si>
    <t>Põhitoitainetest saadava energia osakaal koguenergiast (%E)</t>
  </si>
  <si>
    <t>Nõutud vahemik kahe nädala keskmisena</t>
  </si>
  <si>
    <t>700-800 kcal</t>
  </si>
  <si>
    <t>45-60%E</t>
  </si>
  <si>
    <t>25-40%E</t>
  </si>
  <si>
    <t>10-20%E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</si>
  <si>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</si>
  <si>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</si>
  <si>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</si>
  <si>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4.- 9.klassi vanuserühma toiduenergia ja toitainete vajadusest, järgides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</si>
  <si>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</si>
  <si>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</si>
  <si>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</si>
  <si>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</si>
  <si>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</si>
  <si>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</si>
  <si>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</si>
  <si>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</si>
  <si>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</si>
  <si>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</si>
  <si>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</si>
  <si>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18. nädal</t>
  </si>
  <si>
    <t>27.04-01.05.2026</t>
  </si>
  <si>
    <t>Sealihakaste (G, L)</t>
  </si>
  <si>
    <r>
      <t xml:space="preserve">Sealiha, mugulsibul, vesi, 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toiduõli,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petersell, must pipar, söögisool</t>
    </r>
  </si>
  <si>
    <t>Stoovitud porgandid (G, L)</t>
  </si>
  <si>
    <r>
      <t xml:space="preserve">Porgand, </t>
    </r>
    <r>
      <rPr>
        <b/>
        <sz val="12"/>
        <color rgb="FF000000"/>
        <rFont val="Dussmann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>, sidrunimahl, söögisool, suhkur, vesi</t>
    </r>
  </si>
  <si>
    <t>Kuskuss, aurutatud (G)</t>
  </si>
  <si>
    <r>
      <rPr>
        <b/>
        <sz val="12"/>
        <color rgb="FF000000"/>
        <rFont val="Dussmann"/>
        <charset val="186"/>
      </rPr>
      <t>Kuskuss</t>
    </r>
    <r>
      <rPr>
        <sz val="12"/>
        <color indexed="8"/>
        <rFont val="Dussmann"/>
        <family val="2"/>
        <charset val="186"/>
      </rPr>
      <t>, vesi, söögisool</t>
    </r>
  </si>
  <si>
    <t>Brokoli, aurutatud</t>
  </si>
  <si>
    <r>
      <t xml:space="preserve">Õunamahl 100% naturaalne, õunaäädikas, </t>
    </r>
    <r>
      <rPr>
        <b/>
        <sz val="12"/>
        <rFont val="Dussmann"/>
        <charset val="186"/>
      </rPr>
      <t>sinepipulber</t>
    </r>
    <r>
      <rPr>
        <sz val="12"/>
        <rFont val="Dussmann"/>
        <family val="2"/>
        <charset val="186"/>
      </rPr>
      <t>, söögisool, petersell, toiduõli</t>
    </r>
  </si>
  <si>
    <t>Peedi-piprajuuresalat (L) (mahe peet)</t>
  </si>
  <si>
    <r>
      <t xml:space="preserve">Peet, mädarõigas, </t>
    </r>
    <r>
      <rPr>
        <b/>
        <sz val="12"/>
        <rFont val="Dussmann"/>
        <charset val="186"/>
      </rPr>
      <t>hapukoor</t>
    </r>
    <r>
      <rPr>
        <sz val="12"/>
        <rFont val="Dussmann"/>
        <family val="2"/>
        <charset val="186"/>
      </rPr>
      <t xml:space="preserve">, õun, suhkur, </t>
    </r>
  </si>
  <si>
    <t>Hiina kapsas, tomat, mais</t>
  </si>
  <si>
    <t>Paneeritud ahjukala (G, PT)</t>
  </si>
  <si>
    <t>Valge kala, nisujahu, kanamuna, riivsai, toiduõli, söögisool, maitseainetesegu, sidrunipipar</t>
  </si>
  <si>
    <t>Tofukaste tomati ja paprikaga (L)</t>
  </si>
  <si>
    <t>Tofu, porgand, mugulsibul, paprika, tomatipasta, vesi, kohvikoor, toiduõli, söögisool, must pipar, basiilik, vesi, masitärklis, petersell</t>
  </si>
  <si>
    <t>Riis, aurutatud</t>
  </si>
  <si>
    <t>Kartul, aurutatud</t>
  </si>
  <si>
    <t>Rooskapsas, röstitud</t>
  </si>
  <si>
    <t>Rooskapsas, söögisool, toiduõli</t>
  </si>
  <si>
    <t>Külm jogurtikaste maitserohelisega (L)</t>
  </si>
  <si>
    <t>Till, roheline sibul, maitsestamata jogurt</t>
  </si>
  <si>
    <t>Brokoli ja porgand seesamiseemnetega</t>
  </si>
  <si>
    <t>Brokoli, porgand, salatikaste (sinep, mesi, toiduõli, õunaäädikas, söögisool, must pipar, suhkur), seesamiseemned</t>
  </si>
  <si>
    <t>Salatisegu, roheline hernes, hapukurk</t>
  </si>
  <si>
    <t>Rooma salat, jääsalat, rukola, spinat, roheline hernes, hapukurk (kurk, söögisool, vesi)</t>
  </si>
  <si>
    <t>Kõrvitsaseemned, päevalilleseemned, seesamiseemned</t>
  </si>
  <si>
    <t>Maitsestamata jogurt, naturaalne marjapüree (maasikas, vaarikas, mustad sõstrad, punased sõstrad, mustikas), suhkur</t>
  </si>
  <si>
    <t>Kanalihasupp kümne köögiviljadega</t>
  </si>
  <si>
    <t>Kanapuljong, kanaliha, kartul, porgand, valge peakapsas, kõrvits, brokoli, pastinaak, hernes, lillkapsas, toiduõli, mugulsibul, küüslauk, söögisool, must pipar, till</t>
  </si>
  <si>
    <t>Aedviljasupp kinoaga</t>
  </si>
  <si>
    <t>Kartul, porgand, mugulsibul, rohelised herned, kinoa, vesi, toiduõli, must pipar, till</t>
  </si>
  <si>
    <t>Marjatarretis vahukoorega (L, VS)</t>
  </si>
  <si>
    <t>Želatiin, vesi, mustsõstramahl 100% naturaalne, marjad, vahukoor, suhkur, vanillisuhkur</t>
  </si>
  <si>
    <t>Kakaojogurt kirssidega (L)</t>
  </si>
  <si>
    <t>Maitsestamata jogurt, kakaopulber, kirss, suhkur</t>
  </si>
  <si>
    <t>Piimatooted (piim, keefir R 2,5% ) (L) (PRIA)</t>
  </si>
  <si>
    <t xml:space="preserve">Raguu köögiviljade ja sealihaga </t>
  </si>
  <si>
    <r>
      <t xml:space="preserve">Sealiha, mugulsibul, vesi,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toiduõli,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rgb="FF000000"/>
        <rFont val="Dussmann"/>
        <family val="2"/>
        <charset val="186"/>
      </rPr>
      <t xml:space="preserve">, </t>
    </r>
    <r>
      <rPr>
        <sz val="12"/>
        <color indexed="8"/>
        <rFont val="Dussmann"/>
        <family val="2"/>
        <charset val="186"/>
      </rPr>
      <t>petersell, must pipar, söögisool</t>
    </r>
  </si>
  <si>
    <t>Kreemjas köögiviljakaste sulatatud juustuga ja basiilikuga (L)</t>
  </si>
  <si>
    <r>
      <t xml:space="preserve">Suvikõrvits, porgand, mugulsibul, küüslauk, paprika, sulatatud </t>
    </r>
    <r>
      <rPr>
        <b/>
        <sz val="12"/>
        <color rgb="FF000000"/>
        <rFont val="Dussmann"/>
        <charset val="186"/>
      </rPr>
      <t xml:space="preserve">juust </t>
    </r>
    <r>
      <rPr>
        <sz val="12"/>
        <color indexed="8"/>
        <rFont val="Dussmann"/>
        <family val="2"/>
        <charset val="186"/>
      </rPr>
      <t>, vesi, must pipar, basiilik</t>
    </r>
  </si>
  <si>
    <t>Kartulipüree (L)</t>
  </si>
  <si>
    <r>
      <t xml:space="preserve">Kartul, </t>
    </r>
    <r>
      <rPr>
        <b/>
        <sz val="12"/>
        <rFont val="Dussmann"/>
        <charset val="186"/>
      </rPr>
      <t>piim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või</t>
    </r>
    <r>
      <rPr>
        <sz val="12"/>
        <rFont val="Dussmann"/>
        <family val="2"/>
        <charset val="186"/>
      </rPr>
      <t xml:space="preserve"> , söögisool</t>
    </r>
  </si>
  <si>
    <t>Kapsas, röstitud</t>
  </si>
  <si>
    <r>
      <t xml:space="preserve">Õunamahl 100% naturaalne, õunaäädikas,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petersell, toiduõli</t>
    </r>
  </si>
  <si>
    <t>Hiina kapsa salat spinatiga</t>
  </si>
  <si>
    <t xml:space="preserve">Peet, mädarõigas, hapukoor, õun, suhkur, </t>
  </si>
  <si>
    <t>Porgand (mahe), mais, kurk</t>
  </si>
  <si>
    <t>Valge/punane peakapsas</t>
  </si>
  <si>
    <t>Kanapada kõrvitsa ja roheliste ubadega (L)</t>
  </si>
  <si>
    <r>
      <t xml:space="preserve">Kanaliha, porgand, kaalikas, kõrvits, mugulsibul, paprika, aedoad,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maisitärklis, söögisool, värske petersell, toiduõli, vesi</t>
    </r>
  </si>
  <si>
    <t>Koorene herne- ja aedviljahautis (L)</t>
  </si>
  <si>
    <r>
      <t xml:space="preserve">Herned, suvikõrvits, porgand,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värske petersell, toiduõli, söögisool, vesi</t>
    </r>
  </si>
  <si>
    <r>
      <rPr>
        <b/>
        <sz val="12"/>
        <color rgb="FF000000"/>
        <rFont val="Dussmann"/>
        <family val="2"/>
        <charset val="186"/>
      </rPr>
      <t xml:space="preserve">Täisterapasta/pasta </t>
    </r>
    <r>
      <rPr>
        <sz val="12"/>
        <color indexed="8"/>
        <rFont val="Dussmann"/>
        <family val="2"/>
        <charset val="186"/>
      </rPr>
      <t>( durum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>jahu, vesi), vesi, söögisool</t>
    </r>
  </si>
  <si>
    <t>Kinoa, keedetud</t>
  </si>
  <si>
    <t>Kinoa, vesi, söögisool, toiduõli</t>
  </si>
  <si>
    <t>Kõrvits, röstitud</t>
  </si>
  <si>
    <t>Kõrvits, küüslauk, tüümian, must pipar, muskaatpähkel, toiduõli, söögisool</t>
  </si>
  <si>
    <t>Külm jogurti-küüslaugukaste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</si>
  <si>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sidrunimahl, suhkur, küüslauk</t>
    </r>
  </si>
  <si>
    <t>Hiina kapsa salat pirni ja Kreeka pähklitega (P)</t>
  </si>
  <si>
    <r>
      <t xml:space="preserve">Hiina kapsas, pirn, </t>
    </r>
    <r>
      <rPr>
        <sz val="12"/>
        <color rgb="FF000000"/>
        <rFont val="Dussmann"/>
        <family val="2"/>
        <charset val="186"/>
      </rPr>
      <t>Kreeka</t>
    </r>
    <r>
      <rPr>
        <b/>
        <sz val="12"/>
        <color rgb="FF000000"/>
        <rFont val="Dussmann"/>
        <family val="2"/>
        <charset val="186"/>
      </rPr>
      <t xml:space="preserve"> pähkel,</t>
    </r>
    <r>
      <rPr>
        <sz val="12"/>
        <color indexed="8"/>
        <rFont val="Dussmann"/>
        <family val="2"/>
        <charset val="186"/>
      </rPr>
      <t xml:space="preserve"> toiduõli</t>
    </r>
  </si>
  <si>
    <t>Peet, porgand (mahe), valge redis</t>
  </si>
  <si>
    <t>19. nädal</t>
  </si>
  <si>
    <t>04.05-08.05.2026</t>
  </si>
  <si>
    <t>Kanakaste sulatatud juustuga (G, L)</t>
  </si>
  <si>
    <r>
      <t xml:space="preserve">Kanaliha,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sulatatud juust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toiduõli, värske petersell</t>
    </r>
  </si>
  <si>
    <t>Kikerhernekaste sulatatud juustuga ja basiilikuga (G, L)</t>
  </si>
  <si>
    <r>
      <t xml:space="preserve">Kikerherned,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sulatatud juust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toiduõli, värske petersell, värske basiilik</t>
    </r>
  </si>
  <si>
    <t>Kuskuss, vesi, söögisool</t>
  </si>
  <si>
    <t>Lillkapsas, aurutatud</t>
  </si>
  <si>
    <t>Lillkapsas</t>
  </si>
  <si>
    <t>Keedupeet, küüslauk</t>
  </si>
  <si>
    <t>Hiina kapsas, roheline hernes, nuikapsas</t>
  </si>
  <si>
    <t>Õun  (mahe)</t>
  </si>
  <si>
    <t>Hartšoo erineva lihaga (G)</t>
  </si>
  <si>
    <r>
      <t xml:space="preserve">Sealiha, kanaliha, veiseliha, riis, mugulsibul, tomatipasta, mugulsibul, küüslauk, loorber, kuivatatud ploom,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>, söögisool, must pipar, toiduõli, vesi, värske petersell</t>
    </r>
  </si>
  <si>
    <t>Taimne hartšoo punaste ubadega</t>
  </si>
  <si>
    <t>Punased oad, riis, mugulsibul, tomatipasta, mugulsibul, küüslauk, loorber, kuivatatud ploom, nisujahu, söögisool, must pipar, toiduõli, vesi, värske petersell</t>
  </si>
  <si>
    <t>Mustikajogurt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</si>
  <si>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suhkur, mustikad</t>
    </r>
  </si>
  <si>
    <t>Õunakook mandlipuruga (G, L, M, P, VS, PT)</t>
  </si>
  <si>
    <r>
      <t xml:space="preserve">Õun,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kaerahelbed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suhkur</t>
    </r>
    <r>
      <rPr>
        <sz val="12"/>
        <color indexed="8"/>
        <rFont val="Dussmann"/>
        <family val="2"/>
        <charset val="186"/>
      </rPr>
      <t xml:space="preserve">, küpsetuspulber,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mandlid</t>
    </r>
    <r>
      <rPr>
        <sz val="12"/>
        <color indexed="8"/>
        <rFont val="Dussmann"/>
        <family val="2"/>
        <charset val="186"/>
      </rPr>
      <t>, söögisool</t>
    </r>
  </si>
  <si>
    <t>Kana-paprikahautis (G, L)</t>
  </si>
  <si>
    <r>
      <t xml:space="preserve">Kanaliha, paprika, mugulsibul, küüslauk,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jahvatatud paprika, söögisool, must pipar, jahvatatud tüümian, toiduõli, vesi </t>
    </r>
  </si>
  <si>
    <t>Läätse-kaalika-porgandipada</t>
  </si>
  <si>
    <t>Läätsed, kaalikas, porgand, mugulsibul, küüslauk, kuivatatud tüümian, loorber, söögisool, must pipar, toiduõli, vesi, värske petersell</t>
  </si>
  <si>
    <t>Täisterapasta / pasta ( durumnisujahu, vesi), vesi, söögisool, toiduõli</t>
  </si>
  <si>
    <t>Juurseller, röstitud</t>
  </si>
  <si>
    <t>Juurseller, toiduõli, söögisool</t>
  </si>
  <si>
    <t xml:space="preserve">Tomatikaste ürtidega </t>
  </si>
  <si>
    <t>Tomatipüree, mugulsibul, küüslauk, fariinsuhkur, kuivatatud basiilik, kuivatatud petersell, pune, toiduõli</t>
  </si>
  <si>
    <t>Külm jogurti-keefirikaste, maitserohelisega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</si>
  <si>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keefir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sinep</t>
    </r>
    <r>
      <rPr>
        <sz val="12"/>
        <color indexed="8"/>
        <rFont val="Dussmann"/>
        <family val="2"/>
        <charset val="186"/>
      </rPr>
      <t>, till, petersell, basiilik, roheline sibul</t>
    </r>
  </si>
  <si>
    <t>Porgandi-punasesibulasalat hapukoorega (L)</t>
  </si>
  <si>
    <r>
      <t xml:space="preserve">Porgand, punane sibul, õun,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õunaäädikas, suhkur, söögisool, muts pipar, petersell</t>
    </r>
  </si>
  <si>
    <t>Valge rõigas, mais, kapsas</t>
  </si>
  <si>
    <t>Selge Lõhesupp köögiviljadega</t>
  </si>
  <si>
    <r>
      <rPr>
        <b/>
        <sz val="12"/>
        <color rgb="FF000000"/>
        <rFont val="Dussmann"/>
      </rPr>
      <t>Lõhe</t>
    </r>
    <r>
      <rPr>
        <sz val="12"/>
        <color rgb="FF000000"/>
        <rFont val="Dussmann"/>
      </rPr>
      <t>, porgand, lillkapsas, kartul, porgand, mugulsibul, küüslauk, porrulauk, toiduõli, must pipar, söögisool, vesi, värske till</t>
    </r>
  </si>
  <si>
    <t>Pastinaagipüreesupp (L)</t>
  </si>
  <si>
    <r>
      <t xml:space="preserve">Pastinaak, kartul, mugulsibul, toiduõli, vesi,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söögisool, petersell</t>
    </r>
  </si>
  <si>
    <t>Kohupiima-piparkoogidessert marjadega (G, 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</si>
  <si>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kohupiim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rgb="FF000000"/>
        <rFont val="Dussmann"/>
        <family val="2"/>
        <charset val="186"/>
      </rPr>
      <t xml:space="preserve">, suhkur, sidrunimahl, </t>
    </r>
    <r>
      <rPr>
        <b/>
        <sz val="12"/>
        <color rgb="FF000000"/>
        <rFont val="Dussmann"/>
        <family val="2"/>
        <charset val="186"/>
      </rPr>
      <t>piparkook</t>
    </r>
    <r>
      <rPr>
        <sz val="12"/>
        <color rgb="FF000000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 xml:space="preserve">, </t>
    </r>
    <r>
      <rPr>
        <b/>
        <i/>
        <sz val="10"/>
        <color rgb="FF000000"/>
        <rFont val="Dussmann"/>
        <family val="2"/>
        <charset val="186"/>
      </rPr>
      <t>või</t>
    </r>
    <r>
      <rPr>
        <i/>
        <sz val="10"/>
        <color rgb="FF000000"/>
        <rFont val="Dussmann"/>
        <family val="2"/>
        <charset val="186"/>
      </rPr>
      <t xml:space="preserve">, suhkur, siirup, </t>
    </r>
    <r>
      <rPr>
        <b/>
        <i/>
        <sz val="10"/>
        <color rgb="FF000000"/>
        <rFont val="Dussmann"/>
        <family val="2"/>
        <charset val="186"/>
      </rPr>
      <t>kanamuna</t>
    </r>
    <r>
      <rPr>
        <i/>
        <sz val="10"/>
        <color rgb="FF000000"/>
        <rFont val="Dussmann"/>
        <family val="2"/>
        <charset val="186"/>
      </rPr>
      <t>, söögisooda, kaneel, ingver, nelk, kardemon, söögisool)</t>
    </r>
    <r>
      <rPr>
        <sz val="10"/>
        <color rgb="FF000000"/>
        <rFont val="Dussmann"/>
        <family val="2"/>
        <charset val="186"/>
      </rPr>
      <t xml:space="preserve">, </t>
    </r>
    <r>
      <rPr>
        <sz val="12"/>
        <color indexed="8"/>
        <rFont val="Dussmann"/>
        <family val="2"/>
        <charset val="186"/>
      </rPr>
      <t>kirsid (kivideta)</t>
    </r>
  </si>
  <si>
    <t>Maasika Panna cotta (L, VS)</t>
  </si>
  <si>
    <r>
      <t>Maasikas, maitsestamata</t>
    </r>
    <r>
      <rPr>
        <b/>
        <sz val="12"/>
        <rFont val="Dussmann"/>
        <charset val="186"/>
      </rPr>
      <t xml:space="preserve"> jogur</t>
    </r>
    <r>
      <rPr>
        <sz val="12"/>
        <rFont val="Dussmann"/>
        <family val="2"/>
        <charset val="186"/>
      </rPr>
      <t xml:space="preserve">t, </t>
    </r>
    <r>
      <rPr>
        <b/>
        <sz val="12"/>
        <rFont val="Dussmann"/>
        <charset val="186"/>
      </rPr>
      <t>piim</t>
    </r>
    <r>
      <rPr>
        <sz val="12"/>
        <rFont val="Dussmann"/>
        <family val="2"/>
        <charset val="186"/>
      </rPr>
      <t xml:space="preserve">, vesi, </t>
    </r>
    <r>
      <rPr>
        <b/>
        <sz val="12"/>
        <rFont val="Dussmann"/>
        <charset val="186"/>
      </rPr>
      <t>vahukoor</t>
    </r>
    <r>
      <rPr>
        <sz val="12"/>
        <rFont val="Dussmann"/>
        <family val="2"/>
        <charset val="186"/>
      </rPr>
      <t>, želatiin, sukur, vanillisuhkur</t>
    </r>
  </si>
  <si>
    <t xml:space="preserve">Laisk kapsarull </t>
  </si>
  <si>
    <t>Sea-veise segahakkliha, valge peakapsas, riis, söögisool, must pipar, vesi</t>
  </si>
  <si>
    <t>Värskekapsa-läätsehautis</t>
  </si>
  <si>
    <t>Valge peakapsas, mugulsibul, porgand, läätsed (pruunid, rohelised), vesi, till, söögisool, must pipar</t>
  </si>
  <si>
    <t>Tatar, aurutatud (mahe)</t>
  </si>
  <si>
    <t>Tatar, söögisool, vesi</t>
  </si>
  <si>
    <t>Aedoad, aurutatu</t>
  </si>
  <si>
    <t>Soe tomatikaste</t>
  </si>
  <si>
    <t>Tomat purustatud, tomatipasta, toiduõli, küüslauk, mugulsibul, vesi, basiilik, söögisool, must pipar</t>
  </si>
  <si>
    <t>Peedisalat pohladega</t>
  </si>
  <si>
    <t>Keedupeet, pohlad, suhkur</t>
  </si>
  <si>
    <t>Nuikapsas, porgand, hapukurk</t>
  </si>
  <si>
    <t>Põhitoitainetest  saadava energia osakaal koguenergiast (%E)</t>
  </si>
  <si>
    <t>20. nädal</t>
  </si>
  <si>
    <t>11.05-15.05.2026</t>
  </si>
  <si>
    <t>Kanamaks hapukoorekastmes (G, L)</t>
  </si>
  <si>
    <r>
      <t xml:space="preserve">Kanamaks, mugulsibul,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vesi,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söögisool, must pipar, petersell</t>
    </r>
  </si>
  <si>
    <t>Läätsepada brokoli, porgandi ja paprikaga (L)</t>
  </si>
  <si>
    <r>
      <t xml:space="preserve">Läätsed, brokoli, porgand, küüslauk, mugulsibul, paprika, sidrunikoor,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must pipar, söögisool, toiduõli, vesi, värske till</t>
    </r>
  </si>
  <si>
    <t>Kartul, vesi, söögisool</t>
  </si>
  <si>
    <t>Pastinaak, röstitud</t>
  </si>
  <si>
    <t>Pastinaak, toiduõli, söögisool</t>
  </si>
  <si>
    <t>Hapukoorekaste hapukurgi ja sibulaga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</si>
  <si>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mugulsibul, hapukurk </t>
    </r>
    <r>
      <rPr>
        <i/>
        <sz val="10"/>
        <color rgb="FF000000"/>
        <rFont val="Dussmann"/>
        <family val="2"/>
        <charset val="186"/>
      </rPr>
      <t>(vesi, söögisool, till)</t>
    </r>
    <r>
      <rPr>
        <sz val="12"/>
        <color indexed="8"/>
        <rFont val="Dussmann"/>
        <family val="2"/>
        <charset val="186"/>
      </rPr>
      <t>, till, suhkur, söögisool, must pipar</t>
    </r>
  </si>
  <si>
    <t>Porgandi-ananassisalat</t>
  </si>
  <si>
    <t>Porgand, toiduõli, ananass</t>
  </si>
  <si>
    <t>Nuikapsas, kikerherned, punane redis</t>
  </si>
  <si>
    <t>Pasta hakkliha ja köögiviljadega (G)</t>
  </si>
  <si>
    <r>
      <rPr>
        <b/>
        <sz val="12"/>
        <rFont val="Dussmann"/>
        <family val="2"/>
        <charset val="186"/>
      </rPr>
      <t>Makaronid</t>
    </r>
    <r>
      <rPr>
        <sz val="12"/>
        <rFont val="Dussmann"/>
        <family val="2"/>
        <charset val="186"/>
      </rPr>
      <t xml:space="preserve"> </t>
    </r>
    <r>
      <rPr>
        <i/>
        <sz val="10"/>
        <rFont val="Dussmann"/>
        <family val="2"/>
        <charset val="186"/>
      </rPr>
      <t>(</t>
    </r>
    <r>
      <rPr>
        <b/>
        <i/>
        <sz val="10"/>
        <rFont val="Dussmann"/>
        <family val="2"/>
        <charset val="186"/>
      </rPr>
      <t>durumnisujahu</t>
    </r>
    <r>
      <rPr>
        <i/>
        <sz val="10"/>
        <rFont val="Dussmann"/>
        <family val="2"/>
        <charset val="186"/>
      </rPr>
      <t>, vesi)</t>
    </r>
    <r>
      <rPr>
        <sz val="12"/>
        <rFont val="Dussmann"/>
        <family val="2"/>
        <charset val="186"/>
      </rPr>
      <t>, veisehakkliha, porgand, mugulsibul, küüslauk, kuivatatud basiilik, pune, purustatud tomat, spinat, söögisool, must pipar, toiduõli</t>
    </r>
  </si>
  <si>
    <t>Pasta kikerherne ja juustuga (G, L)</t>
  </si>
  <si>
    <r>
      <rPr>
        <b/>
        <sz val="12"/>
        <rFont val="Dussmann"/>
        <family val="2"/>
        <charset val="186"/>
      </rPr>
      <t>Makaronid</t>
    </r>
    <r>
      <rPr>
        <i/>
        <sz val="10"/>
        <rFont val="Dussmann"/>
        <family val="2"/>
        <charset val="186"/>
      </rPr>
      <t xml:space="preserve"> (</t>
    </r>
    <r>
      <rPr>
        <b/>
        <i/>
        <sz val="10"/>
        <rFont val="Dussmann"/>
        <family val="2"/>
        <charset val="186"/>
      </rPr>
      <t>durumnisujahu</t>
    </r>
    <r>
      <rPr>
        <i/>
        <sz val="10"/>
        <rFont val="Dussmann"/>
        <family val="2"/>
        <charset val="186"/>
      </rPr>
      <t>, vesi)</t>
    </r>
    <r>
      <rPr>
        <sz val="12"/>
        <rFont val="Dussmann"/>
        <family val="2"/>
        <charset val="186"/>
      </rPr>
      <t xml:space="preserve">,kikerherned, suvikõrvits, paprika,  mugulsibul, küüslauk, kuivatatud basiilik, pune,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 söögisool, must pipar, tšillipipar, värske petersell, toiduõli</t>
    </r>
  </si>
  <si>
    <t>Aedoad küüslauguga, ahjus küpsetatud</t>
  </si>
  <si>
    <t>Aedoad, küüslauk, toiduõli, söögisool</t>
  </si>
  <si>
    <t>Tomat, mugulsibul, porgand, küüslauk, toiduõli, söögisool, basiilik, värske</t>
  </si>
  <si>
    <t>Kõrvitsa-pastinaagi-virsikusalat</t>
  </si>
  <si>
    <t>Pastinaak, kõrvits, virsik</t>
  </si>
  <si>
    <t>Hiina kapsas, tomat, roheline sibul (mahe)</t>
  </si>
  <si>
    <t>Pirn</t>
  </si>
  <si>
    <t>Selge kalasupp riisiga</t>
  </si>
  <si>
    <r>
      <rPr>
        <b/>
        <sz val="12"/>
        <color rgb="FF000000"/>
        <rFont val="Dussmann"/>
        <charset val="186"/>
      </rPr>
      <t>Tilaapia</t>
    </r>
    <r>
      <rPr>
        <sz val="12"/>
        <color rgb="FF000000"/>
        <rFont val="Dussmann"/>
        <charset val="186"/>
      </rPr>
      <t xml:space="preserve">, kartul, porgand, mugulsibul, vesi, riis, toiduõli, söögisool, must pipar, loorber, till </t>
    </r>
  </si>
  <si>
    <t>Selge köögiviljasupp riivitud keedumunaga (M)</t>
  </si>
  <si>
    <r>
      <t xml:space="preserve">Kartul, porgand, kaalikas, herned, mugulsibul,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vesi, loorber, söögisool, must pipar, toiduõli, till</t>
    </r>
  </si>
  <si>
    <t>Marjamuffin (G, L, M)</t>
  </si>
  <si>
    <r>
      <t xml:space="preserve">Nisujahu, marjad, 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toiduõli, suhkur, vanillisuhkur, küpsetuspulber</t>
    </r>
  </si>
  <si>
    <t>Õuna-rukkileivakreem (G)</t>
  </si>
  <si>
    <r>
      <rPr>
        <b/>
        <sz val="12"/>
        <color rgb="FF000000"/>
        <rFont val="Dussmann"/>
        <family val="2"/>
        <charset val="186"/>
      </rPr>
      <t>Rukkileib</t>
    </r>
    <r>
      <rPr>
        <sz val="12"/>
        <color indexed="8"/>
        <rFont val="Dussmann"/>
        <family val="2"/>
        <charset val="186"/>
      </rPr>
      <t xml:space="preserve">, vesi, õunamahl, suhkur, </t>
    </r>
    <r>
      <rPr>
        <b/>
        <sz val="12"/>
        <color rgb="FF000000"/>
        <rFont val="Dussmann"/>
        <family val="2"/>
        <charset val="186"/>
      </rPr>
      <t>nisumanna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</si>
  <si>
    <t xml:space="preserve">Kodune sealihaguljašš </t>
  </si>
  <si>
    <t>Sealiha, vesi, rohelinepaprika, mugulsibul, tomatipüree, toiduiõli, küüslauk, petersell, jahvatatud paprika, söögisool, loorber, must pipar, vürtsköömen</t>
  </si>
  <si>
    <t>Läätseguljašš (mahe)</t>
  </si>
  <si>
    <t>Läätsed ,vesi, roheline paprika, mugulsibul, tomatipüree, toiduiõli, küüslauk, värske petersell, jahvatatud paprika, söögisool, loorber, must pipar, vürtsköömen</t>
  </si>
  <si>
    <t>Miniporgandid, aurutatud</t>
  </si>
  <si>
    <t>Miniporgand, vesi, söögisool</t>
  </si>
  <si>
    <t>Külm jogurtikaste maitserohelisega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</si>
  <si>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roheline sibul, till, värske</t>
    </r>
  </si>
  <si>
    <t>Kapsa-mangosalat</t>
  </si>
  <si>
    <t>Valge peakapsas, mango</t>
  </si>
  <si>
    <t>Peet, kaalikas, mais</t>
  </si>
  <si>
    <t xml:space="preserve">Jogurti-ürdimarinaadis broileri poolkoib (L, PT) </t>
  </si>
  <si>
    <r>
      <t>Broileri poolkoib, maitsestamata</t>
    </r>
    <r>
      <rPr>
        <b/>
        <sz val="12"/>
        <rFont val="Dussmann"/>
        <family val="2"/>
        <charset val="186"/>
      </rPr>
      <t xml:space="preserve"> jogurt</t>
    </r>
    <r>
      <rPr>
        <sz val="12"/>
        <rFont val="Dussmann"/>
        <family val="2"/>
        <charset val="186"/>
      </rPr>
      <t xml:space="preserve">, küüslauk, söögisool, must pipar, värske petersell, Prantsuse ürdisegu </t>
    </r>
    <r>
      <rPr>
        <i/>
        <sz val="10"/>
        <rFont val="Dussmann"/>
        <family val="2"/>
        <charset val="186"/>
      </rPr>
      <t>(rosmariin, petersell, majoraan, pune, tüümian, basiilik, aed-piprarohi, estragon)</t>
    </r>
    <r>
      <rPr>
        <sz val="12"/>
        <rFont val="Dussmann"/>
        <family val="2"/>
        <charset val="186"/>
      </rPr>
      <t>, toiduõli</t>
    </r>
  </si>
  <si>
    <t>Juurviljapihv (G, L, M, PT)</t>
  </si>
  <si>
    <r>
      <t>Porgand, pastinaak, kartul,</t>
    </r>
    <r>
      <rPr>
        <b/>
        <sz val="12"/>
        <rFont val="Dussmann"/>
        <family val="2"/>
        <charset val="186"/>
      </rPr>
      <t xml:space="preserve"> täistera speltanisujahu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hapukoor</t>
    </r>
    <r>
      <rPr>
        <sz val="12"/>
        <rFont val="Dussmann"/>
        <family val="2"/>
        <charset val="186"/>
      </rPr>
      <t xml:space="preserve">,  </t>
    </r>
    <r>
      <rPr>
        <b/>
        <sz val="12"/>
        <rFont val="Dussmann"/>
        <family val="2"/>
        <charset val="186"/>
      </rPr>
      <t>kaerahelbed</t>
    </r>
    <r>
      <rPr>
        <sz val="12"/>
        <rFont val="Dussmann"/>
        <family val="2"/>
        <charset val="186"/>
      </rPr>
      <t>,</t>
    </r>
    <r>
      <rPr>
        <b/>
        <sz val="12"/>
        <rFont val="Dussmann"/>
        <family val="2"/>
        <charset val="186"/>
      </rPr>
      <t xml:space="preserve"> või</t>
    </r>
    <r>
      <rPr>
        <sz val="12"/>
        <rFont val="Dussmann"/>
        <family val="2"/>
        <charset val="186"/>
      </rPr>
      <t xml:space="preserve">, kuivatatud tüümian,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>, söögisool, must pipar</t>
    </r>
  </si>
  <si>
    <r>
      <rPr>
        <b/>
        <sz val="12"/>
        <rFont val="Dussmann"/>
        <family val="2"/>
        <charset val="186"/>
      </rPr>
      <t>Täisterapasta / pasta</t>
    </r>
    <r>
      <rPr>
        <sz val="12"/>
        <rFont val="Dussmann"/>
        <family val="2"/>
        <charset val="186"/>
      </rPr>
      <t xml:space="preserve"> (</t>
    </r>
    <r>
      <rPr>
        <b/>
        <i/>
        <sz val="10"/>
        <rFont val="Dussmann"/>
        <family val="2"/>
        <charset val="186"/>
      </rPr>
      <t>durumnisujahu</t>
    </r>
    <r>
      <rPr>
        <i/>
        <sz val="10"/>
        <rFont val="Dussmann"/>
        <family val="2"/>
        <charset val="186"/>
      </rPr>
      <t>, vesi),</t>
    </r>
    <r>
      <rPr>
        <sz val="12"/>
        <rFont val="Dussmann"/>
        <family val="2"/>
        <charset val="186"/>
      </rPr>
      <t xml:space="preserve"> vesi, söögisool, toiduõli</t>
    </r>
  </si>
  <si>
    <t>Kaalikas, bataat, pastinaak, porgand, paprika, rosmariin, toiduõli, söögisool</t>
  </si>
  <si>
    <t>Soe valge kaste (G, L)</t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</si>
  <si>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piim,</t>
    </r>
    <r>
      <rPr>
        <sz val="12"/>
        <color indexed="8"/>
        <rFont val="Dussmann"/>
        <family val="2"/>
        <charset val="186"/>
      </rPr>
      <t xml:space="preserve"> söögisool, </t>
    </r>
    <r>
      <rPr>
        <b/>
        <sz val="12"/>
        <color rgb="FF000000"/>
        <rFont val="Dussmann"/>
        <family val="2"/>
        <charset val="186"/>
      </rPr>
      <t>toidukoor</t>
    </r>
  </si>
  <si>
    <r>
      <t>Maitsestamata</t>
    </r>
    <r>
      <rPr>
        <b/>
        <sz val="12"/>
        <rFont val="Dussmann"/>
        <family val="2"/>
        <charset val="186"/>
      </rPr>
      <t xml:space="preserve"> jogurt</t>
    </r>
    <r>
      <rPr>
        <sz val="12"/>
        <rFont val="Dussmann"/>
        <family val="2"/>
        <charset val="186"/>
      </rPr>
      <t>, söögisool, suhkur, küüslauk</t>
    </r>
  </si>
  <si>
    <t>Peedi-piprajuuresalat</t>
  </si>
  <si>
    <r>
      <t xml:space="preserve">Õun, peet, mädarõigas, </t>
    </r>
    <r>
      <rPr>
        <b/>
        <sz val="12"/>
        <rFont val="Dussmann"/>
        <family val="2"/>
        <charset val="186"/>
      </rPr>
      <t>hapukoor</t>
    </r>
    <r>
      <rPr>
        <sz val="12"/>
        <rFont val="Dussmann"/>
        <family val="2"/>
        <charset val="186"/>
      </rPr>
      <t>, suhkur, õunaäädikas</t>
    </r>
  </si>
  <si>
    <t>Hiina kapsas, marineeritud punane sibul, brokoli</t>
  </si>
  <si>
    <r>
      <t xml:space="preserve">Hiina kapsas, marineeritud punane sibul </t>
    </r>
    <r>
      <rPr>
        <i/>
        <sz val="10"/>
        <rFont val="Dussmann"/>
        <family val="2"/>
        <charset val="186"/>
      </rPr>
      <t>(punane sibul, sidrunimahl, must pipar, söögisool, vesi, suhkur)</t>
    </r>
    <r>
      <rPr>
        <sz val="12"/>
        <rFont val="Dussmann"/>
        <family val="2"/>
        <charset val="186"/>
      </rPr>
      <t xml:space="preserve"> brokoli</t>
    </r>
  </si>
  <si>
    <t>KOOLILÕUNA MENÜÜ</t>
  </si>
  <si>
    <t>21. nädal</t>
  </si>
  <si>
    <t>18.05-22.05.2026</t>
  </si>
  <si>
    <t>Kanalihatükid magushapus kastmes</t>
  </si>
  <si>
    <r>
      <t>Kanaliha, ve</t>
    </r>
    <r>
      <rPr>
        <sz val="12"/>
        <color rgb="FF000000"/>
        <rFont val="Dussmann"/>
        <family val="2"/>
        <charset val="186"/>
      </rPr>
      <t xml:space="preserve">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 xml:space="preserve">sojakaste </t>
    </r>
    <r>
      <rPr>
        <sz val="12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</t>
    </r>
    <r>
      <rPr>
        <i/>
        <sz val="10"/>
        <color rgb="FF000000"/>
        <rFont val="Dussmann"/>
        <family val="2"/>
        <charset val="186"/>
      </rPr>
      <t xml:space="preserve">a,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rgb="FF000000"/>
        <rFont val="Dussmann"/>
        <family val="2"/>
        <charset val="186"/>
      </rPr>
      <t>,</t>
    </r>
    <r>
      <rPr>
        <sz val="12"/>
        <color indexed="8"/>
        <rFont val="Dussmann"/>
        <family val="2"/>
        <charset val="186"/>
      </rPr>
      <t xml:space="preserve"> maisitärklis, küüslauk, suhkur, ingverijuur, söögisool, must pipar</t>
    </r>
  </si>
  <si>
    <t>Lillkapsas magushapus kastmes</t>
  </si>
  <si>
    <r>
      <t>Lillkapsas, ve</t>
    </r>
    <r>
      <rPr>
        <sz val="12"/>
        <color rgb="FF000000"/>
        <rFont val="Dussmann"/>
        <family val="2"/>
        <charset val="186"/>
      </rPr>
      <t xml:space="preserve">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 xml:space="preserve">sojakaste </t>
    </r>
    <r>
      <rPr>
        <sz val="12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</t>
    </r>
    <r>
      <rPr>
        <i/>
        <sz val="10"/>
        <color rgb="FF000000"/>
        <rFont val="Dussmann"/>
        <family val="2"/>
        <charset val="186"/>
      </rPr>
      <t xml:space="preserve">a,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rgb="FF000000"/>
        <rFont val="Dussmann"/>
        <family val="2"/>
        <charset val="186"/>
      </rPr>
      <t>,</t>
    </r>
    <r>
      <rPr>
        <sz val="12"/>
        <color indexed="8"/>
        <rFont val="Dussmann"/>
        <family val="2"/>
        <charset val="186"/>
      </rPr>
      <t xml:space="preserve"> maisitärklis, küüslauk, suhkur, ingverijuur, söögisool, must pipar</t>
    </r>
  </si>
  <si>
    <t>Kapsas, roheline hernes, redis</t>
  </si>
  <si>
    <t>Piimatooted (piim, keefir) (L)</t>
  </si>
  <si>
    <t>Joogijogurt , maitsestatud (L)</t>
  </si>
  <si>
    <t>Rukkileiva (3 sorti) - ja sepikutoodete valik(G)</t>
  </si>
  <si>
    <t xml:space="preserve">Värskekapsasupp veiselihaga </t>
  </si>
  <si>
    <t>Veiseliha, kapsas, kartul, porgand, mugulsibul, petersell, loorber, must pipar, toiduõli, söögisool, vesi, sidrunimahl</t>
  </si>
  <si>
    <t>Värskekapsasupp kikerhernestega (mahe)</t>
  </si>
  <si>
    <t>Kikerherned, kapsas, porgand, kartul, mugulsibul, vesi, loorber, must pipar, toiduõli, petersell</t>
  </si>
  <si>
    <t>Hapukoor R 10% (L)</t>
  </si>
  <si>
    <t>Virsiku-kohupiimakreem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</si>
  <si>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kohupiim</t>
    </r>
    <r>
      <rPr>
        <sz val="12"/>
        <color rgb="FF000000"/>
        <rFont val="Dussmann"/>
        <family val="2"/>
        <charset val="186"/>
      </rPr>
      <t>, 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suhkur, virsik</t>
    </r>
  </si>
  <si>
    <t>Banaani-kakaojogurt (L)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</si>
  <si>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banaan, kakaopulber, suhkur, vanillisuhkur, tšiiaseemned</t>
    </r>
  </si>
  <si>
    <r>
      <rPr>
        <sz val="12"/>
        <color rgb="FF000000"/>
        <rFont val="Dussmann"/>
        <family val="2"/>
        <charset val="186"/>
      </rP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sidrunikoor, must pipar, toiduõli, söögisool</t>
    </r>
  </si>
  <si>
    <t>Tatra-seenekotletid (G, PT) (mahe)</t>
  </si>
  <si>
    <r>
      <t xml:space="preserve">Tatar, mugulsibul, toiduõli,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täisteranisujahu</t>
    </r>
    <r>
      <rPr>
        <sz val="12"/>
        <color indexed="8"/>
        <rFont val="Dussmann"/>
        <family val="2"/>
        <charset val="186"/>
      </rPr>
      <t>, šampinjon, söögisool, must pipar, jahvatatud paprika</t>
    </r>
  </si>
  <si>
    <t>Külm hapukoorekaste sidruniga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</si>
  <si>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sidrunimahl, suhkur, söögisool</t>
    </r>
  </si>
  <si>
    <t>Kartulipuder (L)</t>
  </si>
  <si>
    <r>
      <t xml:space="preserve">Kartul,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piim,</t>
    </r>
    <r>
      <rPr>
        <sz val="12"/>
        <color indexed="8"/>
        <rFont val="Dussmann"/>
        <family val="2"/>
        <charset val="186"/>
      </rPr>
      <t xml:space="preserve"> söögisool, vesi</t>
    </r>
  </si>
  <si>
    <t>Kapsas, toiduõli, söögisool</t>
  </si>
  <si>
    <t>Hiina kapsa salat spinati, meloni ja punase sibulaga</t>
  </si>
  <si>
    <t>Hiina kapsas, spinat, melon, punane sibul</t>
  </si>
  <si>
    <t>Peet, roheline hernes, porgand</t>
  </si>
  <si>
    <t>Frikadellisupp (G)</t>
  </si>
  <si>
    <r>
      <t xml:space="preserve">Sea-veise segahakkliha, kartul, porgand, mugulsibul,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varsseller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must pipar, till, vesi, söögisool, petersell, toiduõli</t>
    </r>
  </si>
  <si>
    <t>Juurviljapüreesupp (L) (mahe)</t>
  </si>
  <si>
    <r>
      <t xml:space="preserve">Kartul, porgand, mugulsibul, </t>
    </r>
    <r>
      <rPr>
        <b/>
        <sz val="12"/>
        <color rgb="FF000000"/>
        <rFont val="Dussmann"/>
        <family val="2"/>
        <charset val="186"/>
      </rPr>
      <t>juurseller</t>
    </r>
    <r>
      <rPr>
        <sz val="12"/>
        <color indexed="8"/>
        <rFont val="Dussmann"/>
        <family val="2"/>
        <charset val="186"/>
      </rPr>
      <t xml:space="preserve">, pastinaak, vesi,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söögisool, petersell, värske</t>
    </r>
  </si>
  <si>
    <t>Mango-kohupiimakreem (L)</t>
  </si>
  <si>
    <r>
      <t xml:space="preserve">Maitsestamat </t>
    </r>
    <r>
      <rPr>
        <b/>
        <sz val="12"/>
        <color rgb="FF000000"/>
        <rFont val="Dussmann"/>
        <family val="2"/>
        <charset val="186"/>
      </rPr>
      <t>kohupiim</t>
    </r>
    <r>
      <rPr>
        <sz val="12"/>
        <color indexed="8"/>
        <rFont val="Dussmann"/>
        <family val="2"/>
        <charset val="186"/>
      </rPr>
      <t xml:space="preserve">, maitsestamat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mango, suhkur</t>
    </r>
  </si>
  <si>
    <t>Kanapasta juustu ja basiilikuga (G, L)</t>
  </si>
  <si>
    <r>
      <rPr>
        <b/>
        <sz val="12"/>
        <color rgb="FF000000"/>
        <rFont val="Dussmann"/>
        <family val="2"/>
        <charset val="186"/>
      </rPr>
      <t xml:space="preserve">Täisterapasta </t>
    </r>
    <r>
      <rPr>
        <i/>
        <sz val="12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rgb="FF000000"/>
        <rFont val="Dussmann"/>
        <family val="2"/>
        <charset val="186"/>
      </rPr>
      <t>,</t>
    </r>
    <r>
      <rPr>
        <sz val="12"/>
        <color indexed="8"/>
        <rFont val="Dussmann"/>
        <family val="2"/>
        <charset val="186"/>
      </rPr>
      <t xml:space="preserve"> kanaliha, suvikõrvits, toiduõli, mugulsibul, basiilik,</t>
    </r>
    <r>
      <rPr>
        <b/>
        <sz val="12"/>
        <color rgb="FF000000"/>
        <rFont val="Dussmann"/>
        <family val="2"/>
        <charset val="186"/>
      </rPr>
      <t xml:space="preserve"> juust</t>
    </r>
    <r>
      <rPr>
        <sz val="12"/>
        <color indexed="8"/>
        <rFont val="Dussmann"/>
        <family val="2"/>
        <charset val="186"/>
      </rPr>
      <t>, petersell, vesi, söögisool, must pipar</t>
    </r>
  </si>
  <si>
    <t>Suvikõrvitsapasta juustu ja basiilikuga (G, L) (mahe)</t>
  </si>
  <si>
    <r>
      <rPr>
        <b/>
        <sz val="12"/>
        <rFont val="Dussmann"/>
        <family val="2"/>
        <charset val="186"/>
      </rPr>
      <t>Täisterapasta</t>
    </r>
    <r>
      <rPr>
        <b/>
        <i/>
        <sz val="12"/>
        <rFont val="Dussmann"/>
        <family val="2"/>
        <charset val="186"/>
      </rPr>
      <t xml:space="preserve"> </t>
    </r>
    <r>
      <rPr>
        <i/>
        <sz val="10"/>
        <rFont val="Dussmann"/>
        <family val="2"/>
        <charset val="186"/>
      </rPr>
      <t>(</t>
    </r>
    <r>
      <rPr>
        <b/>
        <i/>
        <sz val="10"/>
        <rFont val="Dussmann"/>
        <family val="2"/>
        <charset val="186"/>
      </rPr>
      <t>durumnisujahu</t>
    </r>
    <r>
      <rPr>
        <i/>
        <sz val="10"/>
        <rFont val="Dussmann"/>
        <family val="2"/>
        <charset val="186"/>
      </rPr>
      <t>, vesi)</t>
    </r>
    <r>
      <rPr>
        <sz val="12"/>
        <rFont val="Dussmann"/>
        <family val="2"/>
        <charset val="186"/>
      </rPr>
      <t xml:space="preserve">, suvikõrvits, toiduõli, mugulsibul, basiilik, </t>
    </r>
    <r>
      <rPr>
        <b/>
        <sz val="12"/>
        <rFont val="Dussmann"/>
        <family val="2"/>
        <charset val="186"/>
      </rPr>
      <t>juust</t>
    </r>
    <r>
      <rPr>
        <sz val="12"/>
        <rFont val="Dussmann"/>
        <family val="2"/>
        <charset val="186"/>
      </rPr>
      <t>, petersell, vesi, söögisool, must pipar</t>
    </r>
  </si>
  <si>
    <t>Baklažaan-paprika-sibul, röstitud</t>
  </si>
  <si>
    <t xml:space="preserve">Baklažaan, paprika, punane, mugulsibul, toiduõli, </t>
  </si>
  <si>
    <t xml:space="preserve">Soe tomatikaste </t>
  </si>
  <si>
    <t>Tomat, mugulsibul, porgand, küüslauk, toiduõli, söögisool, basiilik</t>
  </si>
  <si>
    <t>Porgandi-apelsinisalat</t>
  </si>
  <si>
    <t>Porgand, apelsin, toiduõli</t>
  </si>
  <si>
    <t>Valge peakapsas, mais, hapukurk</t>
  </si>
  <si>
    <t>Valge peakapsas, mais, hapukurk (kurk, vesi, söögisool, küüslauk)</t>
  </si>
  <si>
    <t>22. nädal</t>
  </si>
  <si>
    <t>25.05-29.05.2026</t>
  </si>
  <si>
    <t>Böfstrooganov (G, L) (mahe)</t>
  </si>
  <si>
    <r>
      <t xml:space="preserve">Veiseliha,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mugulsibul, tomatipüree, 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vesi, toiduõli, </t>
    </r>
    <r>
      <rPr>
        <b/>
        <sz val="12"/>
        <color rgb="FF000000"/>
        <rFont val="Dussmann"/>
        <charset val="186"/>
      </rPr>
      <t>sinepi</t>
    </r>
    <r>
      <rPr>
        <sz val="12"/>
        <color indexed="8"/>
        <rFont val="Dussmann"/>
        <family val="2"/>
        <charset val="186"/>
      </rPr>
      <t>pulber, petersell,söögisool, must pipar</t>
    </r>
  </si>
  <si>
    <t>Köögiviljastrooganov (G, L)</t>
  </si>
  <si>
    <r>
      <t xml:space="preserve">Porgand, </t>
    </r>
    <r>
      <rPr>
        <b/>
        <sz val="12"/>
        <color rgb="FF000000"/>
        <rFont val="Dussmann"/>
        <charset val="186"/>
      </rPr>
      <t>juurseller</t>
    </r>
    <r>
      <rPr>
        <sz val="12"/>
        <color indexed="8"/>
        <rFont val="Dussmann"/>
        <family val="2"/>
        <charset val="186"/>
      </rPr>
      <t xml:space="preserve">, pastinaak, kaalikas, rohelised herned, mugulsibul, tomatipüree, vesi,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jahvataud paprika</t>
    </r>
  </si>
  <si>
    <t xml:space="preserve">Tatar, vesi, söögisool </t>
  </si>
  <si>
    <t>Kapsa-paprikasalat</t>
  </si>
  <si>
    <t>Valge peakapsas, paprika</t>
  </si>
  <si>
    <t>Porgand, porrulauk, lillkapsas</t>
  </si>
  <si>
    <t>Hakkliha-riisipall (M, PT)</t>
  </si>
  <si>
    <r>
      <t xml:space="preserve">Sea-veise segahakkliha, riis, mugulsibul,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>, toiduõli, vesi, söögisool, must pipar, jahvatatud paprika, petersell, kuivatatud pune, kuivatatud majoraan</t>
    </r>
  </si>
  <si>
    <t>Juurviljakotlet (G, M, PT) (mahe)</t>
  </si>
  <si>
    <r>
      <t xml:space="preserve">Pastinaak, porgand, kartul,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>, täistera spelta</t>
    </r>
    <r>
      <rPr>
        <b/>
        <sz val="12"/>
        <rFont val="Dussmann"/>
        <family val="2"/>
        <charset val="186"/>
      </rPr>
      <t>nisu</t>
    </r>
    <r>
      <rPr>
        <sz val="12"/>
        <rFont val="Dussmann"/>
        <family val="2"/>
        <charset val="186"/>
      </rPr>
      <t>jahu, söögisool, must pipar, purustatud või jahvatatud</t>
    </r>
  </si>
  <si>
    <t>Bulgur, keedetud (G)</t>
  </si>
  <si>
    <r>
      <rPr>
        <b/>
        <sz val="12"/>
        <color rgb="FF000000"/>
        <rFont val="Dussmann"/>
        <family val="2"/>
        <charset val="186"/>
      </rPr>
      <t xml:space="preserve">Bulgur </t>
    </r>
    <r>
      <rPr>
        <sz val="12"/>
        <color rgb="FF000000"/>
        <rFont val="Dussmann"/>
        <family val="2"/>
        <charset val="186"/>
      </rPr>
      <t xml:space="preserve">(Durum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vesi, söögisool</t>
    </r>
  </si>
  <si>
    <t>Porgand, röstitud</t>
  </si>
  <si>
    <r>
      <t>Porgand, toiduõli, tüümian, söögisool,</t>
    </r>
    <r>
      <rPr>
        <b/>
        <sz val="12"/>
        <color rgb="FF000000"/>
        <rFont val="Dussmann"/>
        <family val="2"/>
        <charset val="186"/>
      </rPr>
      <t xml:space="preserve"> mesi</t>
    </r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</si>
  <si>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family val="2"/>
        <charset val="186"/>
      </rPr>
      <t>toidukoor</t>
    </r>
  </si>
  <si>
    <t>Peedi-piprajuuresalat (L)</t>
  </si>
  <si>
    <t>Peet, mädarõigas</t>
  </si>
  <si>
    <t>Salatisegu, mais, nuikapsas</t>
  </si>
  <si>
    <t>Salatisegu (Rooma salat, jääsalat, rukola, spinat), mais, nuikapsas</t>
  </si>
  <si>
    <t>Rassolnik kanalihaga (G)</t>
  </si>
  <si>
    <r>
      <t xml:space="preserve">Kanaliha, vesi,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>, porgand, kartul, mugulsibul, hapukurk, söögisool, must pipar, toiduõli, till</t>
    </r>
  </si>
  <si>
    <t>Rassolnik põldubadega (G) (mahe)</t>
  </si>
  <si>
    <r>
      <t xml:space="preserve">Põlduba, vesi,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>, porgand, kartul, mugulsibul, hapukurk, söögisool, must pipar, toiduõli, till</t>
    </r>
  </si>
  <si>
    <t>Ploomi-pirnikompott vahukoorega (L)</t>
  </si>
  <si>
    <r>
      <t xml:space="preserve">Ploom, pirn, vesi, suhkur, kaneel, sidrunimahl, </t>
    </r>
    <r>
      <rPr>
        <b/>
        <sz val="12"/>
        <color rgb="FF000000"/>
        <rFont val="Dussmann"/>
        <family val="2"/>
        <charset val="186"/>
      </rPr>
      <t>vahukoor</t>
    </r>
  </si>
  <si>
    <t>Mustsõstra-rukkivaht (G)</t>
  </si>
  <si>
    <r>
      <t xml:space="preserve">Mustsõstrar, </t>
    </r>
    <r>
      <rPr>
        <b/>
        <sz val="12"/>
        <color rgb="FF000000"/>
        <rFont val="Dussmann"/>
        <family val="2"/>
        <charset val="186"/>
      </rPr>
      <t>rukkijahu,</t>
    </r>
    <r>
      <rPr>
        <sz val="12"/>
        <color indexed="8"/>
        <rFont val="Dussmann"/>
        <family val="2"/>
        <charset val="186"/>
      </rPr>
      <t xml:space="preserve"> vesi, suhkur, vanillisuhkur</t>
    </r>
  </si>
  <si>
    <t>Kalapada värviliste köögiviljadega</t>
  </si>
  <si>
    <r>
      <rPr>
        <sz val="12"/>
        <color rgb="FF000000"/>
        <rFont val="Dussmann"/>
        <family val="2"/>
        <charset val="186"/>
      </rPr>
      <t>Valge</t>
    </r>
    <r>
      <rPr>
        <b/>
        <sz val="12"/>
        <color rgb="FF000000"/>
        <rFont val="Dussmann"/>
        <family val="2"/>
        <charset val="186"/>
      </rPr>
      <t xml:space="preserve"> kala</t>
    </r>
    <r>
      <rPr>
        <sz val="12"/>
        <color indexed="8"/>
        <rFont val="Dussmann"/>
        <family val="2"/>
        <charset val="186"/>
      </rPr>
      <t>, mugulsibul, küüslauk, porgand, paprika, purustatud tomat, toiduõli, sidrunimahl, kuivatatud pune, kuivatatud tüümian, pastinaak, mais, loorber, söögisool, must pipar, petersell</t>
    </r>
  </si>
  <si>
    <t>Läätsepada värviliste köögiviljadega (mahe)</t>
  </si>
  <si>
    <t>Mugulsibul, porgand, küüslauk, tomatipasta, tüümian, kuivatatud, söögisool, must pipar, vesi, maisitärklis, toiduõli, baklažaan, tomat, kaalikas, läätsed, suvikõrvits</t>
  </si>
  <si>
    <r>
      <rPr>
        <b/>
        <sz val="12"/>
        <color rgb="FF000000"/>
        <rFont val="Dussmann"/>
        <charset val="186"/>
      </rPr>
      <t>Täisterapasta, pasta</t>
    </r>
    <r>
      <rPr>
        <sz val="12"/>
        <color indexed="8"/>
        <rFont val="Dussmann"/>
        <family val="2"/>
        <charset val="186"/>
      </rPr>
      <t xml:space="preserve"> (durum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>jahu, vesi), söögisool, vesi, toiduõli</t>
    </r>
  </si>
  <si>
    <t>Porgandi-mangosalat (mahe porgand)</t>
  </si>
  <si>
    <t>Porgand, mango, toiduõli</t>
  </si>
  <si>
    <t>Hiina kapsas, roheline hernes, marineeritud punane sibul</t>
  </si>
  <si>
    <r>
      <t xml:space="preserve">Hiina kapsas, roheline hernes, marineeritud punane sibul </t>
    </r>
    <r>
      <rPr>
        <i/>
        <sz val="12"/>
        <color rgb="FF000000"/>
        <rFont val="Dussmann"/>
        <family val="2"/>
        <charset val="186"/>
      </rPr>
      <t>(punane mugulsibul, sidrunimahl, must pipar, söögisool, vesi, õunaäädikas, suhkur)</t>
    </r>
  </si>
  <si>
    <t>Külm hapukoorekaste murulauguga (L)</t>
  </si>
  <si>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sidrunimahl, suhkur, murulauk</t>
    </r>
  </si>
  <si>
    <t>Hautatud kanaliha ürtidi-köögiviljaleemes</t>
  </si>
  <si>
    <r>
      <t xml:space="preserve">Kartul, kanaliha, mugulsibul, vesi, Vahemere ürdid Santa Maria </t>
    </r>
    <r>
      <rPr>
        <i/>
        <sz val="12"/>
        <rFont val="Dussmann"/>
        <family val="2"/>
        <charset val="186"/>
      </rPr>
      <t>(</t>
    </r>
    <r>
      <rPr>
        <i/>
        <sz val="10"/>
        <rFont val="Dussmann"/>
        <family val="2"/>
        <charset val="186"/>
      </rPr>
      <t>Punane paprika (25%), ürdid (25% basiilik, pune, aed-piparrohi, tüümian), koriander, küüslauk, sibul, vürts)</t>
    </r>
    <r>
      <rPr>
        <i/>
        <sz val="12"/>
        <rFont val="Dussmann"/>
        <family val="2"/>
        <charset val="186"/>
      </rPr>
      <t xml:space="preserve">, </t>
    </r>
    <r>
      <rPr>
        <sz val="12"/>
        <rFont val="Dussmann"/>
        <family val="2"/>
        <charset val="186"/>
      </rPr>
      <t>toiduõli, söögisool, must pipar</t>
    </r>
  </si>
  <si>
    <t>Kartuli-seeneroog Vahemere ürtidega</t>
  </si>
  <si>
    <r>
      <t xml:space="preserve">Kartul, šampinjonid, mugulsibul, vesi, Vahemere ürdid Santa Maria </t>
    </r>
    <r>
      <rPr>
        <i/>
        <sz val="10"/>
        <rFont val="Dussmann"/>
        <family val="2"/>
        <charset val="186"/>
      </rPr>
      <t>(Punane paprika (25%), ürdid (25% basiilik, pune, aed-piparrohi, tüümian)</t>
    </r>
    <r>
      <rPr>
        <sz val="12"/>
        <rFont val="Dussmann"/>
        <family val="2"/>
        <charset val="186"/>
      </rPr>
      <t>, koriander, küüslauk, sibul, vürts), toiduõli, söögisool, must pipar</t>
    </r>
  </si>
  <si>
    <t>Hiina kapsa salat tomati ja spinatiga</t>
  </si>
  <si>
    <t>Hiina kapsas, tomat, spinat</t>
  </si>
  <si>
    <t>23. nädal</t>
  </si>
  <si>
    <t>01.06-05.06.2026</t>
  </si>
  <si>
    <t>Magushapu sealihapada seesamiseemnetega</t>
  </si>
  <si>
    <r>
      <t>Sealiha, ve</t>
    </r>
    <r>
      <rPr>
        <sz val="12"/>
        <color rgb="FF000000"/>
        <rFont val="Dussmann"/>
        <family val="2"/>
        <charset val="186"/>
      </rPr>
      <t xml:space="preserve">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 xml:space="preserve">sojakaste </t>
    </r>
    <r>
      <rPr>
        <sz val="12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</t>
    </r>
    <r>
      <rPr>
        <i/>
        <sz val="10"/>
        <color rgb="FF000000"/>
        <rFont val="Dussmann"/>
        <family val="2"/>
        <charset val="186"/>
      </rPr>
      <t xml:space="preserve">a,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rgb="FF000000"/>
        <rFont val="Dussmann"/>
        <family val="2"/>
        <charset val="186"/>
      </rPr>
      <t>,</t>
    </r>
    <r>
      <rPr>
        <sz val="12"/>
        <color indexed="8"/>
        <rFont val="Dussmann"/>
        <family val="2"/>
        <charset val="186"/>
      </rPr>
      <t xml:space="preserve"> maisitärklis, küüslauk, suhkur, ingverijuur, söögisool, must pipar, </t>
    </r>
    <r>
      <rPr>
        <b/>
        <sz val="12"/>
        <color rgb="FF000000"/>
        <rFont val="Dussmann"/>
        <family val="2"/>
        <charset val="186"/>
      </rPr>
      <t>seesamiseemned</t>
    </r>
  </si>
  <si>
    <t>Edamame oad magushapus kastmes (mahe)</t>
  </si>
  <si>
    <r>
      <rPr>
        <b/>
        <sz val="12"/>
        <color rgb="FF000000"/>
        <rFont val="Dussmann"/>
        <family val="2"/>
        <charset val="186"/>
      </rPr>
      <t>Edamame oad</t>
    </r>
    <r>
      <rPr>
        <sz val="12"/>
        <color indexed="8"/>
        <rFont val="Dussmann"/>
        <family val="2"/>
        <charset val="186"/>
      </rPr>
      <t xml:space="preserve">, suhkur, </t>
    </r>
    <r>
      <rPr>
        <b/>
        <sz val="12"/>
        <color rgb="FF000000"/>
        <rFont val="Dussmann"/>
        <family val="2"/>
        <charset val="186"/>
      </rPr>
      <t xml:space="preserve">sojakaste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sojauba,</t>
    </r>
    <r>
      <rPr>
        <i/>
        <sz val="10"/>
        <color rgb="FF000000"/>
        <rFont val="Dussmann"/>
        <family val="2"/>
        <charset val="186"/>
      </rPr>
      <t xml:space="preserve">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maisitärklis, sidrunimahl, tomatipasta, vesi, porgand, mugulsibul, küüslauk, kuivatatud basiilik</t>
    </r>
  </si>
  <si>
    <r>
      <rPr>
        <b/>
        <sz val="12"/>
        <rFont val="Dussmann"/>
        <family val="2"/>
        <charset val="186"/>
      </rPr>
      <t>Täisterapasta, pasta</t>
    </r>
    <r>
      <rPr>
        <i/>
        <sz val="10"/>
        <rFont val="Dussmann"/>
        <family val="2"/>
        <charset val="186"/>
      </rPr>
      <t xml:space="preserve"> (</t>
    </r>
    <r>
      <rPr>
        <b/>
        <i/>
        <sz val="10"/>
        <rFont val="Dussmann"/>
        <family val="2"/>
        <charset val="186"/>
      </rPr>
      <t>durumnisujahu,</t>
    </r>
    <r>
      <rPr>
        <b/>
        <sz val="12"/>
        <rFont val="Dussmann"/>
        <family val="2"/>
        <charset val="186"/>
      </rPr>
      <t xml:space="preserve"> </t>
    </r>
    <r>
      <rPr>
        <sz val="12"/>
        <rFont val="Dussmann"/>
        <family val="2"/>
        <charset val="186"/>
      </rPr>
      <t>vesi), söögisool, vesi, toiduõli</t>
    </r>
  </si>
  <si>
    <t>Kõrvits, toiduõli, söögisool</t>
  </si>
  <si>
    <t>Peet, pohl, suhkur</t>
  </si>
  <si>
    <t>Valge peakapsas, aeduba, kõrvits</t>
  </si>
  <si>
    <t>Selge lõhesupp</t>
  </si>
  <si>
    <r>
      <rPr>
        <b/>
        <sz val="12"/>
        <rFont val="Dussmann"/>
        <charset val="186"/>
      </rPr>
      <t>Lõhe</t>
    </r>
    <r>
      <rPr>
        <sz val="12"/>
        <rFont val="Dussmann"/>
        <family val="2"/>
        <charset val="186"/>
      </rPr>
      <t>, kartul, porgand, mugulsibul, till, vesi, söögisool, must pipar, loorber, toiduõli</t>
    </r>
  </si>
  <si>
    <t>Kikerhernesupp kümne köögiviljaga (mahe)</t>
  </si>
  <si>
    <t>Kikerherned, kartul, porgand, valge peakapsas, brokoli, till, vesi, toiduõli, kõrvits pastinaak, lillkapsas, mugulsibul, küüslauk, söögisool, must pipar</t>
  </si>
  <si>
    <t>Pähkli-kakaoruudud (G, L, M, P)</t>
  </si>
  <si>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 xml:space="preserve">, toiduõli, </t>
    </r>
    <r>
      <rPr>
        <b/>
        <sz val="12"/>
        <rFont val="Dussmann"/>
        <family val="2"/>
        <charset val="186"/>
      </rPr>
      <t>piim,</t>
    </r>
    <r>
      <rPr>
        <sz val="12"/>
        <rFont val="Dussmann"/>
        <family val="2"/>
        <charset val="186"/>
      </rPr>
      <t xml:space="preserve"> suhkur, söögisool, vanillisuhkur, </t>
    </r>
    <r>
      <rPr>
        <b/>
        <sz val="12"/>
        <rFont val="Dussmann"/>
        <family val="2"/>
        <charset val="186"/>
      </rPr>
      <t>pähklid</t>
    </r>
    <r>
      <rPr>
        <sz val="12"/>
        <rFont val="Dussmann"/>
        <family val="2"/>
        <charset val="186"/>
      </rPr>
      <t>, kakaopulber</t>
    </r>
  </si>
  <si>
    <t>Jogurti-kamadessert marjadega (G, 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</si>
  <si>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 xml:space="preserve">, suhkur, </t>
    </r>
    <r>
      <rPr>
        <b/>
        <sz val="12"/>
        <color rgb="FF000000"/>
        <rFont val="Dussmann"/>
        <family val="2"/>
        <charset val="186"/>
      </rPr>
      <t>kamajahu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nisu</t>
    </r>
    <r>
      <rPr>
        <i/>
        <sz val="10"/>
        <color rgb="FF000000"/>
        <rFont val="Dussmann"/>
        <family val="2"/>
        <charset val="186"/>
      </rPr>
      <t xml:space="preserve">, </t>
    </r>
    <r>
      <rPr>
        <b/>
        <i/>
        <sz val="10"/>
        <color rgb="FF000000"/>
        <rFont val="Dussmann"/>
        <family val="2"/>
        <charset val="186"/>
      </rPr>
      <t>rukis</t>
    </r>
    <r>
      <rPr>
        <i/>
        <sz val="10"/>
        <color rgb="FF000000"/>
        <rFont val="Dussmann"/>
        <family val="2"/>
        <charset val="186"/>
      </rPr>
      <t xml:space="preserve">, </t>
    </r>
    <r>
      <rPr>
        <b/>
        <i/>
        <sz val="10"/>
        <color rgb="FF000000"/>
        <rFont val="Dussmann"/>
        <family val="2"/>
        <charset val="186"/>
      </rPr>
      <t>oder</t>
    </r>
    <r>
      <rPr>
        <i/>
        <sz val="10"/>
        <color rgb="FF000000"/>
        <rFont val="Dussmann"/>
        <family val="2"/>
        <charset val="186"/>
      </rPr>
      <t>, hernes),</t>
    </r>
    <r>
      <rPr>
        <sz val="12"/>
        <color indexed="8"/>
        <rFont val="Dussmann"/>
        <family val="2"/>
        <charset val="186"/>
      </rPr>
      <t xml:space="preserve"> vaarikas,maasikas, suhkruta, vesi, suhkur</t>
    </r>
  </si>
  <si>
    <t>Õun(mahe)</t>
  </si>
  <si>
    <t>Kodune pikkpoiss (G, L, M, PT)</t>
  </si>
  <si>
    <r>
      <t xml:space="preserve">Seahakkliha, mugulsibul, </t>
    </r>
    <r>
      <rPr>
        <b/>
        <sz val="12"/>
        <color rgb="FF000000"/>
        <rFont val="Dussmann"/>
        <charset val="186"/>
      </rPr>
      <t>riivsai</t>
    </r>
    <r>
      <rPr>
        <sz val="12"/>
        <color rgb="FF000000"/>
        <rFont val="Dussmann"/>
        <charset val="186"/>
      </rPr>
      <t>, kana</t>
    </r>
    <r>
      <rPr>
        <b/>
        <sz val="12"/>
        <color rgb="FF000000"/>
        <rFont val="Dussmann"/>
        <charset val="186"/>
      </rPr>
      <t>muna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piim</t>
    </r>
    <r>
      <rPr>
        <sz val="12"/>
        <color rgb="FF000000"/>
        <rFont val="Dussmann"/>
        <charset val="186"/>
      </rPr>
      <t>, söögisool, must pipar, toiduõli</t>
    </r>
  </si>
  <si>
    <t>Läätse-porgandi pikkpoiss (G, M, PT)</t>
  </si>
  <si>
    <r>
      <t>Porgand, läätsed (punased/oranžid), pastinaak, mugulsibul, kana</t>
    </r>
    <r>
      <rPr>
        <b/>
        <sz val="12"/>
        <color rgb="FF000000"/>
        <rFont val="Dussmann"/>
        <charset val="186"/>
      </rPr>
      <t>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riivsai</t>
    </r>
    <r>
      <rPr>
        <sz val="12"/>
        <color indexed="8"/>
        <rFont val="Dussmann"/>
        <family val="2"/>
        <charset val="186"/>
      </rPr>
      <t>, vesi, söögisool, must pipar, toiduõli, tüümian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</si>
  <si>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või,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</si>
  <si>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t>Peet, aurutatud</t>
  </si>
  <si>
    <t>Peet, söögisool</t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</si>
  <si>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rgb="FF000000"/>
        <rFont val="Dussmann"/>
        <family val="2"/>
        <charset val="186"/>
      </rPr>
      <t xml:space="preserve">, </t>
    </r>
    <r>
      <rPr>
        <sz val="12"/>
        <color indexed="8"/>
        <rFont val="Dussmann"/>
        <family val="2"/>
        <charset val="186"/>
      </rPr>
      <t xml:space="preserve">söögisool, </t>
    </r>
    <r>
      <rPr>
        <b/>
        <sz val="12"/>
        <color rgb="FF000000"/>
        <rFont val="Dussmann"/>
        <family val="2"/>
        <charset val="186"/>
      </rPr>
      <t>toidukoor</t>
    </r>
  </si>
  <si>
    <t>Kapsa-maisi-paprikasalat (mahe kapsas)</t>
  </si>
  <si>
    <t>Peakapsas, mais, paprika, toiduõli, söögisool, suhkur, õunaäädikas</t>
  </si>
  <si>
    <t>Porgand, roheline hernes, valge redis</t>
  </si>
  <si>
    <t>Apelsin</t>
  </si>
  <si>
    <t xml:space="preserve">Kanalihasupp </t>
  </si>
  <si>
    <t xml:space="preserve">Kanaliha, porgand, mugulsibul, küüslauk, valge peakapsas, pastinaak, lillkapsas, brokoli, herned, kaalikas, toiduõli, söögisool, must pipar, till, puljong, </t>
  </si>
  <si>
    <t>Koorene oasupp spinati ja keedumunaga (L) (mahe)</t>
  </si>
  <si>
    <r>
      <t xml:space="preserve">Kartul,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porgand, mugulsibul, porrulauk, till, värske, toiduõli, munguba, kuivatatud, spinat, vesi, </t>
    </r>
    <r>
      <rPr>
        <b/>
        <sz val="12"/>
        <color rgb="FF000000"/>
        <rFont val="Dussmann"/>
        <family val="2"/>
        <charset val="186"/>
      </rPr>
      <t>kanamuna</t>
    </r>
  </si>
  <si>
    <t>Vanillikissell marjapüreega (L, VS)</t>
  </si>
  <si>
    <r>
      <t xml:space="preserve">Maisitärklis, suhkur,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family val="2"/>
        <charset val="186"/>
      </rPr>
      <t xml:space="preserve"> , vanillisuhkur, marjapüree</t>
    </r>
  </si>
  <si>
    <t>Mango-kohupiimakreem (L, VS)</t>
  </si>
  <si>
    <r>
      <t xml:space="preserve">Maitsestamata </t>
    </r>
    <r>
      <rPr>
        <b/>
        <sz val="12"/>
        <color rgb="FF000000"/>
        <rFont val="Dussmann"/>
        <charset val="186"/>
      </rPr>
      <t>kohupiim</t>
    </r>
    <r>
      <rPr>
        <sz val="12"/>
        <color rgb="FF000000"/>
        <rFont val="Dussmann"/>
      </rPr>
      <t xml:space="preserve">, maitsestamata </t>
    </r>
    <r>
      <rPr>
        <b/>
        <sz val="12"/>
        <color rgb="FF000000"/>
        <rFont val="Dussmann"/>
        <charset val="186"/>
      </rPr>
      <t>jogurt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  <charset val="186"/>
      </rPr>
      <t>vahukoor</t>
    </r>
    <r>
      <rPr>
        <sz val="12"/>
        <color rgb="FF000000"/>
        <rFont val="Dussmann"/>
      </rPr>
      <t>, suhkur, mango</t>
    </r>
  </si>
  <si>
    <t>Piimatooted (piim, keefir) (L) (PRIA)</t>
  </si>
  <si>
    <t>Värskekapsahautis segahakklihaga</t>
  </si>
  <si>
    <t>Valge peakapsas, sea-veise segahakkliha, porgand, vesi, mugulsibul, toiduõli, söögisool, must pipar, till</t>
  </si>
  <si>
    <t>Värskekapsa-läätsehautis (mahe)</t>
  </si>
  <si>
    <t>Valge peakapsas, petersell, küüslauk, läätsed, pastinaak, porgand, vesi, mugulsibul, toiduõli, till</t>
  </si>
  <si>
    <t>Toiduõli, nisujahu, piim, söögisool, toidukoor</t>
  </si>
  <si>
    <t>Suvikõrvitsa-kurgisalat</t>
  </si>
  <si>
    <t>Kurk, suvikõrvits</t>
  </si>
  <si>
    <t>Kaalikas, mais, hapukurk</t>
  </si>
  <si>
    <r>
      <t>Maitsestamata</t>
    </r>
    <r>
      <rPr>
        <b/>
        <sz val="14"/>
        <rFont val="Dussmann"/>
        <charset val="186"/>
      </rPr>
      <t xml:space="preserve"> jogurt</t>
    </r>
    <r>
      <rPr>
        <sz val="14"/>
        <rFont val="Dussmann"/>
        <family val="2"/>
        <charset val="186"/>
      </rPr>
      <t xml:space="preserve">, </t>
    </r>
    <r>
      <rPr>
        <b/>
        <sz val="14"/>
        <rFont val="Dussmann"/>
        <charset val="186"/>
      </rPr>
      <t>keefir</t>
    </r>
    <r>
      <rPr>
        <sz val="14"/>
        <rFont val="Dussmann"/>
        <family val="2"/>
        <charset val="186"/>
      </rPr>
      <t xml:space="preserve">, </t>
    </r>
    <r>
      <rPr>
        <b/>
        <sz val="14"/>
        <rFont val="Dussmann"/>
        <charset val="186"/>
      </rPr>
      <t>sinep</t>
    </r>
    <r>
      <rPr>
        <sz val="14"/>
        <rFont val="Dussmann"/>
        <family val="2"/>
        <charset val="186"/>
      </rPr>
      <t>ipulber, till, petersell, basiilik, roheline sibul</t>
    </r>
  </si>
  <si>
    <r>
      <t xml:space="preserve">Maitsestamata </t>
    </r>
    <r>
      <rPr>
        <b/>
        <sz val="14"/>
        <rFont val="Dussmann"/>
        <charset val="186"/>
      </rPr>
      <t>jogurt</t>
    </r>
    <r>
      <rPr>
        <sz val="14"/>
        <rFont val="Dussmann"/>
        <family val="2"/>
        <charset val="186"/>
      </rPr>
      <t>, naturaalne marjapüree (maasikas, vaarikas, mustad sõstrad, punased sõstrad, mustikas), suhkur</t>
    </r>
  </si>
  <si>
    <t>Põhitoitainetestsaadava energia osakaal koguenergiast (%E)</t>
  </si>
  <si>
    <t>24. nädal</t>
  </si>
  <si>
    <t>08.06-12.06.2026</t>
  </si>
  <si>
    <t>Sinepine sealihakaste (G, L)</t>
  </si>
  <si>
    <r>
      <t xml:space="preserve">Sealiha, mugulsibul, </t>
    </r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vesi, 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 xml:space="preserve">sinepipulber, </t>
    </r>
    <r>
      <rPr>
        <sz val="12"/>
        <color rgb="FF000000"/>
        <rFont val="Dussmann"/>
        <family val="2"/>
        <charset val="186"/>
      </rPr>
      <t>p</t>
    </r>
    <r>
      <rPr>
        <sz val="12"/>
        <color indexed="8"/>
        <rFont val="Dussmann"/>
        <family val="2"/>
        <charset val="186"/>
      </rPr>
      <t>etersell, must pipar</t>
    </r>
  </si>
  <si>
    <t>Rooskapsas sinepikastmes (G, L) (mahe)</t>
  </si>
  <si>
    <r>
      <t xml:space="preserve">Rooskapsas, või, </t>
    </r>
    <r>
      <rPr>
        <b/>
        <sz val="12"/>
        <color rgb="FF000000"/>
        <rFont val="Dussmann"/>
        <family val="2"/>
        <charset val="186"/>
      </rPr>
      <t xml:space="preserve">sinep, </t>
    </r>
    <r>
      <rPr>
        <sz val="12"/>
        <color indexed="8"/>
        <rFont val="Dussmann"/>
        <family val="2"/>
        <charset val="186"/>
      </rPr>
      <t xml:space="preserve">must pipar,söögisool, </t>
    </r>
    <r>
      <rPr>
        <b/>
        <sz val="12"/>
        <color rgb="FF000000"/>
        <rFont val="Dussmann"/>
        <family val="2"/>
        <charset val="186"/>
      </rPr>
      <t>toidukoor</t>
    </r>
  </si>
  <si>
    <t>Hiina kapsa salat roheliste hernestega</t>
  </si>
  <si>
    <t>Hiina kapsas, roheline hernes</t>
  </si>
  <si>
    <t>Porgand, šampinjonid küüslauguga, valge redis</t>
  </si>
  <si>
    <r>
      <t>Porgand, šampinjonid küüslauguga (</t>
    </r>
    <r>
      <rPr>
        <i/>
        <sz val="12"/>
        <rFont val="Dussmann"/>
        <family val="2"/>
        <charset val="186"/>
      </rPr>
      <t>šampinjon, küüslauk, petersell, toiduõli, söögisool, must pipar),</t>
    </r>
    <r>
      <rPr>
        <sz val="12"/>
        <rFont val="Dussmann"/>
        <family val="2"/>
        <charset val="186"/>
      </rPr>
      <t xml:space="preserve"> valge redis</t>
    </r>
  </si>
  <si>
    <t>Ühepajatoit kanalihaga</t>
  </si>
  <si>
    <t xml:space="preserve">Kanaliha, porgand, kaalikas, valge peakapsas, mugulsibul, söögisool, must pipar, petersell, toiduõli, vesi </t>
  </si>
  <si>
    <t>Koorene köögiviljakaste (G, L)</t>
  </si>
  <si>
    <r>
      <t xml:space="preserve">Lillkapsas, brokoli, porgand, suvikõrvits, mugulsibul, toiduõli,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piim</t>
    </r>
    <r>
      <rPr>
        <sz val="12"/>
        <rFont val="Dussmann"/>
        <family val="2"/>
        <charset val="186"/>
      </rPr>
      <t>,</t>
    </r>
    <r>
      <rPr>
        <b/>
        <sz val="12"/>
        <rFont val="Dussmann"/>
        <family val="2"/>
        <charset val="186"/>
      </rPr>
      <t xml:space="preserve"> juust</t>
    </r>
    <r>
      <rPr>
        <sz val="12"/>
        <rFont val="Dussmann"/>
        <family val="2"/>
        <charset val="186"/>
      </rPr>
      <t>, söögisool, valge pipar, muskaatpähkel, vesi</t>
    </r>
  </si>
  <si>
    <t>Tatar, vesi, söögisool, toiduõli</t>
  </si>
  <si>
    <t>Valge redisesalat värske kurgiga</t>
  </si>
  <si>
    <t>Valge redis, värske kurk</t>
  </si>
  <si>
    <t>Peet, hernes, kaalikas</t>
  </si>
  <si>
    <t>Keedetud peet, hernes, kaalikas</t>
  </si>
  <si>
    <t>Hakklihasupp</t>
  </si>
  <si>
    <t>Seahakkliha, kartul, porgand, mugulsibul, vesi, loorber, petersell, söögisool, must pipar</t>
  </si>
  <si>
    <t>Tomatine kikerhernesupp</t>
  </si>
  <si>
    <t>Kikerherned, kartul, porgand, mugulsibul, tomatipasta, küüslauk, vesi, pune, petersell, söögisool, must pipar</t>
  </si>
  <si>
    <t>Hapukoor R 20%</t>
  </si>
  <si>
    <t>Maisimannakreem kisselliga (L)</t>
  </si>
  <si>
    <r>
      <t xml:space="preserve">Maisimanna,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vesi,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mustsõstar, suhkur, kartulitärklis</t>
    </r>
  </si>
  <si>
    <t>Vanilje panna cotta pohlakastmega (L)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</si>
  <si>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vesi,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pohlad, želatiin, sukur, vanillisuhkur</t>
    </r>
  </si>
  <si>
    <t>Ahjukala juustukattega (G, L, PT)</t>
  </si>
  <si>
    <t>Valge kala, toiduõli, sidrun, till, juust, hapukoor,porrulauk, söögisool, must pipar</t>
  </si>
  <si>
    <t>Köögivilja-läätse pikkpoiss (G, L, M)</t>
  </si>
  <si>
    <t>Suvikõrvits, pastinaak, läätsed, kanamuna, küüslauk, söögisool, riivsai, juust,mugulsibul, toiduõli, must pipar, söögisool, Vahemere ürdisegu (pune, basiilik, tüümian, rosmariin, majoraan)</t>
  </si>
  <si>
    <t>Tartarkaste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</si>
  <si>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majonees</t>
    </r>
    <r>
      <rPr>
        <sz val="12"/>
        <color rgb="FF000000"/>
        <rFont val="Dussmann"/>
        <family val="2"/>
        <charset val="186"/>
      </rPr>
      <t>, marineeritud kurk, sidrunimahl, till, petersell, söögisool, must pipar, suhkur</t>
    </r>
  </si>
  <si>
    <t>Nuikapsas, kikerherned, porrulauk</t>
  </si>
  <si>
    <t>Pilaff kanalihaga</t>
  </si>
  <si>
    <t>Riis, vesi, söögisool, kanaliha, porgand, mugulsibul, toiduõli, vesi, küüslauk, söögisool, must pipar, jahvatatud paprika, petersell</t>
  </si>
  <si>
    <t>Pilaff porgandi ja punaste ubadega (mahe)</t>
  </si>
  <si>
    <t>Riis, mugulsibul, küüslauk, toiduõli, porgand, vesi, punased oad, must pipar, jahvatatud paprika, söögisool</t>
  </si>
  <si>
    <t>Hiina kapsas, marineeritud punane sibul, mais</t>
  </si>
  <si>
    <r>
      <t>Hiina kapsas, marineeritud punane sibul</t>
    </r>
    <r>
      <rPr>
        <i/>
        <sz val="12"/>
        <rFont val="Dussmann"/>
        <family val="2"/>
        <charset val="186"/>
      </rPr>
      <t xml:space="preserve"> (punane sibul, õunaäädikas, sidrunimahl, must pipar,söögisool, vesi, suhkur)</t>
    </r>
  </si>
  <si>
    <r>
      <t>Maitsestamata</t>
    </r>
    <r>
      <rPr>
        <b/>
        <sz val="12"/>
        <rFont val="Dussmann"/>
        <family val="2"/>
        <charset val="186"/>
      </rPr>
      <t xml:space="preserve"> jogurt</t>
    </r>
    <r>
      <rPr>
        <sz val="12"/>
        <rFont val="Dussmann"/>
        <family val="2"/>
        <charset val="186"/>
      </rPr>
      <t>,</t>
    </r>
    <r>
      <rPr>
        <b/>
        <sz val="12"/>
        <rFont val="Dussmann"/>
        <family val="2"/>
        <charset val="186"/>
      </rPr>
      <t xml:space="preserve"> </t>
    </r>
    <r>
      <rPr>
        <sz val="12"/>
        <rFont val="Dussmann"/>
        <family val="2"/>
        <charset val="186"/>
      </rPr>
      <t>söögisool, suhkur, küüslauk</t>
    </r>
  </si>
  <si>
    <t>Siga</t>
  </si>
  <si>
    <t>Oranž</t>
  </si>
  <si>
    <t>Veis</t>
  </si>
  <si>
    <t>Punane</t>
  </si>
  <si>
    <t>Kana</t>
  </si>
  <si>
    <t>Helekollane</t>
  </si>
  <si>
    <t>H</t>
  </si>
  <si>
    <t>hele, selge toit</t>
  </si>
  <si>
    <t>Kalkun</t>
  </si>
  <si>
    <t>Kollane</t>
  </si>
  <si>
    <t>P</t>
  </si>
  <si>
    <t>punane</t>
  </si>
  <si>
    <t>Kala</t>
  </si>
  <si>
    <t>Helesinine</t>
  </si>
  <si>
    <t>K</t>
  </si>
  <si>
    <t>koorene</t>
  </si>
  <si>
    <t>lammas</t>
  </si>
  <si>
    <t>Lilla</t>
  </si>
  <si>
    <t>segaliha</t>
  </si>
  <si>
    <t>Hall</t>
  </si>
  <si>
    <t>Põhitoit/magustoit</t>
  </si>
  <si>
    <t>Põhiline valguallikas</t>
  </si>
  <si>
    <t>Värv</t>
  </si>
  <si>
    <t>Taimne valguallikas</t>
  </si>
  <si>
    <t>Soojad lisandid/ magustoit</t>
  </si>
  <si>
    <t>Salatid</t>
  </si>
  <si>
    <t>Juur- ja puuvilja amps</t>
  </si>
  <si>
    <t>E</t>
  </si>
  <si>
    <t>kana</t>
  </si>
  <si>
    <t>kikerhernes</t>
  </si>
  <si>
    <t>T</t>
  </si>
  <si>
    <t>siga</t>
  </si>
  <si>
    <t>hernes</t>
  </si>
  <si>
    <t>kala</t>
  </si>
  <si>
    <t>uba</t>
  </si>
  <si>
    <t>N</t>
  </si>
  <si>
    <t>sega</t>
  </si>
  <si>
    <t>lääts</t>
  </si>
  <si>
    <t>R</t>
  </si>
  <si>
    <t>veis</t>
  </si>
  <si>
    <t>köögivili</t>
  </si>
  <si>
    <t>sojauba</t>
  </si>
  <si>
    <t>tofu</t>
  </si>
  <si>
    <t>Nädal 14</t>
  </si>
  <si>
    <t>porgand</t>
  </si>
  <si>
    <t>Nädal 15</t>
  </si>
  <si>
    <t>Soojad lisandid</t>
  </si>
  <si>
    <t>läätsed</t>
  </si>
  <si>
    <t>juurvili</t>
  </si>
  <si>
    <t>šampinjonid</t>
  </si>
  <si>
    <t>kanamuna</t>
  </si>
  <si>
    <t>seen</t>
  </si>
  <si>
    <t>kanaliha</t>
  </si>
  <si>
    <t>0,15</t>
  </si>
  <si>
    <t>800-900 kcal</t>
  </si>
  <si>
    <t>Teavet menüüs sisalduvate allergeenide kohta küsi köögipersonalilt</t>
  </si>
  <si>
    <t>Menüü on koostatud lähtudes 10.- 12. klassi vanuserühma toiduenergia ja toitainete vajadusest, järgides kehtivaid toitumissoovitusi</t>
  </si>
  <si>
    <t>Jõululõuna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</si>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</sst>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;[Red]0.00"/>
  </numFmts>
  <fonts count="41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Dussmann"/>
      <family val="2"/>
      <charset val="186"/>
    </font>
    <font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sz val="12"/>
      <color theme="1"/>
      <name val="Dussmann"/>
      <family val="2"/>
      <charset val="186"/>
    </font>
    <font>
      <b/>
      <sz val="12"/>
      <color theme="1"/>
      <name val="Dussmann"/>
      <family val="2"/>
      <charset val="186"/>
    </font>
    <font>
      <b/>
      <sz val="12"/>
      <name val="Dussmann"/>
      <family val="2"/>
      <charset val="186"/>
    </font>
    <font>
      <sz val="12"/>
      <color indexed="8"/>
      <name val="Dussmann"/>
      <family val="2"/>
      <charset val="186"/>
    </font>
    <font>
      <b/>
      <sz val="12"/>
      <color indexed="8"/>
      <name val="Dussmann"/>
      <family val="2"/>
      <charset val="186"/>
    </font>
    <font>
      <sz val="12"/>
      <color rgb="FF000000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sz val="14"/>
      <color theme="1"/>
      <name val="Dussmann"/>
      <family val="2"/>
      <charset val="186"/>
    </font>
    <font>
      <sz val="14"/>
      <name val="Dussmann"/>
      <family val="2"/>
      <charset val="186"/>
    </font>
    <font>
      <b/>
      <sz val="14"/>
      <color indexed="8"/>
      <name val="Dussmann"/>
      <family val="2"/>
      <charset val="186"/>
    </font>
    <font>
      <sz val="14"/>
      <color rgb="FF000000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24"/>
      <name val="Dussmann"/>
      <family val="2"/>
      <charset val="186"/>
    </font>
    <font>
      <b/>
      <sz val="12"/>
      <color rgb="FF000000"/>
      <name val="Dussmann"/>
      <family val="2"/>
      <charset val="186"/>
    </font>
    <font>
      <b/>
      <sz val="14"/>
      <color rgb="FFFF0000"/>
      <name val="Dussmann"/>
      <family val="2"/>
      <charset val="186"/>
    </font>
    <font>
      <b/>
      <i/>
      <sz val="12"/>
      <name val="Dussmann"/>
      <family val="2"/>
      <charset val="186"/>
    </font>
    <font>
      <i/>
      <sz val="10"/>
      <name val="Dussmann"/>
      <family val="2"/>
      <charset val="186"/>
    </font>
    <font>
      <b/>
      <i/>
      <sz val="10"/>
      <name val="Dussmann"/>
      <family val="2"/>
      <charset val="186"/>
    </font>
    <font>
      <i/>
      <sz val="12"/>
      <color rgb="FF000000"/>
      <name val="Dussmann"/>
      <family val="2"/>
      <charset val="186"/>
    </font>
    <font>
      <b/>
      <i/>
      <sz val="10"/>
      <color rgb="FF000000"/>
      <name val="Dussmann"/>
      <family val="2"/>
      <charset val="186"/>
    </font>
    <font>
      <i/>
      <sz val="10"/>
      <color rgb="FF000000"/>
      <name val="Dussmann"/>
      <family val="2"/>
      <charset val="186"/>
    </font>
    <font>
      <i/>
      <sz val="12"/>
      <name val="Dussmann"/>
      <family val="2"/>
      <charset val="186"/>
    </font>
    <font>
      <sz val="10"/>
      <color rgb="FF000000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b/>
      <sz val="12"/>
      <name val="Dussmann"/>
      <charset val="186"/>
    </font>
    <font>
      <sz val="12"/>
      <name val="Dussmann"/>
      <charset val="186"/>
    </font>
    <font>
      <b/>
      <sz val="12"/>
      <color rgb="FF000000"/>
      <name val="Dussmann"/>
      <charset val="186"/>
    </font>
    <font>
      <sz val="12"/>
      <color indexed="8"/>
      <name val="Dussmann"/>
      <charset val="186"/>
    </font>
    <font>
      <sz val="12"/>
      <color rgb="FF000000"/>
      <name val="Dussmann"/>
      <charset val="186"/>
    </font>
    <font>
      <sz val="14"/>
      <color indexed="8"/>
      <name val="Dussmann"/>
      <charset val="186"/>
    </font>
    <font>
      <sz val="14"/>
      <name val="Dussmann"/>
      <charset val="186"/>
    </font>
    <font>
      <sz val="12"/>
      <color rgb="FF000000"/>
      <name val="Dussmann"/>
    </font>
    <font>
      <b/>
      <sz val="12"/>
      <color rgb="FF000000"/>
      <name val="Dussmann"/>
    </font>
    <font>
      <b/>
      <sz val="14"/>
      <name val="Dussmann"/>
      <charset val="186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DFB4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30" fillId="0" borderId="0"/>
    <xf numFmtId="0" fontId="1" fillId="0" borderId="0"/>
    <xf numFmtId="0" fontId="1" fillId="0" borderId="0"/>
  </cellStyleXfs>
  <cellXfs count="512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3" xfId="1" applyFont="1" applyBorder="1"/>
    <xf numFmtId="0" fontId="5" fillId="0" borderId="4" xfId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1" applyFont="1"/>
    <xf numFmtId="0" fontId="5" fillId="0" borderId="6" xfId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5" fillId="0" borderId="8" xfId="1" applyFont="1" applyBorder="1"/>
    <xf numFmtId="0" fontId="5" fillId="0" borderId="9" xfId="1" applyFont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2" fontId="7" fillId="4" borderId="3" xfId="0" applyNumberFormat="1" applyFont="1" applyFill="1" applyBorder="1" applyAlignment="1">
      <alignment horizontal="right" wrapText="1"/>
    </xf>
    <xf numFmtId="2" fontId="7" fillId="4" borderId="4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6" xfId="0" applyNumberFormat="1" applyFont="1" applyFill="1" applyBorder="1" applyAlignment="1">
      <alignment horizontal="right" wrapText="1"/>
    </xf>
    <xf numFmtId="164" fontId="7" fillId="3" borderId="11" xfId="0" applyNumberFormat="1" applyFont="1" applyFill="1" applyBorder="1" applyAlignment="1">
      <alignment horizontal="right"/>
    </xf>
    <xf numFmtId="164" fontId="7" fillId="3" borderId="12" xfId="0" applyNumberFormat="1" applyFont="1" applyFill="1" applyBorder="1" applyAlignment="1">
      <alignment horizontal="right"/>
    </xf>
    <xf numFmtId="165" fontId="8" fillId="4" borderId="1" xfId="0" applyNumberFormat="1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5" fontId="8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right" vertical="center" wrapText="1"/>
    </xf>
    <xf numFmtId="49" fontId="8" fillId="4" borderId="1" xfId="0" applyNumberFormat="1" applyFont="1" applyFill="1" applyBorder="1" applyAlignment="1">
      <alignment vertical="center" wrapText="1"/>
    </xf>
    <xf numFmtId="2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5" fillId="0" borderId="0" xfId="0" applyFont="1"/>
    <xf numFmtId="0" fontId="3" fillId="4" borderId="0" xfId="0" applyFont="1" applyFill="1"/>
    <xf numFmtId="0" fontId="5" fillId="4" borderId="0" xfId="0" applyFont="1" applyFill="1"/>
    <xf numFmtId="2" fontId="8" fillId="4" borderId="0" xfId="0" applyNumberFormat="1" applyFont="1" applyFill="1" applyAlignment="1">
      <alignment wrapText="1"/>
    </xf>
    <xf numFmtId="0" fontId="12" fillId="4" borderId="0" xfId="0" applyFont="1" applyFill="1"/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2" fillId="4" borderId="0" xfId="0" applyFont="1" applyFill="1" applyAlignment="1">
      <alignment vertical="top"/>
    </xf>
    <xf numFmtId="0" fontId="17" fillId="0" borderId="0" xfId="0" applyFont="1"/>
    <xf numFmtId="0" fontId="18" fillId="0" borderId="3" xfId="0" applyFont="1" applyBorder="1"/>
    <xf numFmtId="0" fontId="3" fillId="0" borderId="0" xfId="0" applyFont="1" applyAlignment="1">
      <alignment horizontal="center"/>
    </xf>
    <xf numFmtId="2" fontId="8" fillId="4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Border="1" applyAlignment="1">
      <alignment wrapText="1"/>
    </xf>
    <xf numFmtId="2" fontId="3" fillId="4" borderId="1" xfId="0" applyNumberFormat="1" applyFont="1" applyFill="1" applyBorder="1" applyAlignment="1">
      <alignment wrapText="1"/>
    </xf>
    <xf numFmtId="2" fontId="3" fillId="4" borderId="1" xfId="0" applyNumberFormat="1" applyFont="1" applyFill="1" applyBorder="1" applyAlignment="1">
      <alignment horizontal="right" wrapText="1"/>
    </xf>
    <xf numFmtId="2" fontId="7" fillId="4" borderId="1" xfId="0" applyNumberFormat="1" applyFont="1" applyFill="1" applyBorder="1" applyAlignment="1">
      <alignment wrapText="1"/>
    </xf>
    <xf numFmtId="49" fontId="8" fillId="0" borderId="1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wrapText="1"/>
    </xf>
    <xf numFmtId="49" fontId="1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14" fillId="4" borderId="16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49" fontId="11" fillId="0" borderId="16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horizontal="right" wrapText="1"/>
    </xf>
    <xf numFmtId="2" fontId="8" fillId="4" borderId="1" xfId="0" applyNumberFormat="1" applyFont="1" applyFill="1" applyBorder="1" applyAlignment="1">
      <alignment wrapText="1"/>
    </xf>
    <xf numFmtId="2" fontId="8" fillId="0" borderId="1" xfId="0" applyNumberFormat="1" applyFont="1" applyBorder="1" applyAlignment="1">
      <alignment vertical="center" wrapText="1"/>
    </xf>
    <xf numFmtId="49" fontId="8" fillId="0" borderId="16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wrapText="1"/>
    </xf>
    <xf numFmtId="0" fontId="5" fillId="0" borderId="1" xfId="0" applyFont="1" applyBorder="1"/>
    <xf numFmtId="0" fontId="5" fillId="0" borderId="0" xfId="0" applyFont="1" applyAlignment="1">
      <alignment vertical="center"/>
    </xf>
    <xf numFmtId="2" fontId="7" fillId="4" borderId="1" xfId="0" applyNumberFormat="1" applyFont="1" applyFill="1" applyBorder="1" applyAlignment="1">
      <alignment horizontal="right" wrapText="1"/>
    </xf>
    <xf numFmtId="2" fontId="7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64" fontId="7" fillId="3" borderId="8" xfId="0" applyNumberFormat="1" applyFont="1" applyFill="1" applyBorder="1" applyAlignment="1">
      <alignment horizontal="right"/>
    </xf>
    <xf numFmtId="0" fontId="14" fillId="0" borderId="0" xfId="0" applyFont="1"/>
    <xf numFmtId="0" fontId="21" fillId="0" borderId="0" xfId="0" applyFont="1"/>
    <xf numFmtId="0" fontId="14" fillId="0" borderId="0" xfId="0" applyFont="1" applyAlignment="1">
      <alignment horizontal="center"/>
    </xf>
    <xf numFmtId="165" fontId="3" fillId="4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wrapText="1"/>
    </xf>
    <xf numFmtId="165" fontId="8" fillId="4" borderId="0" xfId="0" applyNumberFormat="1" applyFont="1" applyFill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49" fontId="8" fillId="4" borderId="1" xfId="0" quotePrefix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6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 wrapText="1"/>
    </xf>
    <xf numFmtId="0" fontId="3" fillId="0" borderId="3" xfId="0" applyFont="1" applyBorder="1"/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14" fillId="0" borderId="3" xfId="0" applyFont="1" applyBorder="1"/>
    <xf numFmtId="49" fontId="3" fillId="4" borderId="1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9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/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0" borderId="1" xfId="0" applyFont="1" applyBorder="1" applyAlignment="1">
      <alignment horizontal="center"/>
    </xf>
    <xf numFmtId="0" fontId="5" fillId="13" borderId="1" xfId="0" applyFont="1" applyFill="1" applyBorder="1"/>
    <xf numFmtId="0" fontId="5" fillId="12" borderId="1" xfId="0" applyFont="1" applyFill="1" applyBorder="1"/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4" borderId="1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6" fillId="8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5" fillId="0" borderId="9" xfId="0" applyNumberFormat="1" applyFont="1" applyBorder="1" applyAlignment="1">
      <alignment vertical="center"/>
    </xf>
    <xf numFmtId="49" fontId="5" fillId="4" borderId="10" xfId="0" applyNumberFormat="1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vertical="center"/>
    </xf>
    <xf numFmtId="0" fontId="5" fillId="4" borderId="9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49" fontId="5" fillId="4" borderId="13" xfId="0" applyNumberFormat="1" applyFont="1" applyFill="1" applyBorder="1" applyAlignment="1">
      <alignment vertical="center" wrapText="1"/>
    </xf>
    <xf numFmtId="49" fontId="5" fillId="0" borderId="8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49" fontId="8" fillId="4" borderId="0" xfId="0" applyNumberFormat="1" applyFont="1" applyFill="1" applyAlignment="1">
      <alignment horizontal="left" vertical="center" wrapText="1"/>
    </xf>
    <xf numFmtId="49" fontId="14" fillId="4" borderId="15" xfId="0" applyNumberFormat="1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49" fontId="5" fillId="10" borderId="10" xfId="0" applyNumberFormat="1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49" fontId="5" fillId="10" borderId="1" xfId="0" applyNumberFormat="1" applyFont="1" applyFill="1" applyBorder="1" applyAlignment="1">
      <alignment vertical="center"/>
    </xf>
    <xf numFmtId="49" fontId="5" fillId="10" borderId="10" xfId="0" applyNumberFormat="1" applyFont="1" applyFill="1" applyBorder="1" applyAlignment="1">
      <alignment horizontal="left"/>
    </xf>
    <xf numFmtId="49" fontId="5" fillId="10" borderId="1" xfId="0" applyNumberFormat="1" applyFont="1" applyFill="1" applyBorder="1" applyAlignment="1">
      <alignment horizontal="left" vertical="center"/>
    </xf>
    <xf numFmtId="0" fontId="5" fillId="11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4" borderId="9" xfId="0" applyNumberFormat="1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9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49" fontId="5" fillId="0" borderId="4" xfId="0" applyNumberFormat="1" applyFont="1" applyBorder="1" applyAlignment="1">
      <alignment vertical="center"/>
    </xf>
    <xf numFmtId="0" fontId="5" fillId="0" borderId="6" xfId="1" applyFont="1" applyBorder="1"/>
    <xf numFmtId="0" fontId="5" fillId="0" borderId="5" xfId="1" applyFont="1" applyBorder="1"/>
    <xf numFmtId="2" fontId="10" fillId="0" borderId="1" xfId="0" applyNumberFormat="1" applyFont="1" applyBorder="1" applyAlignment="1">
      <alignment horizontal="right" vertical="center" wrapText="1"/>
    </xf>
    <xf numFmtId="2" fontId="10" fillId="14" borderId="1" xfId="0" applyNumberFormat="1" applyFont="1" applyFill="1" applyBorder="1" applyAlignment="1">
      <alignment horizontal="right" vertical="center" wrapText="1"/>
    </xf>
    <xf numFmtId="0" fontId="32" fillId="0" borderId="1" xfId="0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left" wrapText="1"/>
    </xf>
    <xf numFmtId="49" fontId="9" fillId="4" borderId="6" xfId="0" applyNumberFormat="1" applyFont="1" applyFill="1" applyBorder="1" applyAlignment="1">
      <alignment horizontal="right" wrapText="1"/>
    </xf>
    <xf numFmtId="49" fontId="11" fillId="0" borderId="10" xfId="0" applyNumberFormat="1" applyFont="1" applyBorder="1" applyAlignment="1">
      <alignment horizontal="right" vertical="center" wrapText="1"/>
    </xf>
    <xf numFmtId="49" fontId="15" fillId="0" borderId="10" xfId="0" applyNumberFormat="1" applyFont="1" applyBorder="1" applyAlignment="1">
      <alignment vertical="center" wrapText="1"/>
    </xf>
    <xf numFmtId="49" fontId="11" fillId="0" borderId="10" xfId="0" applyNumberFormat="1" applyFont="1" applyBorder="1" applyAlignment="1">
      <alignment wrapText="1"/>
    </xf>
    <xf numFmtId="0" fontId="32" fillId="4" borderId="1" xfId="0" applyFont="1" applyFill="1" applyBorder="1" applyAlignment="1">
      <alignment horizontal="left" vertical="center" wrapText="1"/>
    </xf>
    <xf numFmtId="0" fontId="16" fillId="14" borderId="17" xfId="0" applyFont="1" applyFill="1" applyBorder="1" applyAlignment="1">
      <alignment vertical="center" wrapText="1"/>
    </xf>
    <xf numFmtId="49" fontId="37" fillId="0" borderId="17" xfId="0" applyNumberFormat="1" applyFont="1" applyBorder="1" applyAlignment="1">
      <alignment vertical="center" wrapText="1"/>
    </xf>
    <xf numFmtId="49" fontId="36" fillId="4" borderId="17" xfId="0" applyNumberFormat="1" applyFont="1" applyFill="1" applyBorder="1" applyAlignment="1">
      <alignment horizontal="left" vertical="center" wrapText="1"/>
    </xf>
    <xf numFmtId="49" fontId="36" fillId="4" borderId="17" xfId="0" applyNumberFormat="1" applyFont="1" applyFill="1" applyBorder="1" applyAlignment="1">
      <alignment vertical="center" wrapText="1"/>
    </xf>
    <xf numFmtId="49" fontId="36" fillId="0" borderId="17" xfId="0" applyNumberFormat="1" applyFont="1" applyBorder="1" applyAlignment="1">
      <alignment horizontal="left" vertical="center" wrapText="1"/>
    </xf>
    <xf numFmtId="49" fontId="37" fillId="4" borderId="17" xfId="0" applyNumberFormat="1" applyFont="1" applyFill="1" applyBorder="1" applyAlignment="1">
      <alignment vertical="center" wrapText="1"/>
    </xf>
    <xf numFmtId="49" fontId="36" fillId="0" borderId="17" xfId="0" applyNumberFormat="1" applyFont="1" applyBorder="1" applyAlignment="1">
      <alignment vertical="center" wrapText="1"/>
    </xf>
    <xf numFmtId="49" fontId="37" fillId="4" borderId="17" xfId="0" applyNumberFormat="1" applyFont="1" applyFill="1" applyBorder="1" applyAlignment="1">
      <alignment wrapText="1"/>
    </xf>
    <xf numFmtId="49" fontId="36" fillId="0" borderId="17" xfId="0" applyNumberFormat="1" applyFont="1" applyBorder="1" applyAlignment="1">
      <alignment horizontal="left" wrapText="1"/>
    </xf>
    <xf numFmtId="0" fontId="6" fillId="2" borderId="18" xfId="0" applyFont="1" applyFill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49" fontId="9" fillId="0" borderId="10" xfId="0" applyNumberFormat="1" applyFont="1" applyBorder="1" applyAlignment="1">
      <alignment wrapText="1"/>
    </xf>
    <xf numFmtId="0" fontId="13" fillId="0" borderId="10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49" fontId="35" fillId="4" borderId="1" xfId="0" applyNumberFormat="1" applyFont="1" applyFill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0" xfId="0" applyFont="1" applyAlignment="1">
      <alignment vertical="center"/>
    </xf>
    <xf numFmtId="49" fontId="14" fillId="4" borderId="0" xfId="0" applyNumberFormat="1" applyFont="1" applyFill="1" applyAlignment="1">
      <alignment vertical="center" wrapText="1"/>
    </xf>
    <xf numFmtId="49" fontId="11" fillId="0" borderId="0" xfId="0" applyNumberFormat="1" applyFont="1" applyAlignment="1">
      <alignment horizontal="right" vertical="center" wrapText="1"/>
    </xf>
    <xf numFmtId="49" fontId="14" fillId="4" borderId="0" xfId="0" applyNumberFormat="1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right" vertical="center" wrapText="1"/>
    </xf>
    <xf numFmtId="49" fontId="11" fillId="4" borderId="0" xfId="0" applyNumberFormat="1" applyFont="1" applyFill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11" fillId="4" borderId="0" xfId="0" applyNumberFormat="1" applyFont="1" applyFill="1" applyAlignment="1">
      <alignment horizontal="left" vertical="center" wrapText="1"/>
    </xf>
    <xf numFmtId="49" fontId="8" fillId="0" borderId="0" xfId="0" applyNumberFormat="1" applyFont="1" applyAlignment="1">
      <alignment vertical="center" wrapText="1"/>
    </xf>
    <xf numFmtId="0" fontId="13" fillId="0" borderId="0" xfId="0" applyFont="1"/>
    <xf numFmtId="0" fontId="8" fillId="4" borderId="1" xfId="0" applyFont="1" applyFill="1" applyBorder="1" applyAlignment="1">
      <alignment vertical="center" wrapText="1"/>
    </xf>
    <xf numFmtId="49" fontId="38" fillId="4" borderId="1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Border="1" applyAlignment="1">
      <alignment vertical="center" wrapText="1"/>
    </xf>
    <xf numFmtId="49" fontId="11" fillId="4" borderId="17" xfId="0" applyNumberFormat="1" applyFont="1" applyFill="1" applyBorder="1" applyAlignment="1">
      <alignment vertical="center" wrapText="1"/>
    </xf>
    <xf numFmtId="49" fontId="11" fillId="0" borderId="17" xfId="0" applyNumberFormat="1" applyFont="1" applyBorder="1" applyAlignment="1">
      <alignment horizontal="left" vertical="center" wrapText="1"/>
    </xf>
    <xf numFmtId="49" fontId="11" fillId="0" borderId="17" xfId="0" applyNumberFormat="1" applyFont="1" applyBorder="1" applyAlignment="1">
      <alignment wrapText="1"/>
    </xf>
    <xf numFmtId="49" fontId="11" fillId="4" borderId="17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wrapText="1"/>
    </xf>
    <xf numFmtId="49" fontId="11" fillId="0" borderId="17" xfId="0" applyNumberFormat="1" applyFont="1" applyBorder="1" applyAlignment="1">
      <alignment vertical="center" wrapText="1"/>
    </xf>
    <xf numFmtId="0" fontId="14" fillId="4" borderId="17" xfId="0" applyFont="1" applyFill="1" applyBorder="1" applyAlignment="1">
      <alignment vertical="center"/>
    </xf>
    <xf numFmtId="49" fontId="14" fillId="4" borderId="17" xfId="0" applyNumberFormat="1" applyFont="1" applyFill="1" applyBorder="1" applyAlignment="1">
      <alignment vertical="center" wrapText="1"/>
    </xf>
    <xf numFmtId="49" fontId="14" fillId="4" borderId="17" xfId="0" applyNumberFormat="1" applyFont="1" applyFill="1" applyBorder="1" applyAlignment="1">
      <alignment horizontal="left" vertical="center" wrapText="1"/>
    </xf>
    <xf numFmtId="0" fontId="14" fillId="0" borderId="17" xfId="0" applyFont="1" applyBorder="1"/>
    <xf numFmtId="0" fontId="13" fillId="0" borderId="17" xfId="0" applyFont="1" applyBorder="1"/>
    <xf numFmtId="49" fontId="11" fillId="4" borderId="17" xfId="0" applyNumberFormat="1" applyFont="1" applyFill="1" applyBorder="1" applyAlignment="1">
      <alignment wrapText="1"/>
    </xf>
    <xf numFmtId="0" fontId="13" fillId="4" borderId="17" xfId="0" applyFont="1" applyFill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49" fontId="11" fillId="0" borderId="21" xfId="0" applyNumberFormat="1" applyFont="1" applyBorder="1" applyAlignment="1">
      <alignment horizontal="right" vertical="center" wrapText="1"/>
    </xf>
    <xf numFmtId="0" fontId="13" fillId="4" borderId="21" xfId="0" applyFont="1" applyFill="1" applyBorder="1"/>
    <xf numFmtId="49" fontId="11" fillId="0" borderId="21" xfId="0" applyNumberFormat="1" applyFont="1" applyBorder="1" applyAlignment="1">
      <alignment wrapText="1"/>
    </xf>
    <xf numFmtId="49" fontId="11" fillId="0" borderId="21" xfId="0" applyNumberFormat="1" applyFont="1" applyBorder="1" applyAlignment="1">
      <alignment horizontal="right" wrapText="1"/>
    </xf>
    <xf numFmtId="49" fontId="15" fillId="0" borderId="21" xfId="0" applyNumberFormat="1" applyFont="1" applyBorder="1" applyAlignment="1">
      <alignment wrapText="1"/>
    </xf>
    <xf numFmtId="0" fontId="13" fillId="0" borderId="22" xfId="0" applyFont="1" applyBorder="1" applyAlignment="1">
      <alignment horizontal="right" vertical="center"/>
    </xf>
    <xf numFmtId="0" fontId="13" fillId="0" borderId="20" xfId="0" applyFont="1" applyBorder="1" applyAlignment="1">
      <alignment vertical="top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49" fontId="11" fillId="0" borderId="21" xfId="0" applyNumberFormat="1" applyFont="1" applyBorder="1" applyAlignment="1">
      <alignment vertical="center" wrapText="1"/>
    </xf>
    <xf numFmtId="49" fontId="11" fillId="0" borderId="22" xfId="0" applyNumberFormat="1" applyFont="1" applyBorder="1" applyAlignment="1">
      <alignment vertical="center" wrapText="1"/>
    </xf>
    <xf numFmtId="0" fontId="13" fillId="0" borderId="21" xfId="0" applyFont="1" applyBorder="1"/>
    <xf numFmtId="0" fontId="13" fillId="0" borderId="21" xfId="0" applyFont="1" applyBorder="1" applyAlignment="1">
      <alignment horizontal="right" vertical="center"/>
    </xf>
    <xf numFmtId="49" fontId="14" fillId="0" borderId="21" xfId="0" applyNumberFormat="1" applyFont="1" applyBorder="1" applyAlignment="1">
      <alignment vertical="center" wrapText="1"/>
    </xf>
    <xf numFmtId="49" fontId="15" fillId="0" borderId="21" xfId="0" applyNumberFormat="1" applyFont="1" applyBorder="1" applyAlignment="1">
      <alignment vertical="center" wrapText="1"/>
    </xf>
    <xf numFmtId="49" fontId="15" fillId="0" borderId="22" xfId="0" applyNumberFormat="1" applyFont="1" applyBorder="1" applyAlignment="1">
      <alignment wrapText="1"/>
    </xf>
    <xf numFmtId="0" fontId="14" fillId="0" borderId="17" xfId="0" applyFont="1" applyBorder="1" applyAlignment="1">
      <alignment vertical="center"/>
    </xf>
    <xf numFmtId="49" fontId="14" fillId="0" borderId="17" xfId="0" applyNumberFormat="1" applyFont="1" applyBorder="1" applyAlignment="1">
      <alignment wrapText="1"/>
    </xf>
    <xf numFmtId="49" fontId="14" fillId="4" borderId="17" xfId="0" applyNumberFormat="1" applyFont="1" applyFill="1" applyBorder="1" applyAlignment="1">
      <alignment wrapText="1"/>
    </xf>
    <xf numFmtId="49" fontId="13" fillId="4" borderId="17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vertical="top"/>
    </xf>
    <xf numFmtId="0" fontId="5" fillId="0" borderId="21" xfId="0" applyFont="1" applyBorder="1"/>
    <xf numFmtId="0" fontId="13" fillId="0" borderId="21" xfId="0" applyFont="1" applyBorder="1" applyAlignment="1">
      <alignment horizontal="right"/>
    </xf>
    <xf numFmtId="49" fontId="9" fillId="0" borderId="21" xfId="0" applyNumberFormat="1" applyFont="1" applyBorder="1" applyAlignment="1">
      <alignment wrapText="1"/>
    </xf>
    <xf numFmtId="49" fontId="9" fillId="0" borderId="22" xfId="0" applyNumberFormat="1" applyFont="1" applyBorder="1" applyAlignment="1">
      <alignment wrapText="1"/>
    </xf>
    <xf numFmtId="0" fontId="5" fillId="0" borderId="20" xfId="0" applyFont="1" applyBorder="1" applyAlignment="1">
      <alignment vertical="center"/>
    </xf>
    <xf numFmtId="49" fontId="3" fillId="0" borderId="21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49" fontId="9" fillId="0" borderId="21" xfId="0" applyNumberFormat="1" applyFont="1" applyBorder="1" applyAlignment="1">
      <alignment vertical="center" wrapText="1"/>
    </xf>
    <xf numFmtId="0" fontId="13" fillId="0" borderId="21" xfId="0" applyFont="1" applyBorder="1" applyAlignment="1">
      <alignment horizontal="right" vertical="top"/>
    </xf>
    <xf numFmtId="0" fontId="5" fillId="0" borderId="21" xfId="0" applyFont="1" applyBorder="1" applyAlignment="1">
      <alignment vertical="top"/>
    </xf>
    <xf numFmtId="0" fontId="5" fillId="0" borderId="22" xfId="0" applyFont="1" applyBorder="1"/>
    <xf numFmtId="0" fontId="5" fillId="4" borderId="20" xfId="0" applyFont="1" applyFill="1" applyBorder="1" applyAlignment="1">
      <alignment vertical="center"/>
    </xf>
    <xf numFmtId="0" fontId="5" fillId="4" borderId="21" xfId="0" applyFont="1" applyFill="1" applyBorder="1"/>
    <xf numFmtId="49" fontId="8" fillId="0" borderId="21" xfId="0" applyNumberFormat="1" applyFont="1" applyBorder="1" applyAlignment="1">
      <alignment wrapText="1"/>
    </xf>
    <xf numFmtId="0" fontId="16" fillId="0" borderId="17" xfId="0" applyFont="1" applyBorder="1" applyAlignment="1">
      <alignment wrapText="1"/>
    </xf>
    <xf numFmtId="49" fontId="8" fillId="0" borderId="21" xfId="0" applyNumberFormat="1" applyFont="1" applyBorder="1" applyAlignment="1">
      <alignment vertical="center" wrapText="1"/>
    </xf>
    <xf numFmtId="49" fontId="8" fillId="0" borderId="22" xfId="0" applyNumberFormat="1" applyFont="1" applyBorder="1" applyAlignment="1">
      <alignment vertical="center" wrapText="1"/>
    </xf>
    <xf numFmtId="49" fontId="14" fillId="4" borderId="13" xfId="0" applyNumberFormat="1" applyFont="1" applyFill="1" applyBorder="1" applyAlignment="1">
      <alignment wrapText="1"/>
    </xf>
    <xf numFmtId="0" fontId="14" fillId="4" borderId="17" xfId="0" applyFont="1" applyFill="1" applyBorder="1" applyAlignment="1">
      <alignment horizontal="left" vertical="center" wrapText="1"/>
    </xf>
    <xf numFmtId="49" fontId="11" fillId="0" borderId="22" xfId="0" applyNumberFormat="1" applyFont="1" applyBorder="1" applyAlignment="1">
      <alignment horizontal="right" vertical="center" wrapText="1"/>
    </xf>
    <xf numFmtId="0" fontId="13" fillId="0" borderId="21" xfId="0" applyFont="1" applyBorder="1" applyAlignment="1">
      <alignment wrapText="1"/>
    </xf>
    <xf numFmtId="0" fontId="13" fillId="0" borderId="21" xfId="0" applyFont="1" applyBorder="1" applyAlignment="1">
      <alignment vertical="top"/>
    </xf>
    <xf numFmtId="49" fontId="11" fillId="0" borderId="22" xfId="0" applyNumberFormat="1" applyFont="1" applyBorder="1" applyAlignment="1">
      <alignment wrapText="1"/>
    </xf>
    <xf numFmtId="49" fontId="14" fillId="4" borderId="17" xfId="0" applyNumberFormat="1" applyFont="1" applyFill="1" applyBorder="1"/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horizontal="right" vertical="center"/>
    </xf>
    <xf numFmtId="49" fontId="8" fillId="0" borderId="22" xfId="0" applyNumberFormat="1" applyFont="1" applyBorder="1" applyAlignment="1">
      <alignment wrapText="1"/>
    </xf>
    <xf numFmtId="49" fontId="9" fillId="0" borderId="22" xfId="0" applyNumberFormat="1" applyFont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2" fontId="8" fillId="0" borderId="18" xfId="0" applyNumberFormat="1" applyFont="1" applyBorder="1" applyAlignment="1">
      <alignment horizontal="right" vertical="center" wrapText="1"/>
    </xf>
    <xf numFmtId="0" fontId="13" fillId="0" borderId="18" xfId="0" applyFont="1" applyBorder="1" applyAlignment="1">
      <alignment vertical="center"/>
    </xf>
    <xf numFmtId="49" fontId="15" fillId="0" borderId="19" xfId="0" applyNumberFormat="1" applyFont="1" applyBorder="1" applyAlignment="1">
      <alignment wrapText="1"/>
    </xf>
    <xf numFmtId="2" fontId="3" fillId="4" borderId="18" xfId="0" applyNumberFormat="1" applyFont="1" applyFill="1" applyBorder="1" applyAlignment="1">
      <alignment wrapText="1"/>
    </xf>
    <xf numFmtId="164" fontId="7" fillId="3" borderId="17" xfId="0" applyNumberFormat="1" applyFont="1" applyFill="1" applyBorder="1" applyAlignment="1">
      <alignment horizontal="right"/>
    </xf>
    <xf numFmtId="49" fontId="8" fillId="0" borderId="17" xfId="0" applyNumberFormat="1" applyFont="1" applyBorder="1" applyAlignment="1">
      <alignment horizontal="left" vertical="center" wrapText="1"/>
    </xf>
    <xf numFmtId="2" fontId="7" fillId="4" borderId="18" xfId="0" applyNumberFormat="1" applyFont="1" applyFill="1" applyBorder="1" applyAlignment="1">
      <alignment wrapText="1"/>
    </xf>
    <xf numFmtId="0" fontId="6" fillId="8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49" fontId="5" fillId="4" borderId="18" xfId="0" applyNumberFormat="1" applyFont="1" applyFill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4" borderId="19" xfId="0" applyFont="1" applyFill="1" applyBorder="1" applyAlignment="1">
      <alignment vertical="center"/>
    </xf>
    <xf numFmtId="0" fontId="5" fillId="10" borderId="18" xfId="0" applyFont="1" applyFill="1" applyBorder="1" applyAlignment="1">
      <alignment horizontal="left"/>
    </xf>
    <xf numFmtId="0" fontId="5" fillId="0" borderId="1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49" fontId="5" fillId="4" borderId="18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/>
    </xf>
    <xf numFmtId="49" fontId="5" fillId="4" borderId="19" xfId="0" applyNumberFormat="1" applyFont="1" applyFill="1" applyBorder="1" applyAlignment="1">
      <alignment horizontal="left" vertical="center"/>
    </xf>
    <xf numFmtId="49" fontId="5" fillId="10" borderId="18" xfId="0" applyNumberFormat="1" applyFont="1" applyFill="1" applyBorder="1" applyAlignment="1">
      <alignment horizontal="left" vertical="center"/>
    </xf>
    <xf numFmtId="49" fontId="5" fillId="2" borderId="19" xfId="0" applyNumberFormat="1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4" borderId="18" xfId="0" applyFont="1" applyFill="1" applyBorder="1" applyAlignment="1">
      <alignment horizontal="left" vertical="center"/>
    </xf>
    <xf numFmtId="49" fontId="5" fillId="0" borderId="18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center"/>
    </xf>
    <xf numFmtId="0" fontId="5" fillId="4" borderId="1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vertical="center"/>
    </xf>
    <xf numFmtId="0" fontId="6" fillId="8" borderId="18" xfId="0" applyFont="1" applyFill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0" fontId="5" fillId="4" borderId="18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 wrapText="1"/>
    </xf>
    <xf numFmtId="49" fontId="35" fillId="0" borderId="1" xfId="0" applyNumberFormat="1" applyFont="1" applyBorder="1" applyAlignment="1">
      <alignment horizontal="left" vertical="center" wrapText="1"/>
    </xf>
    <xf numFmtId="0" fontId="5" fillId="4" borderId="10" xfId="0" applyFont="1" applyFill="1" applyBorder="1"/>
    <xf numFmtId="49" fontId="8" fillId="0" borderId="10" xfId="0" applyNumberFormat="1" applyFont="1" applyBorder="1" applyAlignment="1">
      <alignment wrapText="1"/>
    </xf>
    <xf numFmtId="49" fontId="8" fillId="0" borderId="19" xfId="0" applyNumberFormat="1" applyFont="1" applyBorder="1" applyAlignment="1">
      <alignment wrapText="1"/>
    </xf>
    <xf numFmtId="0" fontId="5" fillId="18" borderId="18" xfId="0" applyFont="1" applyFill="1" applyBorder="1" applyAlignment="1">
      <alignment horizontal="center" vertical="center"/>
    </xf>
    <xf numFmtId="0" fontId="5" fillId="18" borderId="10" xfId="0" applyFont="1" applyFill="1" applyBorder="1" applyAlignment="1">
      <alignment horizontal="center" vertical="center"/>
    </xf>
    <xf numFmtId="49" fontId="11" fillId="4" borderId="18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1" fillId="4" borderId="19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vertical="center" wrapText="1"/>
    </xf>
    <xf numFmtId="49" fontId="14" fillId="0" borderId="18" xfId="0" applyNumberFormat="1" applyFont="1" applyBorder="1" applyAlignment="1">
      <alignment vertical="center" wrapText="1"/>
    </xf>
    <xf numFmtId="49" fontId="14" fillId="0" borderId="10" xfId="0" applyNumberFormat="1" applyFont="1" applyBorder="1" applyAlignment="1">
      <alignment vertical="center" wrapText="1"/>
    </xf>
    <xf numFmtId="49" fontId="14" fillId="0" borderId="19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/>
    </xf>
    <xf numFmtId="49" fontId="8" fillId="4" borderId="17" xfId="0" applyNumberFormat="1" applyFont="1" applyFill="1" applyBorder="1" applyAlignment="1">
      <alignment horizontal="left" vertical="center" wrapText="1"/>
    </xf>
    <xf numFmtId="2" fontId="8" fillId="4" borderId="1" xfId="0" applyNumberFormat="1" applyFont="1" applyFill="1" applyBorder="1" applyAlignment="1">
      <alignment vertical="center" wrapText="1"/>
    </xf>
    <xf numFmtId="49" fontId="11" fillId="4" borderId="10" xfId="0" applyNumberFormat="1" applyFont="1" applyFill="1" applyBorder="1" applyAlignment="1">
      <alignment horizontal="right" vertical="center" wrapText="1"/>
    </xf>
    <xf numFmtId="0" fontId="5" fillId="17" borderId="5" xfId="0" applyFont="1" applyFill="1" applyBorder="1" applyAlignment="1">
      <alignment horizontal="center" vertical="center"/>
    </xf>
    <xf numFmtId="49" fontId="10" fillId="4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49" fontId="11" fillId="0" borderId="0" xfId="0" applyNumberFormat="1" applyFont="1" applyAlignment="1">
      <alignment horizontal="left" wrapText="1"/>
    </xf>
    <xf numFmtId="0" fontId="5" fillId="0" borderId="0" xfId="0" applyFont="1" applyAlignment="1">
      <alignment vertical="top"/>
    </xf>
    <xf numFmtId="0" fontId="14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wrapText="1"/>
    </xf>
    <xf numFmtId="49" fontId="3" fillId="4" borderId="0" xfId="0" applyNumberFormat="1" applyFont="1" applyFill="1" applyAlignment="1">
      <alignment wrapText="1"/>
    </xf>
    <xf numFmtId="49" fontId="11" fillId="0" borderId="0" xfId="0" applyNumberFormat="1" applyFont="1" applyAlignment="1">
      <alignment horizontal="right" wrapText="1"/>
    </xf>
    <xf numFmtId="49" fontId="36" fillId="0" borderId="10" xfId="0" applyNumberFormat="1" applyFont="1" applyBorder="1" applyAlignment="1">
      <alignment horizontal="right" vertical="center" wrapText="1"/>
    </xf>
    <xf numFmtId="0" fontId="6" fillId="2" borderId="18" xfId="1" applyFont="1" applyFill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9" fillId="4" borderId="0" xfId="0" applyFont="1" applyFill="1" applyAlignment="1">
      <alignment horizontal="left"/>
    </xf>
    <xf numFmtId="2" fontId="7" fillId="4" borderId="9" xfId="0" applyNumberFormat="1" applyFont="1" applyFill="1" applyBorder="1" applyAlignment="1">
      <alignment horizontal="right" wrapText="1"/>
    </xf>
    <xf numFmtId="2" fontId="7" fillId="4" borderId="8" xfId="0" applyNumberFormat="1" applyFont="1" applyFill="1" applyBorder="1" applyAlignment="1">
      <alignment horizontal="right" wrapText="1"/>
    </xf>
    <xf numFmtId="2" fontId="7" fillId="4" borderId="7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5" xfId="0" applyNumberFormat="1" applyFont="1" applyFill="1" applyBorder="1" applyAlignment="1">
      <alignment horizontal="right" wrapText="1"/>
    </xf>
    <xf numFmtId="2" fontId="7" fillId="4" borderId="3" xfId="0" applyNumberFormat="1" applyFont="1" applyFill="1" applyBorder="1" applyAlignment="1">
      <alignment horizontal="right" wrapText="1"/>
    </xf>
    <xf numFmtId="2" fontId="7" fillId="4" borderId="2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49" fontId="11" fillId="0" borderId="10" xfId="0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/>
    </xf>
    <xf numFmtId="0" fontId="6" fillId="2" borderId="19" xfId="1" applyFont="1" applyFill="1" applyBorder="1" applyAlignment="1">
      <alignment horizontal="left"/>
    </xf>
    <xf numFmtId="0" fontId="5" fillId="0" borderId="1" xfId="1" applyFont="1" applyBorder="1" applyAlignment="1">
      <alignment horizontal="left" vertical="center"/>
    </xf>
    <xf numFmtId="0" fontId="5" fillId="0" borderId="9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6" xfId="1" applyFont="1" applyBorder="1" applyAlignment="1">
      <alignment horizontal="left" wrapText="1"/>
    </xf>
    <xf numFmtId="0" fontId="5" fillId="0" borderId="0" xfId="1" applyFont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5" fillId="0" borderId="6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5" xfId="1" applyFont="1" applyBorder="1" applyAlignment="1">
      <alignment horizontal="left"/>
    </xf>
    <xf numFmtId="0" fontId="6" fillId="2" borderId="10" xfId="1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right" vertical="center" wrapText="1"/>
    </xf>
    <xf numFmtId="49" fontId="7" fillId="4" borderId="13" xfId="0" applyNumberFormat="1" applyFont="1" applyFill="1" applyBorder="1" applyAlignment="1">
      <alignment horizontal="right" vertical="center" wrapText="1"/>
    </xf>
    <xf numFmtId="49" fontId="7" fillId="4" borderId="17" xfId="0" applyNumberFormat="1" applyFont="1" applyFill="1" applyBorder="1" applyAlignment="1">
      <alignment horizontal="right" vertical="center" wrapText="1"/>
    </xf>
    <xf numFmtId="49" fontId="7" fillId="4" borderId="4" xfId="0" applyNumberFormat="1" applyFont="1" applyFill="1" applyBorder="1" applyAlignment="1">
      <alignment horizontal="right" wrapText="1"/>
    </xf>
    <xf numFmtId="49" fontId="7" fillId="4" borderId="13" xfId="0" applyNumberFormat="1" applyFont="1" applyFill="1" applyBorder="1" applyAlignment="1">
      <alignment horizontal="right" wrapText="1"/>
    </xf>
    <xf numFmtId="49" fontId="7" fillId="4" borderId="17" xfId="0" applyNumberFormat="1" applyFont="1" applyFill="1" applyBorder="1" applyAlignment="1">
      <alignment horizontal="right" wrapText="1"/>
    </xf>
    <xf numFmtId="49" fontId="7" fillId="4" borderId="6" xfId="0" applyNumberFormat="1" applyFont="1" applyFill="1" applyBorder="1" applyAlignment="1">
      <alignment horizontal="right" wrapText="1"/>
    </xf>
    <xf numFmtId="49" fontId="7" fillId="4" borderId="8" xfId="0" applyNumberFormat="1" applyFont="1" applyFill="1" applyBorder="1" applyAlignment="1">
      <alignment horizontal="right" wrapText="1"/>
    </xf>
    <xf numFmtId="49" fontId="7" fillId="4" borderId="7" xfId="0" applyNumberFormat="1" applyFont="1" applyFill="1" applyBorder="1" applyAlignment="1">
      <alignment horizontal="right" wrapText="1"/>
    </xf>
    <xf numFmtId="0" fontId="6" fillId="2" borderId="10" xfId="1" applyFont="1" applyFill="1" applyBorder="1" applyAlignment="1">
      <alignment horizontal="left" vertical="center"/>
    </xf>
    <xf numFmtId="0" fontId="6" fillId="2" borderId="18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19" xfId="1" applyFont="1" applyFill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5" borderId="1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18" borderId="7" xfId="0" applyFont="1" applyFill="1" applyBorder="1" applyAlignment="1">
      <alignment horizontal="center" vertical="center"/>
    </xf>
    <xf numFmtId="0" fontId="5" fillId="18" borderId="5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17" borderId="18" xfId="0" applyFont="1" applyFill="1" applyBorder="1" applyAlignment="1">
      <alignment horizontal="center" vertical="center"/>
    </xf>
    <xf numFmtId="0" fontId="5" fillId="17" borderId="10" xfId="0" applyFont="1" applyFill="1" applyBorder="1" applyAlignment="1">
      <alignment horizontal="center" vertical="center"/>
    </xf>
    <xf numFmtId="0" fontId="5" fillId="17" borderId="1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16" borderId="18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/>
    </xf>
    <xf numFmtId="0" fontId="5" fillId="16" borderId="1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 vertical="center"/>
    </xf>
    <xf numFmtId="0" fontId="5" fillId="15" borderId="19" xfId="0" applyFont="1" applyFill="1" applyBorder="1" applyAlignment="1">
      <alignment horizontal="center" vertical="center"/>
    </xf>
    <xf numFmtId="0" fontId="5" fillId="12" borderId="18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5">
    <cellStyle name="Normaallaad 2" xfId="1" xr:uid="{468C31F2-98EF-40BB-B61A-5EA47F0DEA23}"/>
    <cellStyle name="Normaallaad 2 2" xfId="2" xr:uid="{736F65AA-746E-4BD0-AA72-D4FA927908E0}"/>
    <cellStyle name="Normaallaad 2 2 2" xfId="3" xr:uid="{6D350A2C-1A76-45CA-81EC-2FC18A8FCF20}"/>
    <cellStyle name="Normal" xfId="0" builtinId="0"/>
    <cellStyle name="Normal 2" xfId="4" xr:uid="{A7E1C560-4336-4618-B245-62C99A095BB3}"/>
  </cellStyles>
  <dxfs count="61"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0D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29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28" Type="http://schemas.microsoft.com/office/2017/06/relationships/rdRichValue" Target="richData/rdrichvalue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Relationship Id="rId27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5203F-2DE2-42EB-AC54-C08AB38EFFC8}">
  <sheetPr>
    <tabColor theme="9" tint="0.59999389629810485"/>
    <pageSetUpPr fitToPage="1"/>
  </sheetPr>
  <dimension ref="A1:W101"/>
  <sheetViews>
    <sheetView tabSelected="1" zoomScale="80" zoomScaleNormal="80" workbookViewId="0">
      <selection activeCell="B107" sqref="B107"/>
    </sheetView>
  </sheetViews>
  <sheetFormatPr defaultColWidth="9.25" defaultRowHeight="15"/>
  <cols>
    <col min="1" max="1" width="25.625" style="1" customWidth="1"/>
    <col min="2" max="2" width="61.7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  <c r="D1" s="407" t="e" vm="2">
        <v>#VALUE!</v>
      </c>
      <c r="E1" s="407"/>
    </row>
    <row r="2" spans="1:8" ht="18.95" customHeight="1">
      <c r="A2" s="398"/>
      <c r="B2" s="398"/>
      <c r="C2" s="45"/>
      <c r="D2" s="407"/>
      <c r="E2" s="407"/>
    </row>
    <row r="3" spans="1:8" ht="18.95" customHeight="1">
      <c r="A3" s="398"/>
      <c r="B3" s="398"/>
      <c r="C3" s="45"/>
      <c r="D3" s="407"/>
      <c r="E3" s="407"/>
    </row>
    <row r="4" spans="1:8" ht="18.95" customHeight="1">
      <c r="A4" s="398"/>
      <c r="B4" s="398"/>
      <c r="C4" s="45"/>
      <c r="D4" s="407"/>
      <c r="E4" s="407"/>
    </row>
    <row r="5" spans="1:8" ht="18.95" customHeight="1">
      <c r="A5" s="398"/>
      <c r="B5" s="398"/>
      <c r="C5" s="45"/>
      <c r="D5" s="407"/>
      <c r="E5" s="407"/>
    </row>
    <row r="6" spans="1:8" ht="30">
      <c r="A6" s="399" t="s">
        <v>0</v>
      </c>
      <c r="B6" s="399"/>
      <c r="C6" s="43"/>
      <c r="D6" s="407"/>
      <c r="E6" s="407"/>
    </row>
    <row r="7" spans="1:8" ht="30">
      <c r="A7" s="44" t="s">
        <v>1</v>
      </c>
      <c r="B7" s="44" t="s">
        <v>2</v>
      </c>
      <c r="C7" s="43"/>
      <c r="D7" s="408"/>
      <c r="E7" s="408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.75">
      <c r="A9" s="273"/>
      <c r="B9" s="69" t="s">
        <v>11</v>
      </c>
      <c r="C9" s="74" t="s">
        <v>12</v>
      </c>
      <c r="D9" s="73">
        <v>120</v>
      </c>
      <c r="E9" s="21">
        <v>130</v>
      </c>
      <c r="F9" s="21">
        <v>3.17</v>
      </c>
      <c r="G9" s="21">
        <v>8.75</v>
      </c>
      <c r="H9" s="21">
        <v>9.52</v>
      </c>
    </row>
    <row r="10" spans="1:8" ht="30">
      <c r="A10" s="274" t="s">
        <v>13</v>
      </c>
      <c r="B10" s="69" t="s">
        <v>14</v>
      </c>
      <c r="C10" s="74" t="s">
        <v>15</v>
      </c>
      <c r="D10" s="73">
        <v>20</v>
      </c>
      <c r="E10" s="21">
        <v>15.9</v>
      </c>
      <c r="F10" s="21">
        <v>1.28</v>
      </c>
      <c r="G10" s="21">
        <v>0.76</v>
      </c>
      <c r="H10" s="21">
        <v>0.53</v>
      </c>
    </row>
    <row r="11" spans="1:8" ht="18.95" customHeight="1">
      <c r="A11" s="275"/>
      <c r="B11" s="258" t="s">
        <v>16</v>
      </c>
      <c r="C11" s="53" t="s">
        <v>17</v>
      </c>
      <c r="D11" s="49">
        <v>60</v>
      </c>
      <c r="E11" s="21">
        <v>102.93899999999999</v>
      </c>
      <c r="F11" s="21">
        <v>21.394199999999998</v>
      </c>
      <c r="G11" s="21">
        <v>0.80699999999999994</v>
      </c>
      <c r="H11" s="21">
        <v>3.4061999999999997</v>
      </c>
    </row>
    <row r="12" spans="1:8" ht="18.95" customHeight="1">
      <c r="A12" s="276"/>
      <c r="B12" s="259" t="s">
        <v>18</v>
      </c>
      <c r="C12" s="53" t="s">
        <v>19</v>
      </c>
      <c r="D12" s="49">
        <v>60</v>
      </c>
      <c r="E12" s="21">
        <v>92.52</v>
      </c>
      <c r="F12" s="21">
        <v>16.2</v>
      </c>
      <c r="G12" s="21">
        <v>2.8451999999999997</v>
      </c>
      <c r="H12" s="21">
        <v>1.3662000000000001</v>
      </c>
    </row>
    <row r="13" spans="1:8" ht="18.95" customHeight="1">
      <c r="A13" s="276"/>
      <c r="B13" s="264" t="s">
        <v>20</v>
      </c>
      <c r="C13" s="53"/>
      <c r="D13" s="49">
        <v>50</v>
      </c>
      <c r="E13" s="21">
        <v>17.236499999999999</v>
      </c>
      <c r="F13" s="21">
        <v>4.5220000000000002</v>
      </c>
      <c r="G13" s="21">
        <v>0.1065</v>
      </c>
      <c r="H13" s="21">
        <v>0.31900000000000001</v>
      </c>
    </row>
    <row r="14" spans="1:8" ht="18.95" customHeight="1">
      <c r="A14" s="276"/>
      <c r="B14" s="264" t="s">
        <v>21</v>
      </c>
      <c r="C14" s="70" t="s">
        <v>22</v>
      </c>
      <c r="D14" s="49">
        <v>10</v>
      </c>
      <c r="E14" s="21">
        <v>4.1116999999999999</v>
      </c>
      <c r="F14" s="21">
        <v>0.54580000000000006</v>
      </c>
      <c r="G14" s="21">
        <v>4.9100000000000005E-2</v>
      </c>
      <c r="H14" s="21">
        <v>0.38</v>
      </c>
    </row>
    <row r="15" spans="1:8" ht="18.95" customHeight="1">
      <c r="A15" s="276"/>
      <c r="B15" s="291" t="s">
        <v>23</v>
      </c>
      <c r="C15" s="70" t="s">
        <v>24</v>
      </c>
      <c r="D15" s="49">
        <v>50</v>
      </c>
      <c r="E15" s="21">
        <v>20.9</v>
      </c>
      <c r="F15" s="21">
        <v>4.7975000000000003</v>
      </c>
      <c r="G15" s="21">
        <v>9.8500000000000004E-2</v>
      </c>
      <c r="H15" s="21">
        <v>0.85550000000000004</v>
      </c>
    </row>
    <row r="16" spans="1:8" ht="18.95" customHeight="1">
      <c r="A16" s="276"/>
      <c r="B16" s="291" t="s">
        <v>25</v>
      </c>
      <c r="C16" s="65"/>
      <c r="D16" s="72">
        <v>100</v>
      </c>
      <c r="E16" s="21">
        <v>16.899999999999999</v>
      </c>
      <c r="F16" s="21">
        <v>2.2999999999999998</v>
      </c>
      <c r="G16" s="21">
        <v>0.16700000000000001</v>
      </c>
      <c r="H16" s="21">
        <v>0.86699999999999999</v>
      </c>
    </row>
    <row r="17" spans="1:23" ht="18.95" customHeight="1">
      <c r="A17" s="276"/>
      <c r="B17" s="257" t="s">
        <v>26</v>
      </c>
      <c r="C17" s="58" t="s">
        <v>27</v>
      </c>
      <c r="D17" s="49">
        <v>15</v>
      </c>
      <c r="E17" s="21">
        <v>91.315049999999999</v>
      </c>
      <c r="F17" s="21">
        <v>1.92</v>
      </c>
      <c r="G17" s="21">
        <v>7.7350499999999993</v>
      </c>
      <c r="H17" s="21">
        <v>4.2349499999999995</v>
      </c>
    </row>
    <row r="18" spans="1:23" ht="18.95" customHeight="1">
      <c r="A18" s="277" t="s">
        <v>28</v>
      </c>
      <c r="B18" s="261" t="s">
        <v>29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8">
      <c r="A19" s="276"/>
      <c r="B19" s="264" t="s">
        <v>30</v>
      </c>
      <c r="C19" s="57" t="s">
        <v>31</v>
      </c>
      <c r="D19" s="71">
        <v>50</v>
      </c>
      <c r="E19" s="21">
        <v>37.372999999999998</v>
      </c>
      <c r="F19" s="21">
        <v>6.0614999999999997</v>
      </c>
      <c r="G19" s="21">
        <v>0.75</v>
      </c>
      <c r="H19" s="21"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276"/>
      <c r="B20" s="264" t="s">
        <v>32</v>
      </c>
      <c r="C20" s="70" t="s">
        <v>33</v>
      </c>
      <c r="D20" s="71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276"/>
      <c r="B21" s="264" t="s">
        <v>34</v>
      </c>
      <c r="C21" s="70"/>
      <c r="D21" s="49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276"/>
      <c r="B22" s="264" t="s">
        <v>35</v>
      </c>
      <c r="C22" s="70"/>
      <c r="D22" s="49">
        <v>50</v>
      </c>
      <c r="E22" s="21">
        <v>12.1</v>
      </c>
      <c r="F22" s="21">
        <v>2.1</v>
      </c>
      <c r="G22" s="21">
        <v>0.1</v>
      </c>
      <c r="H22" s="21">
        <v>0.25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14"/>
      <c r="B23" s="264" t="s">
        <v>36</v>
      </c>
      <c r="C23" s="70"/>
      <c r="D23" s="49">
        <v>50</v>
      </c>
      <c r="E23" s="21">
        <v>19.988</v>
      </c>
      <c r="F23" s="21">
        <v>5.97</v>
      </c>
      <c r="G23" s="21">
        <v>0</v>
      </c>
      <c r="H23" s="21"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0"/>
      <c r="B24" s="22"/>
      <c r="C24" s="22" t="s">
        <v>37</v>
      </c>
      <c r="D24" s="30"/>
      <c r="E24" s="48">
        <f>SUM(E9:E23)</f>
        <v>712.77825000000007</v>
      </c>
      <c r="F24" s="48">
        <f>SUM(F9:F23)</f>
        <v>98.848499999999973</v>
      </c>
      <c r="G24" s="48">
        <f>SUM(G9:G23)</f>
        <v>24.45335</v>
      </c>
      <c r="H24" s="48">
        <f>SUM(H9:H23)</f>
        <v>28.82385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80"/>
      <c r="B26" s="69" t="s">
        <v>39</v>
      </c>
      <c r="C26" s="68" t="s">
        <v>40</v>
      </c>
      <c r="D26" s="21">
        <v>200</v>
      </c>
      <c r="E26" s="21">
        <v>140</v>
      </c>
      <c r="F26" s="21">
        <v>9.1999999999999993</v>
      </c>
      <c r="G26" s="21">
        <v>8.4</v>
      </c>
      <c r="H26" s="21">
        <v>5.4799999999999995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4" t="s">
        <v>13</v>
      </c>
      <c r="B27" s="69" t="s">
        <v>41</v>
      </c>
      <c r="C27" s="68" t="s">
        <v>42</v>
      </c>
      <c r="D27" s="27">
        <v>50</v>
      </c>
      <c r="E27" s="21">
        <v>25.8</v>
      </c>
      <c r="F27" s="21">
        <v>4.24</v>
      </c>
      <c r="G27" s="21">
        <v>0.10800000000000001</v>
      </c>
      <c r="H27" s="21">
        <v>1.3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74"/>
      <c r="B28" s="97" t="s">
        <v>43</v>
      </c>
      <c r="C28" s="68"/>
      <c r="D28" s="27">
        <v>30</v>
      </c>
      <c r="E28" s="21">
        <v>66.5</v>
      </c>
      <c r="F28" s="21">
        <v>1.1399999999999999</v>
      </c>
      <c r="G28" s="21">
        <v>6.44</v>
      </c>
      <c r="H28" s="21">
        <v>0.99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s="66" customFormat="1" ht="18">
      <c r="A29" s="315"/>
      <c r="B29" s="258" t="s">
        <v>44</v>
      </c>
      <c r="C29" s="23" t="s">
        <v>45</v>
      </c>
      <c r="D29" s="46">
        <v>100</v>
      </c>
      <c r="E29" s="21">
        <v>79.400000000000006</v>
      </c>
      <c r="F29" s="21">
        <v>17.7</v>
      </c>
      <c r="G29" s="21">
        <v>0.23799999999999999</v>
      </c>
      <c r="H29" s="21">
        <v>0.82899999999999996</v>
      </c>
      <c r="I29" s="67"/>
    </row>
    <row r="30" spans="1:23" s="39" customFormat="1" ht="18">
      <c r="A30" s="316"/>
      <c r="B30" s="261" t="s">
        <v>46</v>
      </c>
      <c r="C30" s="23" t="s">
        <v>47</v>
      </c>
      <c r="D30" s="46">
        <v>100</v>
      </c>
      <c r="E30" s="21">
        <v>144</v>
      </c>
      <c r="F30" s="21">
        <v>12.2</v>
      </c>
      <c r="G30" s="21">
        <v>8.34</v>
      </c>
      <c r="H30" s="21">
        <v>4.9000000000000004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3" t="s">
        <v>28</v>
      </c>
      <c r="B31" s="261" t="s">
        <v>29</v>
      </c>
      <c r="C31" s="23"/>
      <c r="D31" s="25">
        <v>50</v>
      </c>
      <c r="E31" s="21">
        <v>28.195</v>
      </c>
      <c r="F31" s="21">
        <v>2.4375</v>
      </c>
      <c r="G31" s="21">
        <v>1.2849999999999999</v>
      </c>
      <c r="H31" s="21">
        <v>1.72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16"/>
      <c r="B32" s="259" t="s">
        <v>48</v>
      </c>
      <c r="C32" s="77" t="s">
        <v>49</v>
      </c>
      <c r="D32" s="25">
        <v>50</v>
      </c>
      <c r="E32" s="21">
        <v>24.264399999999998</v>
      </c>
      <c r="F32" s="21">
        <v>5.891</v>
      </c>
      <c r="G32" s="21">
        <v>2.5000000000000001E-2</v>
      </c>
      <c r="H32" s="21">
        <v>0.18149999999999999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">
      <c r="A33" s="316"/>
      <c r="B33" s="259" t="s">
        <v>30</v>
      </c>
      <c r="C33" s="57" t="s">
        <v>31</v>
      </c>
      <c r="D33" s="25">
        <v>50</v>
      </c>
      <c r="E33" s="21">
        <v>37.372999999999998</v>
      </c>
      <c r="F33" s="21">
        <v>6.0614999999999997</v>
      </c>
      <c r="G33" s="21">
        <v>0.75</v>
      </c>
      <c r="H33" s="21">
        <v>1.6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85"/>
      <c r="B34" s="262" t="s">
        <v>32</v>
      </c>
      <c r="C34" s="62" t="s">
        <v>33</v>
      </c>
      <c r="D34" s="25">
        <v>50</v>
      </c>
      <c r="E34" s="21">
        <v>0.2</v>
      </c>
      <c r="F34" s="21">
        <v>0</v>
      </c>
      <c r="G34" s="21">
        <v>0</v>
      </c>
      <c r="H34" s="21">
        <v>0.05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85"/>
      <c r="B35" s="262" t="s">
        <v>34</v>
      </c>
      <c r="C35" s="62"/>
      <c r="D35" s="25">
        <v>50</v>
      </c>
      <c r="E35" s="21">
        <v>123.1</v>
      </c>
      <c r="F35" s="21">
        <v>26.15</v>
      </c>
      <c r="G35" s="21">
        <v>1</v>
      </c>
      <c r="H35" s="21">
        <v>3.5750000000000002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285"/>
      <c r="B36" s="262" t="s">
        <v>50</v>
      </c>
      <c r="C36" s="62"/>
      <c r="D36" s="25">
        <v>50</v>
      </c>
      <c r="E36" s="21">
        <v>16.2</v>
      </c>
      <c r="F36" s="21">
        <v>2.8</v>
      </c>
      <c r="G36" s="21">
        <v>0.1</v>
      </c>
      <c r="H36" s="21">
        <v>0.3</v>
      </c>
      <c r="J36" s="35"/>
      <c r="K36" s="35"/>
      <c r="L36" s="35"/>
      <c r="M36" s="35"/>
      <c r="N36" s="35"/>
      <c r="O36" s="35"/>
      <c r="P36" s="35"/>
    </row>
    <row r="37" spans="1:22" ht="18.95" customHeight="1">
      <c r="A37" s="317"/>
      <c r="B37" s="264" t="s">
        <v>51</v>
      </c>
      <c r="C37" s="55"/>
      <c r="D37" s="25">
        <v>50</v>
      </c>
      <c r="E37" s="21">
        <v>24.038</v>
      </c>
      <c r="F37" s="21">
        <v>6.74</v>
      </c>
      <c r="G37" s="21">
        <v>0</v>
      </c>
      <c r="H37" s="21">
        <v>0</v>
      </c>
      <c r="J37" s="35"/>
      <c r="K37" s="35"/>
      <c r="L37" s="35"/>
      <c r="M37" s="35"/>
      <c r="N37" s="38"/>
      <c r="O37" s="35"/>
      <c r="P37" s="35"/>
    </row>
    <row r="38" spans="1:22" s="34" customFormat="1" ht="18.95" customHeight="1">
      <c r="A38" s="220"/>
      <c r="B38" s="22"/>
      <c r="C38" s="22" t="s">
        <v>37</v>
      </c>
      <c r="D38" s="30"/>
      <c r="E38" s="48">
        <f>SUM(E26:E37)</f>
        <v>709.07040000000018</v>
      </c>
      <c r="F38" s="48">
        <f>SUM(F26:F37)</f>
        <v>94.56</v>
      </c>
      <c r="G38" s="48">
        <f>SUM(G26:G37)</f>
        <v>26.686</v>
      </c>
      <c r="H38" s="48">
        <f>SUM(H26:H37)</f>
        <v>20.925500000000003</v>
      </c>
      <c r="O38" s="36"/>
      <c r="P38" s="36"/>
      <c r="Q38" s="36"/>
      <c r="R38" s="36"/>
      <c r="S38" s="36"/>
      <c r="T38" s="36"/>
      <c r="U38" s="36"/>
      <c r="V38" s="36"/>
    </row>
    <row r="39" spans="1:22" ht="50.1" customHeight="1">
      <c r="A39" s="234" t="s">
        <v>52</v>
      </c>
      <c r="B39" s="29" t="s">
        <v>4</v>
      </c>
      <c r="C39" s="29" t="s">
        <v>5</v>
      </c>
      <c r="D39" s="28" t="s">
        <v>6</v>
      </c>
      <c r="E39" s="28" t="s">
        <v>7</v>
      </c>
      <c r="F39" s="28" t="s">
        <v>8</v>
      </c>
      <c r="G39" s="28" t="s">
        <v>9</v>
      </c>
      <c r="H39" s="28" t="s">
        <v>10</v>
      </c>
      <c r="O39" s="35"/>
      <c r="P39" s="35"/>
      <c r="Q39" s="35"/>
      <c r="R39" s="35"/>
      <c r="S39" s="35"/>
      <c r="T39" s="35"/>
      <c r="U39" s="35"/>
      <c r="V39" s="35"/>
    </row>
    <row r="40" spans="1:22" s="34" customFormat="1" ht="18">
      <c r="A40" s="281"/>
      <c r="B40" s="61" t="s">
        <v>53</v>
      </c>
      <c r="C40" s="57" t="s">
        <v>54</v>
      </c>
      <c r="D40" s="21">
        <v>120</v>
      </c>
      <c r="E40" s="21">
        <v>231</v>
      </c>
      <c r="F40" s="21">
        <v>6.43</v>
      </c>
      <c r="G40" s="21">
        <v>15.9</v>
      </c>
      <c r="H40" s="21">
        <v>15.6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18">
      <c r="A41" s="274" t="s">
        <v>13</v>
      </c>
      <c r="B41" s="193" t="s">
        <v>55</v>
      </c>
      <c r="C41" s="68" t="s">
        <v>56</v>
      </c>
      <c r="D41" s="21">
        <v>50</v>
      </c>
      <c r="E41" s="21">
        <v>54.9</v>
      </c>
      <c r="F41" s="21">
        <v>3.79</v>
      </c>
      <c r="G41" s="21">
        <v>3.76</v>
      </c>
      <c r="H41" s="21">
        <v>0.94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.95" customHeight="1">
      <c r="A42" s="282"/>
      <c r="B42" s="259" t="s">
        <v>57</v>
      </c>
      <c r="C42" s="53" t="s">
        <v>58</v>
      </c>
      <c r="D42" s="49">
        <v>60</v>
      </c>
      <c r="E42" s="21">
        <v>94.621200000000002</v>
      </c>
      <c r="F42" s="21">
        <v>16.125599999999999</v>
      </c>
      <c r="G42" s="21">
        <v>2.8451999999999997</v>
      </c>
      <c r="H42" s="21">
        <v>1.3662000000000001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.95" customHeight="1">
      <c r="A43" s="282"/>
      <c r="B43" s="257" t="s">
        <v>59</v>
      </c>
      <c r="C43" s="53"/>
      <c r="D43" s="216">
        <v>60</v>
      </c>
      <c r="E43" s="217">
        <v>43.5</v>
      </c>
      <c r="F43" s="217">
        <v>9.3000000000000007</v>
      </c>
      <c r="G43" s="217">
        <v>0</v>
      </c>
      <c r="H43" s="217">
        <v>1.1399999999999999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.95" customHeight="1">
      <c r="A44" s="283"/>
      <c r="B44" s="292" t="s">
        <v>60</v>
      </c>
      <c r="C44" s="58" t="s">
        <v>61</v>
      </c>
      <c r="D44" s="25">
        <v>50</v>
      </c>
      <c r="E44" s="21">
        <v>35.299999999999997</v>
      </c>
      <c r="F44" s="21">
        <v>5.53</v>
      </c>
      <c r="G44" s="21">
        <v>0.73</v>
      </c>
      <c r="H44" s="21">
        <v>0.72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8.95" customHeight="1">
      <c r="A45" s="283"/>
      <c r="B45" s="259" t="s">
        <v>62</v>
      </c>
      <c r="C45" s="57" t="s">
        <v>63</v>
      </c>
      <c r="D45" s="25">
        <v>10</v>
      </c>
      <c r="E45" s="21">
        <v>8.33</v>
      </c>
      <c r="F45" s="21">
        <v>0.57999999999999996</v>
      </c>
      <c r="G45" s="21">
        <v>0.48</v>
      </c>
      <c r="H45" s="21">
        <v>0.41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2" ht="18">
      <c r="A46" s="283"/>
      <c r="B46" s="264" t="s">
        <v>64</v>
      </c>
      <c r="C46" s="55" t="s">
        <v>65</v>
      </c>
      <c r="D46" s="25">
        <v>5</v>
      </c>
      <c r="E46" s="21">
        <v>32.189399999999999</v>
      </c>
      <c r="F46" s="21">
        <v>9.7050000000000011E-2</v>
      </c>
      <c r="G46" s="21">
        <v>3.5305500000000003</v>
      </c>
      <c r="H46" s="21">
        <v>1.3550000000000001E-2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2" ht="18.95" customHeight="1">
      <c r="A47" s="283"/>
      <c r="B47" s="260" t="s">
        <v>66</v>
      </c>
      <c r="C47" s="57" t="s">
        <v>67</v>
      </c>
      <c r="D47" s="25">
        <v>50</v>
      </c>
      <c r="E47" s="21">
        <v>24.077999999999999</v>
      </c>
      <c r="F47" s="21">
        <v>3.843</v>
      </c>
      <c r="G47" s="21">
        <v>1.0840000000000001</v>
      </c>
      <c r="H47" s="21">
        <v>0.29399999999999998</v>
      </c>
    </row>
    <row r="48" spans="1:22" ht="18.95" customHeight="1">
      <c r="A48" s="283"/>
      <c r="B48" s="260" t="s">
        <v>68</v>
      </c>
      <c r="C48" s="53" t="s">
        <v>69</v>
      </c>
      <c r="D48" s="25">
        <v>100</v>
      </c>
      <c r="E48" s="21">
        <v>53.3</v>
      </c>
      <c r="F48" s="21">
        <v>7.55</v>
      </c>
      <c r="G48" s="21">
        <v>0.3</v>
      </c>
      <c r="H48" s="21">
        <v>3.06</v>
      </c>
    </row>
    <row r="49" spans="1:15" ht="18.95" customHeight="1">
      <c r="A49" s="283"/>
      <c r="B49" s="257" t="s">
        <v>26</v>
      </c>
      <c r="C49" s="58" t="s">
        <v>27</v>
      </c>
      <c r="D49" s="49">
        <v>15</v>
      </c>
      <c r="E49" s="21">
        <v>91.315049999999999</v>
      </c>
      <c r="F49" s="21">
        <v>1.92</v>
      </c>
      <c r="G49" s="21">
        <v>7.7350499999999993</v>
      </c>
      <c r="H49" s="21">
        <v>4.2349499999999995</v>
      </c>
    </row>
    <row r="50" spans="1:15" ht="18.95" customHeight="1">
      <c r="A50" s="274" t="s">
        <v>28</v>
      </c>
      <c r="B50" s="261" t="s">
        <v>29</v>
      </c>
      <c r="C50" s="53"/>
      <c r="D50" s="25">
        <v>50</v>
      </c>
      <c r="E50" s="21">
        <v>28.195</v>
      </c>
      <c r="F50" s="21">
        <v>2.4375</v>
      </c>
      <c r="G50" s="21">
        <v>1.2849999999999999</v>
      </c>
      <c r="H50" s="21">
        <v>1.72</v>
      </c>
    </row>
    <row r="51" spans="1:15" ht="18">
      <c r="A51" s="278"/>
      <c r="B51" s="262" t="s">
        <v>30</v>
      </c>
      <c r="C51" s="57" t="s">
        <v>31</v>
      </c>
      <c r="D51" s="25">
        <v>25</v>
      </c>
      <c r="E51" s="21">
        <v>18.686499999999999</v>
      </c>
      <c r="F51" s="21">
        <v>3.0307499999999998</v>
      </c>
      <c r="G51" s="21">
        <v>0.375</v>
      </c>
      <c r="H51" s="21">
        <v>0.8</v>
      </c>
    </row>
    <row r="52" spans="1:15" ht="18.95" customHeight="1">
      <c r="A52" s="278"/>
      <c r="B52" s="262" t="s">
        <v>32</v>
      </c>
      <c r="C52" s="55" t="s">
        <v>33</v>
      </c>
      <c r="D52" s="25">
        <v>50</v>
      </c>
      <c r="E52" s="21">
        <v>0.2</v>
      </c>
      <c r="F52" s="21">
        <v>0</v>
      </c>
      <c r="G52" s="21">
        <v>0</v>
      </c>
      <c r="H52" s="21">
        <v>0.05</v>
      </c>
    </row>
    <row r="53" spans="1:15" ht="18.95" customHeight="1">
      <c r="A53" s="286"/>
      <c r="B53" s="259" t="s">
        <v>34</v>
      </c>
      <c r="C53" s="53" t="s">
        <v>70</v>
      </c>
      <c r="D53" s="25">
        <v>50</v>
      </c>
      <c r="E53" s="21">
        <v>123.1</v>
      </c>
      <c r="F53" s="21">
        <v>26.15</v>
      </c>
      <c r="G53" s="21">
        <v>1</v>
      </c>
      <c r="H53" s="21">
        <v>3.5750000000000002</v>
      </c>
    </row>
    <row r="54" spans="1:15" ht="18.95" customHeight="1">
      <c r="A54" s="286"/>
      <c r="B54" s="259" t="s">
        <v>71</v>
      </c>
      <c r="C54" s="53"/>
      <c r="D54" s="25">
        <v>50</v>
      </c>
      <c r="E54" s="21">
        <v>9.4499999999999993</v>
      </c>
      <c r="F54" s="21">
        <v>1.45</v>
      </c>
      <c r="G54" s="21">
        <v>0.05</v>
      </c>
      <c r="H54" s="21">
        <v>0.4</v>
      </c>
    </row>
    <row r="55" spans="1:15" ht="18.95" customHeight="1">
      <c r="A55" s="279"/>
      <c r="B55" s="264" t="s">
        <v>36</v>
      </c>
      <c r="C55" s="70"/>
      <c r="D55" s="49">
        <v>50</v>
      </c>
      <c r="E55" s="21">
        <v>19.988</v>
      </c>
      <c r="F55" s="21">
        <v>5.97</v>
      </c>
      <c r="G55" s="21">
        <v>0</v>
      </c>
      <c r="H55" s="21">
        <v>0.15</v>
      </c>
    </row>
    <row r="56" spans="1:15" s="34" customFormat="1" ht="18.95" customHeight="1">
      <c r="A56" s="220"/>
      <c r="B56" s="22"/>
      <c r="C56" s="22" t="s">
        <v>37</v>
      </c>
      <c r="D56" s="30"/>
      <c r="E56" s="48">
        <f>SUM(E40:E55)</f>
        <v>868.1531500000001</v>
      </c>
      <c r="F56" s="48">
        <f>SUM(F40:F55)</f>
        <v>94.20389999999999</v>
      </c>
      <c r="G56" s="48">
        <f>SUM(G40:G55)</f>
        <v>39.074799999999996</v>
      </c>
      <c r="H56" s="48">
        <f>SUM(H40:H55)</f>
        <v>34.473699999999994</v>
      </c>
      <c r="J56" s="33"/>
      <c r="K56" s="32"/>
      <c r="L56" s="32"/>
      <c r="M56" s="32"/>
      <c r="N56" s="32"/>
      <c r="O56" s="32"/>
    </row>
    <row r="57" spans="1:15" ht="50.1" customHeight="1">
      <c r="A57" s="234" t="s">
        <v>72</v>
      </c>
      <c r="B57" s="29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15" ht="30">
      <c r="A58" s="280"/>
      <c r="B58" s="266" t="s">
        <v>73</v>
      </c>
      <c r="C58" s="23" t="s">
        <v>74</v>
      </c>
      <c r="D58" s="21">
        <v>200</v>
      </c>
      <c r="E58" s="21">
        <v>155</v>
      </c>
      <c r="F58" s="21">
        <v>9.33</v>
      </c>
      <c r="G58" s="21">
        <v>8.61</v>
      </c>
      <c r="H58" s="21">
        <v>9.31</v>
      </c>
    </row>
    <row r="59" spans="1:15" ht="18">
      <c r="A59" s="274" t="s">
        <v>13</v>
      </c>
      <c r="B59" s="264" t="s">
        <v>75</v>
      </c>
      <c r="C59" s="23" t="s">
        <v>76</v>
      </c>
      <c r="D59" s="27">
        <v>50</v>
      </c>
      <c r="E59" s="21">
        <v>21.8</v>
      </c>
      <c r="F59" s="21">
        <v>3.44</v>
      </c>
      <c r="G59" s="21">
        <v>0.52200000000000002</v>
      </c>
      <c r="H59" s="21">
        <v>0.57099999999999995</v>
      </c>
    </row>
    <row r="60" spans="1:15" ht="18">
      <c r="A60" s="274"/>
      <c r="B60" s="258" t="s">
        <v>43</v>
      </c>
      <c r="C60" s="63"/>
      <c r="D60" s="25">
        <v>30</v>
      </c>
      <c r="E60" s="21">
        <v>66.5</v>
      </c>
      <c r="F60" s="21">
        <v>1.1399999999999999</v>
      </c>
      <c r="G60" s="21">
        <v>6.44</v>
      </c>
      <c r="H60" s="21">
        <v>0.99</v>
      </c>
    </row>
    <row r="61" spans="1:15" ht="18">
      <c r="A61" s="285"/>
      <c r="B61" s="266" t="s">
        <v>77</v>
      </c>
      <c r="C61" s="23" t="s">
        <v>78</v>
      </c>
      <c r="D61" s="25">
        <v>100</v>
      </c>
      <c r="E61" s="21">
        <v>57.4</v>
      </c>
      <c r="F61" s="21">
        <v>6.35</v>
      </c>
      <c r="G61" s="21">
        <v>2.1</v>
      </c>
      <c r="H61" s="21">
        <v>3.03</v>
      </c>
    </row>
    <row r="62" spans="1:15" ht="18">
      <c r="A62" s="285"/>
      <c r="B62" s="266" t="s">
        <v>79</v>
      </c>
      <c r="C62" s="23" t="s">
        <v>80</v>
      </c>
      <c r="D62" s="46">
        <v>100</v>
      </c>
      <c r="E62" s="21">
        <v>241</v>
      </c>
      <c r="F62" s="21">
        <v>32.5</v>
      </c>
      <c r="G62" s="21">
        <v>9.31</v>
      </c>
      <c r="H62" s="21">
        <v>6.13</v>
      </c>
    </row>
    <row r="63" spans="1:15" ht="18">
      <c r="A63" s="296" t="s">
        <v>28</v>
      </c>
      <c r="B63" s="261" t="s">
        <v>29</v>
      </c>
      <c r="C63" s="23"/>
      <c r="D63" s="25">
        <v>50</v>
      </c>
      <c r="E63" s="21">
        <v>28.195</v>
      </c>
      <c r="F63" s="21">
        <v>2.4375</v>
      </c>
      <c r="G63" s="21">
        <v>1.2849999999999999</v>
      </c>
      <c r="H63" s="21">
        <v>1.72</v>
      </c>
      <c r="J63" s="33"/>
      <c r="K63" s="32"/>
      <c r="L63" s="32"/>
      <c r="M63" s="32"/>
      <c r="N63" s="32"/>
      <c r="O63" s="32"/>
    </row>
    <row r="64" spans="1:15" ht="18">
      <c r="A64" s="278"/>
      <c r="B64" s="261" t="s">
        <v>30</v>
      </c>
      <c r="C64" s="57" t="s">
        <v>31</v>
      </c>
      <c r="D64" s="25">
        <v>50</v>
      </c>
      <c r="E64" s="21">
        <v>37.372999999999998</v>
      </c>
      <c r="F64" s="21">
        <v>6.0614999999999997</v>
      </c>
      <c r="G64" s="21">
        <v>0.75</v>
      </c>
      <c r="H64" s="21">
        <v>1.6</v>
      </c>
    </row>
    <row r="65" spans="1:12" ht="18.95" customHeight="1">
      <c r="A65" s="278"/>
      <c r="B65" s="261" t="s">
        <v>32</v>
      </c>
      <c r="C65" s="55" t="s">
        <v>33</v>
      </c>
      <c r="D65" s="25">
        <v>50</v>
      </c>
      <c r="E65" s="21">
        <v>0.2</v>
      </c>
      <c r="F65" s="21">
        <v>0</v>
      </c>
      <c r="G65" s="21">
        <v>0</v>
      </c>
      <c r="H65" s="21">
        <v>0.05</v>
      </c>
    </row>
    <row r="66" spans="1:12" ht="18.95" customHeight="1">
      <c r="A66" s="278"/>
      <c r="B66" s="261" t="s">
        <v>34</v>
      </c>
      <c r="C66" s="23"/>
      <c r="D66" s="25">
        <v>50</v>
      </c>
      <c r="E66" s="21">
        <v>123.1</v>
      </c>
      <c r="F66" s="21">
        <v>26.15</v>
      </c>
      <c r="G66" s="21">
        <v>1</v>
      </c>
      <c r="H66" s="21">
        <v>3.5750000000000002</v>
      </c>
    </row>
    <row r="67" spans="1:12" ht="18.95" customHeight="1">
      <c r="A67" s="278"/>
      <c r="B67" s="262" t="s">
        <v>50</v>
      </c>
      <c r="C67" s="62"/>
      <c r="D67" s="25">
        <v>50</v>
      </c>
      <c r="E67" s="21">
        <v>16.2</v>
      </c>
      <c r="F67" s="21">
        <v>2.8</v>
      </c>
      <c r="G67" s="21">
        <v>0.1</v>
      </c>
      <c r="H67" s="21">
        <v>0.3</v>
      </c>
    </row>
    <row r="68" spans="1:12" ht="18.95" customHeight="1">
      <c r="A68" s="289"/>
      <c r="B68" s="264" t="s">
        <v>51</v>
      </c>
      <c r="C68" s="55"/>
      <c r="D68" s="25">
        <v>50</v>
      </c>
      <c r="E68" s="21">
        <v>24.038</v>
      </c>
      <c r="F68" s="21">
        <v>6.74</v>
      </c>
      <c r="G68" s="21">
        <v>0</v>
      </c>
      <c r="H68" s="21">
        <v>0</v>
      </c>
    </row>
    <row r="69" spans="1:12" ht="18.95" customHeight="1">
      <c r="A69" s="220"/>
      <c r="B69" s="22"/>
      <c r="C69" s="22" t="s">
        <v>37</v>
      </c>
      <c r="D69" s="30"/>
      <c r="E69" s="48">
        <f>SUM(E58:E68)</f>
        <v>770.80600000000027</v>
      </c>
      <c r="F69" s="48">
        <f>SUM(F58:F68)</f>
        <v>96.948999999999984</v>
      </c>
      <c r="G69" s="48">
        <f>SUM(G58:G68)</f>
        <v>30.117000000000001</v>
      </c>
      <c r="H69" s="48">
        <f>SUM(H58:H68)</f>
        <v>27.276</v>
      </c>
    </row>
    <row r="70" spans="1:12" ht="50.1" customHeight="1">
      <c r="A70" s="234" t="s">
        <v>81</v>
      </c>
      <c r="B70" s="29" t="s">
        <v>4</v>
      </c>
      <c r="C70" s="29" t="s">
        <v>5</v>
      </c>
      <c r="D70" s="28" t="s">
        <v>6</v>
      </c>
      <c r="E70" s="28" t="s">
        <v>7</v>
      </c>
      <c r="F70" s="28" t="s">
        <v>8</v>
      </c>
      <c r="G70" s="28" t="s">
        <v>9</v>
      </c>
      <c r="H70" s="28" t="s">
        <v>10</v>
      </c>
    </row>
    <row r="71" spans="1:12" ht="30">
      <c r="A71" s="325"/>
      <c r="B71" s="61" t="s">
        <v>82</v>
      </c>
      <c r="C71" s="57" t="s">
        <v>83</v>
      </c>
      <c r="D71" s="21">
        <v>120</v>
      </c>
      <c r="E71" s="21">
        <v>80.5</v>
      </c>
      <c r="F71" s="21">
        <v>4.93</v>
      </c>
      <c r="G71" s="21">
        <v>4.59</v>
      </c>
      <c r="H71" s="21">
        <v>4.03</v>
      </c>
    </row>
    <row r="72" spans="1:12" ht="30.75">
      <c r="A72" s="221" t="s">
        <v>13</v>
      </c>
      <c r="B72" s="193" t="s">
        <v>84</v>
      </c>
      <c r="C72" s="218" t="s">
        <v>85</v>
      </c>
      <c r="D72" s="27">
        <v>20</v>
      </c>
      <c r="E72" s="21">
        <v>13.5</v>
      </c>
      <c r="F72" s="21">
        <v>1.01</v>
      </c>
      <c r="G72" s="21">
        <v>0.78</v>
      </c>
      <c r="H72" s="21">
        <v>0.59</v>
      </c>
    </row>
    <row r="73" spans="1:12" ht="18">
      <c r="A73" s="409"/>
      <c r="B73" s="259" t="s">
        <v>16</v>
      </c>
      <c r="C73" s="219" t="s">
        <v>86</v>
      </c>
      <c r="D73" s="49">
        <v>60</v>
      </c>
      <c r="E73" s="21">
        <v>102.93899999999999</v>
      </c>
      <c r="F73" s="21">
        <v>21.394199999999998</v>
      </c>
      <c r="G73" s="21">
        <v>0.80699999999999994</v>
      </c>
      <c r="H73" s="21">
        <v>3.4061999999999997</v>
      </c>
    </row>
    <row r="74" spans="1:12" ht="18">
      <c r="A74" s="409"/>
      <c r="B74" s="257" t="s">
        <v>87</v>
      </c>
      <c r="C74" s="53" t="s">
        <v>88</v>
      </c>
      <c r="D74" s="27">
        <v>60</v>
      </c>
      <c r="E74" s="21">
        <v>94.621200000000002</v>
      </c>
      <c r="F74" s="21">
        <v>16.125599999999999</v>
      </c>
      <c r="G74" s="21">
        <v>2.8451999999999997</v>
      </c>
      <c r="H74" s="21">
        <v>1.3662000000000001</v>
      </c>
    </row>
    <row r="75" spans="1:12" ht="18">
      <c r="A75" s="409"/>
      <c r="B75" s="292" t="s">
        <v>89</v>
      </c>
      <c r="C75" s="58" t="s">
        <v>90</v>
      </c>
      <c r="D75" s="25">
        <v>50</v>
      </c>
      <c r="E75" s="21">
        <v>30.42</v>
      </c>
      <c r="F75" s="21">
        <v>6.2534999999999998</v>
      </c>
      <c r="G75" s="21">
        <v>0.5615</v>
      </c>
      <c r="H75" s="21">
        <v>0.84150000000000003</v>
      </c>
    </row>
    <row r="76" spans="1:12" ht="18.95" customHeight="1">
      <c r="A76" s="409"/>
      <c r="B76" s="259" t="s">
        <v>64</v>
      </c>
      <c r="C76" s="57" t="s">
        <v>91</v>
      </c>
      <c r="D76" s="25">
        <v>5</v>
      </c>
      <c r="E76" s="21">
        <v>32.189399999999999</v>
      </c>
      <c r="F76" s="21">
        <v>9.7050000000000011E-2</v>
      </c>
      <c r="G76" s="21">
        <v>3.5305500000000003</v>
      </c>
      <c r="H76" s="21">
        <v>1.3550000000000001E-2</v>
      </c>
    </row>
    <row r="77" spans="1:12" ht="18">
      <c r="A77" s="409"/>
      <c r="B77" s="264" t="s">
        <v>92</v>
      </c>
      <c r="C77" s="55" t="s">
        <v>93</v>
      </c>
      <c r="D77" s="25">
        <v>50</v>
      </c>
      <c r="E77" s="21">
        <v>16.100000000000001</v>
      </c>
      <c r="F77" s="21">
        <v>2.56</v>
      </c>
      <c r="G77" s="21">
        <v>0.09</v>
      </c>
      <c r="H77" s="21">
        <v>0.72</v>
      </c>
    </row>
    <row r="78" spans="1:12" ht="18.95" customHeight="1">
      <c r="A78" s="409"/>
      <c r="B78" s="260" t="s">
        <v>94</v>
      </c>
      <c r="C78" s="57"/>
      <c r="D78" s="25">
        <v>100</v>
      </c>
      <c r="E78" s="21">
        <v>27.7</v>
      </c>
      <c r="F78" s="21">
        <v>4.03</v>
      </c>
      <c r="G78" s="21">
        <v>0.2</v>
      </c>
      <c r="H78" s="21">
        <v>1.1299999999999999</v>
      </c>
    </row>
    <row r="79" spans="1:12" ht="18.95" customHeight="1">
      <c r="A79" s="409"/>
      <c r="B79" s="260" t="s">
        <v>26</v>
      </c>
      <c r="C79" s="53" t="s">
        <v>95</v>
      </c>
      <c r="D79" s="25">
        <v>15</v>
      </c>
      <c r="E79" s="21">
        <v>91.315049999999999</v>
      </c>
      <c r="F79" s="21">
        <v>1.92</v>
      </c>
      <c r="G79" s="21">
        <v>7.7350499999999993</v>
      </c>
      <c r="H79" s="21">
        <v>4.2349499999999995</v>
      </c>
    </row>
    <row r="80" spans="1:12" ht="18.95" customHeight="1">
      <c r="A80" s="396" t="s">
        <v>28</v>
      </c>
      <c r="B80" s="257" t="s">
        <v>29</v>
      </c>
      <c r="C80" s="58"/>
      <c r="D80" s="49">
        <v>50</v>
      </c>
      <c r="E80" s="21">
        <v>28.195</v>
      </c>
      <c r="F80" s="21">
        <v>2.4375</v>
      </c>
      <c r="G80" s="21">
        <v>1.2849999999999999</v>
      </c>
      <c r="H80" s="21">
        <v>1.72</v>
      </c>
      <c r="I80" s="26"/>
      <c r="J80" s="26"/>
      <c r="K80" s="26"/>
      <c r="L80" s="26"/>
    </row>
    <row r="81" spans="1:9" ht="30.75">
      <c r="A81" s="221"/>
      <c r="B81" s="261" t="s">
        <v>30</v>
      </c>
      <c r="C81" s="53" t="s">
        <v>96</v>
      </c>
      <c r="D81" s="25">
        <v>50</v>
      </c>
      <c r="E81" s="21">
        <v>37.372999999999998</v>
      </c>
      <c r="F81" s="21">
        <v>6.0614999999999997</v>
      </c>
      <c r="G81" s="21">
        <v>0.75</v>
      </c>
      <c r="H81" s="21">
        <v>1.6</v>
      </c>
    </row>
    <row r="82" spans="1:9" ht="18">
      <c r="A82" s="222"/>
      <c r="B82" s="262" t="s">
        <v>32</v>
      </c>
      <c r="C82" s="57" t="s">
        <v>33</v>
      </c>
      <c r="D82" s="25">
        <v>50</v>
      </c>
      <c r="E82" s="21">
        <v>0.2</v>
      </c>
      <c r="F82" s="21">
        <v>0</v>
      </c>
      <c r="G82" s="21">
        <v>0</v>
      </c>
      <c r="H82" s="21">
        <v>0.05</v>
      </c>
    </row>
    <row r="83" spans="1:9" ht="18.95" customHeight="1">
      <c r="A83" s="223"/>
      <c r="B83" s="262" t="s">
        <v>34</v>
      </c>
      <c r="C83" s="55"/>
      <c r="D83" s="25">
        <v>50</v>
      </c>
      <c r="E83" s="21">
        <v>123.1</v>
      </c>
      <c r="F83" s="21">
        <v>26.15</v>
      </c>
      <c r="G83" s="21">
        <v>1</v>
      </c>
      <c r="H83" s="21">
        <v>3.5750000000000002</v>
      </c>
    </row>
    <row r="84" spans="1:9" ht="18.95" customHeight="1">
      <c r="A84" s="223"/>
      <c r="B84" s="54" t="s">
        <v>71</v>
      </c>
      <c r="C84" s="53"/>
      <c r="D84" s="25">
        <v>50</v>
      </c>
      <c r="E84" s="21">
        <v>9.4499999999999993</v>
      </c>
      <c r="F84" s="21">
        <v>1.45</v>
      </c>
      <c r="G84" s="21">
        <v>0.05</v>
      </c>
      <c r="H84" s="21">
        <v>0.4</v>
      </c>
    </row>
    <row r="85" spans="1:9" ht="18.95" customHeight="1">
      <c r="A85" s="326"/>
      <c r="B85" s="264" t="s">
        <v>36</v>
      </c>
      <c r="C85" s="70"/>
      <c r="D85" s="49">
        <v>50</v>
      </c>
      <c r="E85" s="21">
        <v>19.988</v>
      </c>
      <c r="F85" s="21">
        <v>5.97</v>
      </c>
      <c r="G85" s="21">
        <v>0</v>
      </c>
      <c r="H85" s="21">
        <v>0.15</v>
      </c>
    </row>
    <row r="86" spans="1:9" ht="18.95" customHeight="1">
      <c r="A86" s="220"/>
      <c r="B86" s="22"/>
      <c r="C86" s="22" t="s">
        <v>37</v>
      </c>
      <c r="D86" s="327"/>
      <c r="E86" s="52">
        <f>SUM(E71:E85)</f>
        <v>707.5906500000001</v>
      </c>
      <c r="F86" s="52">
        <f>SUM(F71:F85)</f>
        <v>100.38934999999999</v>
      </c>
      <c r="G86" s="52">
        <f>SUM(G71:G85)</f>
        <v>24.224299999999999</v>
      </c>
      <c r="H86" s="52">
        <f>SUM(H71:H85)</f>
        <v>23.827399999999997</v>
      </c>
    </row>
    <row r="87" spans="1:9" ht="18.95" customHeight="1">
      <c r="A87" s="400" t="s">
        <v>97</v>
      </c>
      <c r="B87" s="401"/>
      <c r="C87" s="401"/>
      <c r="D87" s="402"/>
      <c r="E87" s="20">
        <f>AVERAGE(E24,E38,E56,E69,E86)</f>
        <v>753.67969000000016</v>
      </c>
      <c r="F87" s="19">
        <f>AVERAGE(F24,F38,F56,F69,F86)</f>
        <v>96.990149999999986</v>
      </c>
      <c r="G87" s="19">
        <f>AVERAGE(G24,G38,G56,G69,G86)</f>
        <v>28.911090000000002</v>
      </c>
      <c r="H87" s="19">
        <f>AVERAGE(H24,H38,H56,H69,H86)</f>
        <v>27.065289999999997</v>
      </c>
    </row>
    <row r="88" spans="1:9" ht="18.95" customHeight="1">
      <c r="A88" s="18"/>
      <c r="B88" s="17"/>
      <c r="C88" s="403" t="s">
        <v>98</v>
      </c>
      <c r="D88" s="404"/>
      <c r="E88" s="328"/>
      <c r="F88" s="14">
        <f>(F87*4)/E87*100</f>
        <v>51.475528019071312</v>
      </c>
      <c r="G88" s="14">
        <f>(G87*9)/E87*100</f>
        <v>34.523924878485182</v>
      </c>
      <c r="H88" s="14">
        <f>(H87*4)/E87*100</f>
        <v>14.364346211850284</v>
      </c>
    </row>
    <row r="89" spans="1:9" ht="18.95" customHeight="1">
      <c r="A89" s="16"/>
      <c r="B89" s="15"/>
      <c r="C89" s="405" t="s">
        <v>99</v>
      </c>
      <c r="D89" s="406"/>
      <c r="E89" s="328" t="s">
        <v>100</v>
      </c>
      <c r="F89" s="14" t="s">
        <v>101</v>
      </c>
      <c r="G89" s="14" t="s">
        <v>102</v>
      </c>
      <c r="H89" s="14" t="s">
        <v>103</v>
      </c>
    </row>
    <row r="90" spans="1:9" ht="18.95" customHeight="1">
      <c r="A90" s="397" t="s">
        <v>104</v>
      </c>
      <c r="B90" s="397"/>
      <c r="C90" s="397"/>
      <c r="D90" s="397"/>
      <c r="E90" s="397"/>
      <c r="F90" s="397"/>
      <c r="G90" s="397"/>
      <c r="H90" s="397"/>
    </row>
    <row r="91" spans="1:9" ht="18.95" customHeight="1">
      <c r="A91" s="413" t="s">
        <v>105</v>
      </c>
      <c r="B91" s="414"/>
      <c r="C91" s="414"/>
      <c r="D91" s="414"/>
      <c r="E91" s="414"/>
      <c r="F91" s="414"/>
      <c r="G91" s="414"/>
      <c r="H91" s="415"/>
    </row>
    <row r="92" spans="1:9" ht="18.95" customHeight="1">
      <c r="A92" s="214" t="s">
        <v>106</v>
      </c>
      <c r="B92" s="8"/>
      <c r="C92" s="8"/>
      <c r="D92" s="8"/>
      <c r="E92" s="8"/>
      <c r="F92" s="8"/>
      <c r="G92" s="8"/>
      <c r="H92" s="215"/>
      <c r="I92" s="8"/>
    </row>
    <row r="93" spans="1:9" ht="18.95" customHeight="1">
      <c r="A93" s="416" t="s">
        <v>107</v>
      </c>
      <c r="B93" s="417"/>
      <c r="C93" s="417"/>
      <c r="D93" s="417"/>
      <c r="E93" s="417"/>
      <c r="F93" s="417"/>
      <c r="G93" s="417"/>
      <c r="H93" s="418"/>
    </row>
    <row r="94" spans="1:9" ht="18.95" customHeight="1">
      <c r="A94" s="416" t="s">
        <v>108</v>
      </c>
      <c r="B94" s="417"/>
      <c r="C94" s="417"/>
      <c r="D94" s="417"/>
      <c r="E94" s="417"/>
      <c r="F94" s="417"/>
      <c r="G94" s="417"/>
      <c r="H94" s="418"/>
    </row>
    <row r="95" spans="1:9" ht="18.95" customHeight="1">
      <c r="A95" s="416" t="s">
        <v>109</v>
      </c>
      <c r="B95" s="417"/>
      <c r="C95" s="417"/>
      <c r="D95" s="417"/>
      <c r="E95" s="417"/>
      <c r="F95" s="417"/>
      <c r="G95" s="417"/>
      <c r="H95" s="418"/>
    </row>
    <row r="96" spans="1:9" ht="18.95" customHeight="1">
      <c r="A96" s="410" t="s">
        <v>110</v>
      </c>
      <c r="B96" s="410"/>
      <c r="C96" s="410"/>
      <c r="D96" s="410"/>
      <c r="E96" s="410"/>
      <c r="F96" s="410"/>
      <c r="G96" s="410"/>
      <c r="H96" s="410"/>
    </row>
    <row r="97" spans="1:8" ht="18.95" customHeight="1">
      <c r="A97" s="13" t="s">
        <v>111</v>
      </c>
      <c r="B97" s="12" t="s">
        <v>112</v>
      </c>
      <c r="C97" s="12"/>
      <c r="D97" s="12"/>
      <c r="E97" s="11"/>
      <c r="F97" s="11"/>
      <c r="G97" s="11"/>
      <c r="H97" s="10"/>
    </row>
    <row r="98" spans="1:8" ht="18.95" customHeight="1">
      <c r="A98" s="9" t="s">
        <v>113</v>
      </c>
      <c r="B98" s="8" t="s">
        <v>114</v>
      </c>
      <c r="C98" s="8"/>
      <c r="D98" s="8"/>
      <c r="E98" s="7"/>
      <c r="F98" s="7"/>
      <c r="G98" s="7"/>
      <c r="H98" s="6"/>
    </row>
    <row r="99" spans="1:8" ht="18.95" customHeight="1">
      <c r="A99" s="5" t="s">
        <v>115</v>
      </c>
      <c r="B99" s="4" t="s">
        <v>116</v>
      </c>
      <c r="C99" s="4"/>
      <c r="D99" s="4"/>
      <c r="E99" s="3"/>
      <c r="F99" s="3"/>
      <c r="G99" s="3"/>
      <c r="H99" s="2"/>
    </row>
    <row r="100" spans="1:8" ht="18.95" customHeight="1">
      <c r="A100" s="411" t="s">
        <v>117</v>
      </c>
      <c r="B100" s="411"/>
      <c r="C100" s="411"/>
      <c r="D100" s="411"/>
      <c r="E100" s="411"/>
      <c r="F100" s="411"/>
      <c r="G100" s="411"/>
      <c r="H100" s="411"/>
    </row>
    <row r="101" spans="1:8" ht="18.95" customHeight="1">
      <c r="A101" s="412" t="s">
        <v>118</v>
      </c>
      <c r="B101" s="412"/>
      <c r="C101" s="412"/>
      <c r="D101" s="412"/>
      <c r="E101" s="412"/>
      <c r="F101" s="412"/>
      <c r="G101" s="412"/>
      <c r="H101" s="412"/>
    </row>
  </sheetData>
  <mergeCells count="15">
    <mergeCell ref="A96:H96"/>
    <mergeCell ref="A100:H100"/>
    <mergeCell ref="A101:H101"/>
    <mergeCell ref="A91:H91"/>
    <mergeCell ref="A93:H93"/>
    <mergeCell ref="A94:H94"/>
    <mergeCell ref="A95:H95"/>
    <mergeCell ref="A90:H90"/>
    <mergeCell ref="A1:B5"/>
    <mergeCell ref="A6:B6"/>
    <mergeCell ref="A87:D87"/>
    <mergeCell ref="C88:D88"/>
    <mergeCell ref="C89:D89"/>
    <mergeCell ref="D1:E7"/>
    <mergeCell ref="A73:A79"/>
  </mergeCells>
  <pageMargins left="0.25" right="0.25" top="0.75" bottom="0.75" header="0.3" footer="0.3"/>
  <pageSetup paperSize="9" scale="53" fitToHeight="0" orientation="landscape" r:id="rId1"/>
  <rowBreaks count="2" manualBreakCount="2">
    <brk id="38" max="7" man="1"/>
    <brk id="69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5A10-138D-443C-9A7E-A3B1EB71054A}">
  <sheetPr>
    <pageSetUpPr fitToPage="1"/>
  </sheetPr>
  <dimension ref="A1:W99"/>
  <sheetViews>
    <sheetView topLeftCell="A65" zoomScale="80" zoomScaleNormal="80" workbookViewId="0">
      <selection activeCell="B42" sqref="B42"/>
    </sheetView>
  </sheetViews>
  <sheetFormatPr defaultColWidth="9.25" defaultRowHeight="15"/>
  <cols>
    <col min="1" max="1" width="25.625" style="1" customWidth="1"/>
    <col min="2" max="2" width="55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  <c r="D1" s="407" t="e" vm="2">
        <v>#VALUE!</v>
      </c>
      <c r="E1" s="407"/>
    </row>
    <row r="2" spans="1:8" ht="18.95" customHeight="1">
      <c r="A2" s="398"/>
      <c r="B2" s="398"/>
      <c r="C2" s="45"/>
      <c r="D2" s="407"/>
      <c r="E2" s="407"/>
    </row>
    <row r="3" spans="1:8" ht="18.95" customHeight="1">
      <c r="A3" s="398"/>
      <c r="B3" s="398"/>
      <c r="C3" s="45"/>
      <c r="D3" s="407"/>
      <c r="E3" s="407"/>
    </row>
    <row r="4" spans="1:8" ht="18.95" customHeight="1">
      <c r="A4" s="398"/>
      <c r="B4" s="398"/>
      <c r="C4" s="45"/>
      <c r="D4" s="407"/>
      <c r="E4" s="407"/>
    </row>
    <row r="5" spans="1:8" ht="18.95" customHeight="1">
      <c r="A5" s="398"/>
      <c r="B5" s="398"/>
      <c r="C5" s="45"/>
      <c r="D5" s="407"/>
      <c r="E5" s="407"/>
    </row>
    <row r="6" spans="1:8" ht="30">
      <c r="A6" s="399" t="s">
        <v>0</v>
      </c>
      <c r="B6" s="399"/>
      <c r="C6" s="43"/>
      <c r="D6" s="407"/>
      <c r="E6" s="407"/>
    </row>
    <row r="7" spans="1:8" ht="30">
      <c r="A7" s="44" t="str">
        <f>'Nädal_17_4.-9.klass'!A7</f>
        <v>17. nädal</v>
      </c>
      <c r="B7" s="44" t="str">
        <f>'Nädal_17_4.-9.klass'!B7</f>
        <v>20.04-24.04.2026</v>
      </c>
      <c r="C7" s="43"/>
      <c r="D7" s="408"/>
      <c r="E7" s="408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">
      <c r="A9" s="306"/>
      <c r="B9" s="258" t="str">
        <f>'Nädal_17_4.-9.klass'!B9</f>
        <v>Kana-karrikaste (L)</v>
      </c>
      <c r="C9" s="23" t="str">
        <f>'Nädal_17_4.-9.klass'!C9</f>
        <v xml:space="preserve">Kanailiha, mugulsibul, maisitärklis, värske petersell, toidukoor, karripulber (koriander, kurkum, põld-lambalääts, Cayenne`i pipar, apteegitill, vürtsköömen, must pipar), must pipar, söögisool, vesi, toiduõli </v>
      </c>
      <c r="D9" s="21">
        <v>140</v>
      </c>
      <c r="E9" s="21">
        <f>D9*'Nädal_17_4.-9.klass'!E9/'Nädal_17_4.-9.klass'!D9</f>
        <v>151.66666666666666</v>
      </c>
      <c r="F9" s="21">
        <f>D9*'Nädal_17_4.-9.klass'!F9/'Nädal_17_4.-9.klass'!D9</f>
        <v>3.6983333333333333</v>
      </c>
      <c r="G9" s="21">
        <f>D9*'Nädal_17_4.-9.klass'!G9/'Nädal_17_4.-9.klass'!D9</f>
        <v>10.208333333333334</v>
      </c>
      <c r="H9" s="21">
        <f>D9*'Nädal_17_4.-9.klass'!H9/'Nädal_17_4.-9.klass'!D9</f>
        <v>11.106666666666666</v>
      </c>
    </row>
    <row r="10" spans="1:8" ht="30">
      <c r="A10" s="274" t="s">
        <v>13</v>
      </c>
      <c r="B10" s="258" t="str">
        <f>'Nädal_17_4.-9.klass'!B10</f>
        <v>Kikerhernekarri (L)</v>
      </c>
      <c r="C10" s="23" t="str">
        <f>'Nädal_17_4.-9.klass'!C10</f>
        <v xml:space="preserve">Kikerherned, mugulsibul, küüslauk, tšillipipar, tomat, jahvatatud paprika, vürtsköömned, koriandriseemned, must pipar, söögisool, kurkum, kookosjook, vesi, toiduõli </v>
      </c>
      <c r="D10" s="27">
        <v>20</v>
      </c>
      <c r="E10" s="21">
        <f>D10*'Nädal_17_4.-9.klass'!E10/'Nädal_17_4.-9.klass'!D10</f>
        <v>15.9</v>
      </c>
      <c r="F10" s="21">
        <f>D10*'Nädal_17_4.-9.klass'!F10/'Nädal_17_4.-9.klass'!D10</f>
        <v>1.28</v>
      </c>
      <c r="G10" s="21">
        <f>D10*'Nädal_17_4.-9.klass'!G10/'Nädal_17_4.-9.klass'!D10</f>
        <v>0.76</v>
      </c>
      <c r="H10" s="21">
        <f>D10*'Nädal_17_4.-9.klass'!H10/'Nädal_17_4.-9.klass'!D10</f>
        <v>0.53</v>
      </c>
    </row>
    <row r="11" spans="1:8" ht="18.95" customHeight="1">
      <c r="A11" s="307"/>
      <c r="B11" s="258" t="str">
        <f>'Nädal_17_4.-9.klass'!B11</f>
        <v>Täisterapasta/pasta (G) (mahe)</v>
      </c>
      <c r="C11" s="23" t="str">
        <f>'Nädal_17_4.-9.klass'!C11</f>
        <v xml:space="preserve">Täisterapasta/pasta (durumnisu jahu, vesi), vesi, söögisool </v>
      </c>
      <c r="D11" s="25">
        <v>100</v>
      </c>
      <c r="E11" s="21">
        <f>D11*'Nädal_17_4.-9.klass'!E11/'Nädal_17_4.-9.klass'!D11</f>
        <v>171.565</v>
      </c>
      <c r="F11" s="21">
        <f>D11*'Nädal_17_4.-9.klass'!F11/'Nädal_17_4.-9.klass'!D11</f>
        <v>35.656999999999996</v>
      </c>
      <c r="G11" s="21">
        <f>D11*'Nädal_17_4.-9.klass'!G11/'Nädal_17_4.-9.klass'!D11</f>
        <v>1.3449999999999998</v>
      </c>
      <c r="H11" s="21">
        <f>D11*'Nädal_17_4.-9.klass'!H11/'Nädal_17_4.-9.klass'!D11</f>
        <v>5.6769999999999987</v>
      </c>
    </row>
    <row r="12" spans="1:8" ht="18.95" customHeight="1">
      <c r="A12" s="308"/>
      <c r="B12" s="258" t="str">
        <f>'Nädal_17_4.-9.klass'!B12</f>
        <v xml:space="preserve">Tatar, aurutatud </v>
      </c>
      <c r="C12" s="23" t="str">
        <f>'Nädal_17_4.-9.klass'!C12</f>
        <v>Tatar, vesi, söögisool</v>
      </c>
      <c r="D12" s="25">
        <v>100</v>
      </c>
      <c r="E12" s="21">
        <f>D12*'Nädal_17_4.-9.klass'!E12/'Nädal_17_4.-9.klass'!D12</f>
        <v>154.19999999999999</v>
      </c>
      <c r="F12" s="21">
        <f>D12*'Nädal_17_4.-9.klass'!F12/'Nädal_17_4.-9.klass'!D12</f>
        <v>27</v>
      </c>
      <c r="G12" s="21">
        <f>D12*'Nädal_17_4.-9.klass'!G12/'Nädal_17_4.-9.klass'!D12</f>
        <v>4.742</v>
      </c>
      <c r="H12" s="21">
        <f>D12*'Nädal_17_4.-9.klass'!H12/'Nädal_17_4.-9.klass'!D12</f>
        <v>2.2770000000000001</v>
      </c>
    </row>
    <row r="13" spans="1:8" ht="18.95" customHeight="1">
      <c r="A13" s="308"/>
      <c r="B13" s="258" t="str">
        <f>'Nädal_17_4.-9.klass'!B13</f>
        <v>Porgand, aurutatud</v>
      </c>
      <c r="C13" s="23"/>
      <c r="D13" s="25">
        <v>100</v>
      </c>
      <c r="E13" s="21">
        <f>D13*'Nädal_17_4.-9.klass'!E13/'Nädal_17_4.-9.klass'!D13</f>
        <v>34.472999999999999</v>
      </c>
      <c r="F13" s="21">
        <f>D13*'Nädal_17_4.-9.klass'!F13/'Nädal_17_4.-9.klass'!D13</f>
        <v>9.0440000000000005</v>
      </c>
      <c r="G13" s="21">
        <f>D13*'Nädal_17_4.-9.klass'!G13/'Nädal_17_4.-9.klass'!D13</f>
        <v>0.21299999999999999</v>
      </c>
      <c r="H13" s="21">
        <f>D13*'Nädal_17_4.-9.klass'!H13/'Nädal_17_4.-9.klass'!D13</f>
        <v>0.63800000000000001</v>
      </c>
    </row>
    <row r="14" spans="1:8" ht="18.95" customHeight="1">
      <c r="A14" s="308"/>
      <c r="B14" s="258" t="str">
        <f>'Nädal_17_4.-9.klass'!B14</f>
        <v>Külm jogurtikaste (L)</v>
      </c>
      <c r="C14" s="23" t="str">
        <f>'Nädal_17_4.-9.klass'!C14</f>
        <v>Maitsestamata jogurt, söögisool, suhkur, till</v>
      </c>
      <c r="D14" s="25">
        <v>50</v>
      </c>
      <c r="E14" s="21">
        <f>D14*'Nädal_17_4.-9.klass'!E14/'Nädal_17_4.-9.klass'!D14</f>
        <v>20.558500000000002</v>
      </c>
      <c r="F14" s="21">
        <f>D14*'Nädal_17_4.-9.klass'!F14/'Nädal_17_4.-9.klass'!D14</f>
        <v>2.7290000000000001</v>
      </c>
      <c r="G14" s="21">
        <f>D14*'Nädal_17_4.-9.klass'!G14/'Nädal_17_4.-9.klass'!D14</f>
        <v>0.2455</v>
      </c>
      <c r="H14" s="21">
        <f>D14*'Nädal_17_4.-9.klass'!H14/'Nädal_17_4.-9.klass'!D14</f>
        <v>1.9</v>
      </c>
    </row>
    <row r="15" spans="1:8" ht="18.95" customHeight="1">
      <c r="A15" s="308"/>
      <c r="B15" s="258" t="str">
        <f>'Nädal_17_4.-9.klass'!B15</f>
        <v>Peedi-küüslaugusalat</v>
      </c>
      <c r="C15" s="23" t="str">
        <f>'Nädal_17_4.-9.klass'!C15</f>
        <v>Peet, küüslauk</v>
      </c>
      <c r="D15" s="25">
        <v>100</v>
      </c>
      <c r="E15" s="21">
        <f>D15*'Nädal_17_4.-9.klass'!E15/'Nädal_17_4.-9.klass'!D15</f>
        <v>41.8</v>
      </c>
      <c r="F15" s="21">
        <f>D15*'Nädal_17_4.-9.klass'!F15/'Nädal_17_4.-9.klass'!D15</f>
        <v>9.5950000000000006</v>
      </c>
      <c r="G15" s="21">
        <f>D15*'Nädal_17_4.-9.klass'!G15/'Nädal_17_4.-9.klass'!D15</f>
        <v>0.19699999999999998</v>
      </c>
      <c r="H15" s="21">
        <f>D15*'Nädal_17_4.-9.klass'!H15/'Nädal_17_4.-9.klass'!D15</f>
        <v>1.7109999999999999</v>
      </c>
    </row>
    <row r="16" spans="1:8" ht="18.95" customHeight="1">
      <c r="A16" s="308"/>
      <c r="B16" s="258" t="str">
        <f>'Nädal_17_4.-9.klass'!B16</f>
        <v>Hiina kapsas, tomat, redis (mahe)</v>
      </c>
      <c r="C16" s="23"/>
      <c r="D16" s="25">
        <v>100</v>
      </c>
      <c r="E16" s="21">
        <f>D16*'Nädal_17_4.-9.klass'!E16/'Nädal_17_4.-9.klass'!D16</f>
        <v>16.899999999999999</v>
      </c>
      <c r="F16" s="21">
        <f>D16*'Nädal_17_4.-9.klass'!F16/'Nädal_17_4.-9.klass'!D16</f>
        <v>2.2999999999999998</v>
      </c>
      <c r="G16" s="21">
        <f>D16*'Nädal_17_4.-9.klass'!G16/'Nädal_17_4.-9.klass'!D16</f>
        <v>0.16699999999999998</v>
      </c>
      <c r="H16" s="21">
        <f>D16*'Nädal_17_4.-9.klass'!H16/'Nädal_17_4.-9.klass'!D16</f>
        <v>0.86699999999999999</v>
      </c>
    </row>
    <row r="17" spans="1:23" ht="18.95" customHeight="1">
      <c r="A17" s="308"/>
      <c r="B17" s="258" t="str">
        <f>'Nädal_17_4.-9.klass'!B17</f>
        <v>Seemnesegu (mahe)</v>
      </c>
      <c r="C17" s="23" t="str">
        <f>'Nädal_17_4.-9.klass'!C17</f>
        <v>Kõrvitsaseemned, päevalilleseemned, seesamiseemned</v>
      </c>
      <c r="D17" s="25">
        <v>10</v>
      </c>
      <c r="E17" s="21">
        <f>D17*'Nädal_17_4.-9.klass'!E17/'Nädal_17_4.-9.klass'!D17</f>
        <v>60.8767</v>
      </c>
      <c r="F17" s="21">
        <f>D17*'Nädal_17_4.-9.klass'!F17/'Nädal_17_4.-9.klass'!D17</f>
        <v>1.28</v>
      </c>
      <c r="G17" s="21">
        <f>D17*'Nädal_17_4.-9.klass'!G17/'Nädal_17_4.-9.klass'!D17</f>
        <v>5.1566999999999998</v>
      </c>
      <c r="H17" s="21">
        <f>D17*'Nädal_17_4.-9.klass'!H17/'Nädal_17_4.-9.klass'!D17</f>
        <v>2.8232999999999993</v>
      </c>
    </row>
    <row r="18" spans="1:23" ht="18.95" customHeight="1">
      <c r="A18" s="308"/>
      <c r="B18" s="258" t="str">
        <f>'Nädal_17_4.-9.klass'!B18</f>
        <v>Piimatooted (piim, keefir R 2,5% ) (L)</v>
      </c>
      <c r="C18" s="23"/>
      <c r="D18" s="25">
        <v>50</v>
      </c>
      <c r="E18" s="21">
        <f>D18*'Nädal_17_4.-9.klass'!E18/'Nädal_17_4.-9.klass'!D18</f>
        <v>28.195</v>
      </c>
      <c r="F18" s="21">
        <f>D18*'Nädal_17_4.-9.klass'!F18/'Nädal_17_4.-9.klass'!D18</f>
        <v>2.4375</v>
      </c>
      <c r="G18" s="21">
        <f>D18*'Nädal_17_4.-9.klass'!G18/'Nädal_17_4.-9.klass'!D18</f>
        <v>1.2849999999999999</v>
      </c>
      <c r="H18" s="21">
        <f>D18*'Nädal_17_4.-9.klass'!H18/'Nädal_17_4.-9.klass'!D18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08"/>
      <c r="B19" s="258" t="str">
        <f>'Nädal_17_4.-9.klass'!B19</f>
        <v>Joogijogurt, maitsestatud (L)</v>
      </c>
      <c r="C19" s="23" t="str">
        <f>'Nädal_17_4.-9.klass'!C19</f>
        <v>Maitsestamata jogurt, naturaalne marjapüree (maasikas, vaarikas, mustad sõstrad, punased sõstrad, mustikas), suhkur</v>
      </c>
      <c r="D19" s="25">
        <v>50</v>
      </c>
      <c r="E19" s="21">
        <f>D19*'Nädal_17_4.-9.klass'!E19/'Nädal_17_4.-9.klass'!D19</f>
        <v>37.372999999999998</v>
      </c>
      <c r="F19" s="21">
        <f>D19*'Nädal_17_4.-9.klass'!F19/'Nädal_17_4.-9.klass'!D19</f>
        <v>6.0614999999999997</v>
      </c>
      <c r="G19" s="21">
        <f>D19*'Nädal_17_4.-9.klass'!G19/'Nädal_17_4.-9.klass'!D19</f>
        <v>0.75</v>
      </c>
      <c r="H19" s="21">
        <f>D19*'Nädal_17_4.-9.klass'!H19/'Nädal_17_4.-9.klass'!D19</f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08"/>
      <c r="B20" s="258" t="str">
        <f>'Nädal_17_4.-9.klass'!B20</f>
        <v>Tee, suhkruta</v>
      </c>
      <c r="C20" s="23" t="str">
        <f>'Nädal_17_4.-9.klass'!C20</f>
        <v>Teepuru, vesi</v>
      </c>
      <c r="D20" s="25">
        <v>50</v>
      </c>
      <c r="E20" s="21">
        <f>D20*'Nädal_17_4.-9.klass'!E20/'Nädal_17_4.-9.klass'!D20</f>
        <v>0.2</v>
      </c>
      <c r="F20" s="21">
        <f>D20*'Nädal_17_4.-9.klass'!F20/'Nädal_17_4.-9.klass'!D20</f>
        <v>0</v>
      </c>
      <c r="G20" s="21">
        <f>D20*'Nädal_17_4.-9.klass'!G20/'Nädal_17_4.-9.klass'!D20</f>
        <v>0</v>
      </c>
      <c r="H20" s="21">
        <f>D20*'Nädal_17_4.-9.klass'!H20/'Nädal_17_4.-9.klass'!D20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08"/>
      <c r="B21" s="258" t="str">
        <f>'Nädal_17_4.-9.klass'!B21</f>
        <v>Rukkileiva (3 sorti) - ja sepikutoodete valik  (G)</v>
      </c>
      <c r="C21" s="23"/>
      <c r="D21" s="25">
        <v>30</v>
      </c>
      <c r="E21" s="21">
        <f>D21*'Nädal_17_4.-9.klass'!E21/'Nädal_17_4.-9.klass'!D21</f>
        <v>73.86</v>
      </c>
      <c r="F21" s="21">
        <f>E21*'Nädal_17_4.-9.klass'!F21/'Nädal_17_4.-9.klass'!E21</f>
        <v>15.69</v>
      </c>
      <c r="G21" s="21">
        <f>F21*'Nädal_17_4.-9.klass'!G21/'Nädal_17_4.-9.klass'!F21</f>
        <v>0.6</v>
      </c>
      <c r="H21" s="21">
        <f>G21*'Nädal_17_4.-9.klass'!H21/'Nädal_17_4.-9.klass'!G21</f>
        <v>2.145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08"/>
      <c r="B22" s="258" t="str">
        <f>'Nädal_17_4.-9.klass'!B22</f>
        <v>Nuikapsas</v>
      </c>
      <c r="C22" s="23"/>
      <c r="D22" s="25">
        <v>50</v>
      </c>
      <c r="E22" s="21">
        <f>D22*'Nädal_17_4.-9.klass'!E22/'Nädal_17_4.-9.klass'!D22</f>
        <v>12.1</v>
      </c>
      <c r="F22" s="21">
        <f>E22*'Nädal_17_4.-9.klass'!F22/'Nädal_17_4.-9.klass'!E22</f>
        <v>2.1</v>
      </c>
      <c r="G22" s="21">
        <f>F22*'Nädal_17_4.-9.klass'!G22/'Nädal_17_4.-9.klass'!F22</f>
        <v>0.1</v>
      </c>
      <c r="H22" s="21">
        <f>G22*'Nädal_17_4.-9.klass'!H22/'Nädal_17_4.-9.klass'!G22</f>
        <v>0.25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1"/>
      <c r="B23" s="258" t="str">
        <f>'Nädal_17_4.-9.klass'!B23</f>
        <v xml:space="preserve">Pirn </v>
      </c>
      <c r="C23" s="23"/>
      <c r="D23" s="25">
        <v>50</v>
      </c>
      <c r="E23" s="21">
        <f>D23*'Nädal_17_4.-9.klass'!E23/'Nädal_17_4.-9.klass'!D23</f>
        <v>19.988</v>
      </c>
      <c r="F23" s="21">
        <f>D23*'Nädal_17_4.-9.klass'!F23/'Nädal_17_4.-9.klass'!D23</f>
        <v>5.97</v>
      </c>
      <c r="G23" s="21">
        <f>D23*'Nädal_17_4.-9.klass'!G23/'Nädal_17_4.-9.klass'!D23</f>
        <v>0</v>
      </c>
      <c r="H23" s="21">
        <f>D23*'Nädal_17_4.-9.klass'!H23/'Nädal_17_4.-9.klass'!D23</f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0"/>
      <c r="B24" s="22"/>
      <c r="C24" s="22" t="s">
        <v>37</v>
      </c>
      <c r="D24" s="30"/>
      <c r="E24" s="48">
        <f>SUM(E9:E23)</f>
        <v>839.65586666666672</v>
      </c>
      <c r="F24" s="48">
        <f>SUM(F9:F23)</f>
        <v>124.84233333333331</v>
      </c>
      <c r="G24" s="48">
        <f>SUM(G9:G23)</f>
        <v>25.769533333333339</v>
      </c>
      <c r="H24" s="48">
        <f>SUM(H9:H23)</f>
        <v>33.444966666666666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94"/>
      <c r="B26" s="258" t="str">
        <f>'Nädal_17_4.-9.klass'!B26</f>
        <v xml:space="preserve">Värskekapsaborš sealihaga </v>
      </c>
      <c r="C26" s="85" t="str">
        <f>'Nädal_17_4.-9.klass'!C26</f>
        <v>Peet, kartul, porgand, peakapsas, pastinaak, mugulsibul, tomatipasta, puljong liha kontidest, toiduõli,sealiha, loorber, söögisool, must pipar, sidrunimahl, petersell</v>
      </c>
      <c r="D26" s="21">
        <v>300</v>
      </c>
      <c r="E26" s="21">
        <f>D26*'Nädal_17_4.-9.klass'!E26/'Nädal_17_4.-9.klass'!D26</f>
        <v>210</v>
      </c>
      <c r="F26" s="21">
        <f>D26*'Nädal_17_4.-9.klass'!F26/'Nädal_17_4.-9.klass'!D26</f>
        <v>13.8</v>
      </c>
      <c r="G26" s="21">
        <f>D26*'Nädal_17_4.-9.klass'!G26/'Nädal_17_4.-9.klass'!D26</f>
        <v>12.6</v>
      </c>
      <c r="H26" s="21">
        <f>D26*'Nädal_17_4.-9.klass'!H26/'Nädal_17_4.-9.klass'!D26</f>
        <v>8.2199999999999989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4" t="s">
        <v>13</v>
      </c>
      <c r="B27" s="258" t="str">
        <f>'Nädal_17_4.-9.klass'!B27</f>
        <v xml:space="preserve">Värskekapsaborš punaste ubadega </v>
      </c>
      <c r="C27" s="23" t="str">
        <f>'Nädal_17_4.-9.klass'!C26</f>
        <v>Peet, kartul, porgand, peakapsas, pastinaak, mugulsibul, tomatipasta, puljong liha kontidest, toiduõli,sealiha, loorber, söögisool, must pipar, sidrunimahl, petersell</v>
      </c>
      <c r="D27" s="27">
        <v>50</v>
      </c>
      <c r="E27" s="21">
        <f>D27*'Nädal_17_4.-9.klass'!E27/'Nädal_17_4.-9.klass'!D27</f>
        <v>25.8</v>
      </c>
      <c r="F27" s="21">
        <f>D27*'Nädal_17_4.-9.klass'!F27/'Nädal_17_4.-9.klass'!D27</f>
        <v>4.24</v>
      </c>
      <c r="G27" s="21">
        <f>D27*'Nädal_17_4.-9.klass'!G27/'Nädal_17_4.-9.klass'!D27</f>
        <v>0.10800000000000001</v>
      </c>
      <c r="H27" s="21">
        <f>D27*'Nädal_17_4.-9.klass'!H27/'Nädal_17_4.-9.klass'!D27</f>
        <v>1.3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74"/>
      <c r="B28" s="258" t="str">
        <f>'Nädal_17_4.-9.klass'!B28</f>
        <v>Hapukoor R 20% (L)</v>
      </c>
      <c r="C28" s="24"/>
      <c r="D28" s="27">
        <v>30</v>
      </c>
      <c r="E28" s="21">
        <f>D28*'Nädal_17_4.-9.klass'!E28/'Nädal_17_4.-9.klass'!D28</f>
        <v>66.5</v>
      </c>
      <c r="F28" s="21">
        <f>E28*'Nädal_17_4.-9.klass'!F28/'Nädal_17_4.-9.klass'!E28</f>
        <v>1.1399999999999999</v>
      </c>
      <c r="G28" s="21">
        <f>F28*'Nädal_17_4.-9.klass'!G28/'Nädal_17_4.-9.klass'!F28</f>
        <v>6.44</v>
      </c>
      <c r="H28" s="21">
        <f>G28*'Nädal_17_4.-9.klass'!H28/'Nädal_17_4.-9.klass'!G28</f>
        <v>0.99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">
      <c r="A29" s="295"/>
      <c r="B29" s="258" t="str">
        <f>'Nädal_17_4.-9.klass'!B29</f>
        <v>Marja-mannavaht mustsõstra kastmega (G)</v>
      </c>
      <c r="C29" s="31" t="str">
        <f>'Nädal_17_4.-9.klass'!C29</f>
        <v>Mustikas, nisumanna, suhkur, vesi, vanillisuhkur, söögisool, mustad sõstrad</v>
      </c>
      <c r="D29" s="25">
        <v>160</v>
      </c>
      <c r="E29" s="21">
        <f>D29*'Nädal_17_4.-9.klass'!E29/'Nädal_17_4.-9.klass'!D29</f>
        <v>127.04</v>
      </c>
      <c r="F29" s="21">
        <f>D29*'Nädal_17_4.-9.klass'!F29/'Nädal_17_4.-9.klass'!D29</f>
        <v>28.32</v>
      </c>
      <c r="G29" s="21">
        <f>D29*'Nädal_17_4.-9.klass'!G29/'Nädal_17_4.-9.klass'!D29</f>
        <v>0.38079999999999997</v>
      </c>
      <c r="H29" s="21">
        <f>D29*'Nädal_17_4.-9.klass'!H29/'Nädal_17_4.-9.klass'!D29</f>
        <v>1.3263999999999998</v>
      </c>
      <c r="I29" s="26"/>
    </row>
    <row r="30" spans="1:23" s="39" customFormat="1" ht="18">
      <c r="A30" s="304"/>
      <c r="B30" s="258" t="str">
        <f>'Nädal_17_4.-9.klass'!B30</f>
        <v>Maasika-kohupiimakreem (L)</v>
      </c>
      <c r="C30" s="23" t="str">
        <f>'Nädal_17_4.-9.klass'!C29</f>
        <v>Mustikas, nisumanna, suhkur, vesi, vanillisuhkur, söögisool, mustad sõstrad</v>
      </c>
      <c r="D30" s="25">
        <v>100</v>
      </c>
      <c r="E30" s="21">
        <f>D30*'Nädal_17_4.-9.klass'!E30/'Nädal_17_4.-9.klass'!D30</f>
        <v>144</v>
      </c>
      <c r="F30" s="21">
        <f>D30*'Nädal_17_4.-9.klass'!F30/'Nädal_17_4.-9.klass'!D30</f>
        <v>12.2</v>
      </c>
      <c r="G30" s="21">
        <f>D30*'Nädal_17_4.-9.klass'!G30/'Nädal_17_4.-9.klass'!D30</f>
        <v>8.34</v>
      </c>
      <c r="H30" s="21">
        <f>D30*'Nädal_17_4.-9.klass'!H30/'Nädal_17_4.-9.klass'!D30</f>
        <v>4.9000000000000004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4"/>
      <c r="B31" s="258" t="str">
        <f>'Nädal_17_4.-9.klass'!B31</f>
        <v>Piimatooted (piim, keefir R 2,5% ) (L)</v>
      </c>
      <c r="C31" s="23" t="str">
        <f>'Nädal_17_4.-9.klass'!C30</f>
        <v>Maitsestamata kohupiim, maitsestamata jogurt, vahukoor, suhkur, maasikas</v>
      </c>
      <c r="D31" s="25">
        <v>50</v>
      </c>
      <c r="E31" s="21">
        <f>D31*'Nädal_17_4.-9.klass'!E31/'Nädal_17_4.-9.klass'!D31</f>
        <v>28.195</v>
      </c>
      <c r="F31" s="21">
        <f>D31*'Nädal_17_4.-9.klass'!F31/'Nädal_17_4.-9.klass'!D31</f>
        <v>2.4375</v>
      </c>
      <c r="G31" s="21">
        <f>D31*'Nädal_17_4.-9.klass'!G31/'Nädal_17_4.-9.klass'!D31</f>
        <v>1.2849999999999999</v>
      </c>
      <c r="H31" s="21">
        <f>D31*'Nädal_17_4.-9.klass'!H31/'Nädal_17_4.-9.klass'!D31</f>
        <v>1.72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04"/>
      <c r="B32" s="258" t="str">
        <f>'Nädal_17_4.-9.klass'!B32</f>
        <v>Mahl (erinevad maitsed)</v>
      </c>
      <c r="C32" s="23"/>
      <c r="D32" s="25">
        <v>50</v>
      </c>
      <c r="E32" s="21">
        <f>D32*'Nädal_17_4.-9.klass'!E32/'Nädal_17_4.-9.klass'!D32</f>
        <v>24.264400000000002</v>
      </c>
      <c r="F32" s="21">
        <f>D32*'Nädal_17_4.-9.klass'!F32/'Nädal_17_4.-9.klass'!D32</f>
        <v>5.891</v>
      </c>
      <c r="G32" s="21">
        <f>D32*'Nädal_17_4.-9.klass'!G32/'Nädal_17_4.-9.klass'!D32</f>
        <v>2.5000000000000001E-2</v>
      </c>
      <c r="H32" s="21">
        <f>D32*'Nädal_17_4.-9.klass'!H32/'Nädal_17_4.-9.klass'!D32</f>
        <v>0.18149999999999999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.95" customHeight="1">
      <c r="A33" s="304"/>
      <c r="B33" s="258" t="str">
        <f>'Nädal_17_4.-9.klass'!B33</f>
        <v>Joogijogurt, maitsestatud (L)</v>
      </c>
      <c r="C33" s="23" t="str">
        <f>'Nädal_17_4.-9.klass'!C32</f>
        <v>Rõngu suhkruvaba mahlakonsentraat 100% naturaalne, vesi</v>
      </c>
      <c r="D33" s="25">
        <v>50</v>
      </c>
      <c r="E33" s="21">
        <f>D33*'Nädal_17_4.-9.klass'!E33/'Nädal_17_4.-9.klass'!D33</f>
        <v>37.372999999999998</v>
      </c>
      <c r="F33" s="21">
        <f>D33*'Nädal_17_4.-9.klass'!F33/'Nädal_17_4.-9.klass'!D33</f>
        <v>6.0614999999999997</v>
      </c>
      <c r="G33" s="21">
        <f>D33*'Nädal_17_4.-9.klass'!G33/'Nädal_17_4.-9.klass'!D33</f>
        <v>0.75</v>
      </c>
      <c r="H33" s="21">
        <f>D33*'Nädal_17_4.-9.klass'!H33/'Nädal_17_4.-9.klass'!D33</f>
        <v>1.6</v>
      </c>
      <c r="I33" s="41"/>
      <c r="J33" s="40"/>
      <c r="K33" s="40"/>
      <c r="L33" s="40"/>
      <c r="M33" s="40"/>
      <c r="N33" s="40"/>
      <c r="O33" s="40"/>
      <c r="P33" s="40"/>
    </row>
    <row r="34" spans="1:22" ht="30">
      <c r="A34" s="295"/>
      <c r="B34" s="258" t="str">
        <f>'Nädal_17_4.-9.klass'!B34</f>
        <v>Tee, suhkruta</v>
      </c>
      <c r="C34" s="23" t="str">
        <f>'Nädal_17_4.-9.klass'!C33</f>
        <v>Maitsestamata jogurt, naturaalne marjapüree (maasikas, vaarikas, mustad sõstrad, punased sõstrad, mustikas), suhkur</v>
      </c>
      <c r="D34" s="25">
        <v>50</v>
      </c>
      <c r="E34" s="21">
        <f>D34*'Nädal_17_4.-9.klass'!E34/'Nädal_17_4.-9.klass'!D34</f>
        <v>0.2</v>
      </c>
      <c r="F34" s="21">
        <f>D34*'Nädal_17_4.-9.klass'!F34/'Nädal_17_4.-9.klass'!D34</f>
        <v>0</v>
      </c>
      <c r="G34" s="21">
        <f>D34*'Nädal_17_4.-9.klass'!G34/'Nädal_17_4.-9.klass'!D34</f>
        <v>0</v>
      </c>
      <c r="H34" s="21">
        <f>D34*'Nädal_17_4.-9.klass'!H34/'Nädal_17_4.-9.klass'!D34</f>
        <v>0.05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5"/>
      <c r="B35" s="258" t="str">
        <f>'Nädal_17_4.-9.klass'!B35</f>
        <v>Rukkileiva (3 sorti) - ja sepikutoodete valik  (G)</v>
      </c>
      <c r="C35" s="23" t="str">
        <f>'Nädal_17_4.-9.klass'!C34</f>
        <v>Teepuru, vesi</v>
      </c>
      <c r="D35" s="25">
        <v>30</v>
      </c>
      <c r="E35" s="21">
        <f>D35*'Nädal_17_4.-9.klass'!E35/'Nädal_17_4.-9.klass'!D35</f>
        <v>73.86</v>
      </c>
      <c r="F35" s="21">
        <f>E35*'Nädal_17_4.-9.klass'!F35/'Nädal_17_4.-9.klass'!E35</f>
        <v>15.69</v>
      </c>
      <c r="G35" s="21">
        <f>F35*'Nädal_17_4.-9.klass'!G35/'Nädal_17_4.-9.klass'!F35</f>
        <v>0.6</v>
      </c>
      <c r="H35" s="21">
        <f>G35*'Nädal_17_4.-9.klass'!H35/'Nädal_17_4.-9.klass'!G35</f>
        <v>2.145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295"/>
      <c r="B36" s="258" t="str">
        <f>'Nädal_17_4.-9.klass'!B36</f>
        <v xml:space="preserve">Porgand </v>
      </c>
      <c r="C36" s="23"/>
      <c r="D36" s="25">
        <v>50</v>
      </c>
      <c r="E36" s="21">
        <f>D36*'Nädal_17_4.-9.klass'!E36/'Nädal_17_4.-9.klass'!D36</f>
        <v>16.2</v>
      </c>
      <c r="F36" s="21">
        <f>E36*'Nädal_17_4.-9.klass'!F36/'Nädal_17_4.-9.klass'!E36</f>
        <v>2.8</v>
      </c>
      <c r="G36" s="21">
        <f>F36*'Nädal_17_4.-9.klass'!G36/'Nädal_17_4.-9.klass'!F36</f>
        <v>9.9999999999999992E-2</v>
      </c>
      <c r="H36" s="21">
        <f>G36*'Nädal_17_4.-9.klass'!H36/'Nädal_17_4.-9.klass'!G36</f>
        <v>0.29999999999999993</v>
      </c>
      <c r="J36" s="35"/>
      <c r="K36" s="35"/>
      <c r="L36" s="35"/>
      <c r="M36" s="35"/>
      <c r="N36" s="35"/>
      <c r="O36" s="35"/>
      <c r="P36" s="35"/>
    </row>
    <row r="37" spans="1:22" ht="18.95" customHeight="1">
      <c r="A37" s="321"/>
      <c r="B37" s="258" t="str">
        <f>'Nädal_17_4.-9.klass'!B37</f>
        <v>Õun (mahe)</v>
      </c>
      <c r="C37" s="23"/>
      <c r="D37" s="25">
        <v>50</v>
      </c>
      <c r="E37" s="21">
        <f>D37*'Nädal_17_4.-9.klass'!E37/'Nädal_17_4.-9.klass'!D37</f>
        <v>24.038</v>
      </c>
      <c r="F37" s="21">
        <f>E37*'Nädal_17_4.-9.klass'!F37/'Nädal_17_4.-9.klass'!E37</f>
        <v>6.74</v>
      </c>
      <c r="G37" s="21">
        <f>F37*'Nädal_17_4.-9.klass'!G37/'Nädal_17_4.-9.klass'!F37</f>
        <v>0</v>
      </c>
      <c r="H37" s="21">
        <v>0</v>
      </c>
      <c r="J37" s="35"/>
      <c r="K37" s="35"/>
      <c r="L37" s="35"/>
      <c r="M37" s="35"/>
      <c r="N37" s="38"/>
      <c r="O37" s="35"/>
      <c r="P37" s="35"/>
    </row>
    <row r="38" spans="1:22" s="34" customFormat="1" ht="18.95" customHeight="1">
      <c r="A38" s="220"/>
      <c r="B38" s="22"/>
      <c r="C38" s="22" t="s">
        <v>37</v>
      </c>
      <c r="D38" s="51"/>
      <c r="E38" s="48">
        <f>SUM(E26:E37)</f>
        <v>777.47040000000027</v>
      </c>
      <c r="F38" s="48">
        <f>SUM(F26:F37)</f>
        <v>99.32</v>
      </c>
      <c r="G38" s="48">
        <f>SUM(G26:G37)</f>
        <v>30.628800000000002</v>
      </c>
      <c r="H38" s="48">
        <f>SUM(H26:H37)</f>
        <v>22.732900000000001</v>
      </c>
      <c r="O38" s="36"/>
      <c r="P38" s="36"/>
      <c r="Q38" s="36"/>
      <c r="R38" s="36"/>
      <c r="S38" s="36"/>
      <c r="T38" s="36"/>
      <c r="U38" s="36"/>
      <c r="V38" s="36"/>
    </row>
    <row r="39" spans="1:22" ht="50.1" customHeight="1">
      <c r="A39" s="234" t="s">
        <v>52</v>
      </c>
      <c r="B39" s="47" t="s">
        <v>4</v>
      </c>
      <c r="C39" s="29" t="s">
        <v>5</v>
      </c>
      <c r="D39" s="28" t="s">
        <v>6</v>
      </c>
      <c r="E39" s="28" t="s">
        <v>7</v>
      </c>
      <c r="F39" s="28" t="s">
        <v>8</v>
      </c>
      <c r="G39" s="28" t="s">
        <v>9</v>
      </c>
      <c r="H39" s="28" t="s">
        <v>10</v>
      </c>
      <c r="O39" s="35"/>
      <c r="P39" s="35"/>
      <c r="Q39" s="35"/>
      <c r="R39" s="35"/>
      <c r="S39" s="35"/>
      <c r="T39" s="35"/>
      <c r="U39" s="35"/>
      <c r="V39" s="35"/>
    </row>
    <row r="40" spans="1:22" s="34" customFormat="1" ht="18">
      <c r="A40" s="299"/>
      <c r="B40" s="258" t="str">
        <f>'Nädal_17_4.-9.klass'!B40</f>
        <v>Lõhetükid koorekastmes (G, L)</v>
      </c>
      <c r="C40" s="23" t="str">
        <f>'Nädal_17_4.-9.klass'!C40</f>
        <v>Lõhe, must pipar, söögisool, värske till, toiduõli, nisujahu, piim, toidukoor</v>
      </c>
      <c r="D40" s="21">
        <v>100</v>
      </c>
      <c r="E40" s="21">
        <f>D40*'Nädal_17_4.-9.klass'!E40/'Nädal_17_4.-9.klass'!D40</f>
        <v>192.5</v>
      </c>
      <c r="F40" s="21">
        <f>D40*'Nädal_17_4.-9.klass'!F40/'Nädal_17_4.-9.klass'!D40</f>
        <v>5.3583333333333334</v>
      </c>
      <c r="G40" s="21">
        <f>D40*'Nädal_17_4.-9.klass'!G40/'Nädal_17_4.-9.klass'!D40</f>
        <v>13.25</v>
      </c>
      <c r="H40" s="21">
        <f>D40*'Nädal_17_4.-9.klass'!H40/'Nädal_17_4.-9.klass'!D40</f>
        <v>13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18">
      <c r="A41" s="274" t="s">
        <v>13</v>
      </c>
      <c r="B41" s="258" t="str">
        <f>'Nädal_17_4.-9.klass'!B41</f>
        <v>Juurviljastrooganov (G, L)</v>
      </c>
      <c r="C41" s="23" t="str">
        <f>'Nädal_17_4.-9.klass'!C41</f>
        <v>Kaalikas, juurseller, mugulsibul, pastinaak, porgand, nisujahu, tomatipüree, toiduõli, hapukoor , vesi, söögisool</v>
      </c>
      <c r="D41" s="27">
        <v>50</v>
      </c>
      <c r="E41" s="21">
        <f>D41*'Nädal_17_4.-9.klass'!E41/'Nädal_17_4.-9.klass'!D41</f>
        <v>54.9</v>
      </c>
      <c r="F41" s="21">
        <f>D41*'Nädal_17_4.-9.klass'!F41/'Nädal_17_4.-9.klass'!D41</f>
        <v>3.79</v>
      </c>
      <c r="G41" s="21">
        <f>D41*'Nädal_17_4.-9.klass'!G41/'Nädal_17_4.-9.klass'!D41</f>
        <v>3.76</v>
      </c>
      <c r="H41" s="21">
        <f>D41*'Nädal_17_4.-9.klass'!H41/'Nädal_17_4.-9.klass'!D41</f>
        <v>0.94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.95" customHeight="1">
      <c r="A42" s="301"/>
      <c r="B42" s="258" t="str">
        <f>'Nädal_17_4.-9.klass'!B42</f>
        <v>Riis, aurutatud (mahe)</v>
      </c>
      <c r="C42" s="23" t="str">
        <f>'Nädal_17_4.-9.klass'!C42</f>
        <v xml:space="preserve">Riis, vesi, söögisool </v>
      </c>
      <c r="D42" s="25">
        <v>100</v>
      </c>
      <c r="E42" s="21">
        <f>D42*'Nädal_17_4.-9.klass'!E42/'Nädal_17_4.-9.klass'!D42</f>
        <v>157.70200000000003</v>
      </c>
      <c r="F42" s="21">
        <f>D42*'Nädal_17_4.-9.klass'!F42/'Nädal_17_4.-9.klass'!D42</f>
        <v>26.875999999999998</v>
      </c>
      <c r="G42" s="21">
        <f>D42*'Nädal_17_4.-9.klass'!G42/'Nädal_17_4.-9.klass'!D42</f>
        <v>4.742</v>
      </c>
      <c r="H42" s="21">
        <f>D42*'Nädal_17_4.-9.klass'!H42/'Nädal_17_4.-9.klass'!D42</f>
        <v>2.2770000000000001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">
      <c r="A43" s="301"/>
      <c r="B43" s="258" t="str">
        <f>'Nädal_17_4.-9.klass'!B43</f>
        <v>Kartul, aurutatud (mahe)</v>
      </c>
      <c r="C43" s="23"/>
      <c r="D43" s="25">
        <v>125</v>
      </c>
      <c r="E43" s="21">
        <f>D43*'Nädal_17_4.-9.klass'!E43/'Nädal_17_4.-9.klass'!D43</f>
        <v>90.625</v>
      </c>
      <c r="F43" s="21">
        <f>D43*'Nädal_17_4.-9.klass'!F43/'Nädal_17_4.-9.klass'!D43</f>
        <v>19.375</v>
      </c>
      <c r="G43" s="21">
        <f>D43*'Nädal_17_4.-9.klass'!G43/'Nädal_17_4.-9.klass'!D43</f>
        <v>0</v>
      </c>
      <c r="H43" s="21">
        <f>D43*'Nädal_17_4.-9.klass'!H43/'Nädal_17_4.-9.klass'!D43</f>
        <v>2.375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.95" customHeight="1">
      <c r="A44" s="310"/>
      <c r="B44" s="258" t="str">
        <f>'Nädal_17_4.-9.klass'!B44</f>
        <v>Ahjuköögiviljad</v>
      </c>
      <c r="C44" s="23" t="str">
        <f>'Nädal_17_4.-9.klass'!C44</f>
        <v>Kaalikas, bataat, pastinaak, porgand, paprika, mugulsibul, kuivatatud roosmariin, toiduõli</v>
      </c>
      <c r="D44" s="25">
        <v>100</v>
      </c>
      <c r="E44" s="21">
        <f>D44*'Nädal_17_4.-9.klass'!E44/'Nädal_17_4.-9.klass'!D44</f>
        <v>70.599999999999994</v>
      </c>
      <c r="F44" s="21">
        <f>D44*'Nädal_17_4.-9.klass'!F44/'Nädal_17_4.-9.klass'!D44</f>
        <v>11.06</v>
      </c>
      <c r="G44" s="21">
        <f>D44*'Nädal_17_4.-9.klass'!G44/'Nädal_17_4.-9.klass'!D44</f>
        <v>1.46</v>
      </c>
      <c r="H44" s="21">
        <f>D44*'Nädal_17_4.-9.klass'!H44/'Nädal_17_4.-9.klass'!D44</f>
        <v>1.44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8.95" customHeight="1">
      <c r="A45" s="310"/>
      <c r="B45" s="258" t="str">
        <f>'Nädal_17_4.-9.klass'!B45</f>
        <v>Külm küüslaugu-jogurtikaste (L)</v>
      </c>
      <c r="C45" s="23" t="str">
        <f>'Nädal_17_4.-9.klass'!C45</f>
        <v>Maitsestamata jogurt, sidrunimahl, suhkur, küüslauk, söögisool</v>
      </c>
      <c r="D45" s="25">
        <v>100</v>
      </c>
      <c r="E45" s="21">
        <f>D45*'Nädal_17_4.-9.klass'!E45/'Nädal_17_4.-9.klass'!D45</f>
        <v>83.3</v>
      </c>
      <c r="F45" s="21">
        <f>D45*'Nädal_17_4.-9.klass'!F45/'Nädal_17_4.-9.klass'!D45</f>
        <v>5.7999999999999989</v>
      </c>
      <c r="G45" s="21">
        <f>D45*'Nädal_17_4.-9.klass'!G45/'Nädal_17_4.-9.klass'!D45</f>
        <v>4.8</v>
      </c>
      <c r="H45" s="21">
        <f>D45*'Nädal_17_4.-9.klass'!H45/'Nädal_17_4.-9.klass'!D45</f>
        <v>4.0999999999999996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2" ht="18.95" customHeight="1">
      <c r="A46" s="310"/>
      <c r="B46" s="258" t="str">
        <f>'Nädal_17_4.-9.klass'!B46</f>
        <v>Mahla-õlikaste</v>
      </c>
      <c r="C46" s="23" t="str">
        <f>'Nädal_17_4.-9.klass'!C46</f>
        <v>Õunamahl 100% naturaalne, õunaäädikas, sinepipulber, söögisool, petersell, värske, toiduõli</v>
      </c>
      <c r="D46" s="25">
        <v>5</v>
      </c>
      <c r="E46" s="21">
        <f>D46*'Nädal_17_4.-9.klass'!E46/'Nädal_17_4.-9.klass'!D46</f>
        <v>32.189399999999999</v>
      </c>
      <c r="F46" s="21">
        <f>D46*'Nädal_17_4.-9.klass'!F46/'Nädal_17_4.-9.klass'!D46</f>
        <v>9.7050000000000011E-2</v>
      </c>
      <c r="G46" s="21">
        <f>D46*'Nädal_17_4.-9.klass'!G46/'Nädal_17_4.-9.klass'!D46</f>
        <v>3.5305500000000003</v>
      </c>
      <c r="H46" s="21">
        <f>D46*'Nädal_17_4.-9.klass'!H46/'Nädal_17_4.-9.klass'!D46</f>
        <v>1.3550000000000001E-2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2" ht="18.95" customHeight="1">
      <c r="A47" s="310"/>
      <c r="B47" s="258" t="str">
        <f>'Nädal_17_4.-9.klass'!B47</f>
        <v>Porgandi-melonisalat</v>
      </c>
      <c r="C47" s="23" t="str">
        <f>'Nädal_17_4.-9.klass'!C47</f>
        <v>Porgand, melon, toiduõli</v>
      </c>
      <c r="D47" s="25">
        <v>100</v>
      </c>
      <c r="E47" s="21">
        <f>D47*'Nädal_17_4.-9.klass'!E47/'Nädal_17_4.-9.klass'!D47</f>
        <v>48.155999999999992</v>
      </c>
      <c r="F47" s="21">
        <f>D47*'Nädal_17_4.-9.klass'!F47/'Nädal_17_4.-9.klass'!D47</f>
        <v>7.6859999999999999</v>
      </c>
      <c r="G47" s="21">
        <f>D47*'Nädal_17_4.-9.klass'!G47/'Nädal_17_4.-9.klass'!D47</f>
        <v>2.1680000000000001</v>
      </c>
      <c r="H47" s="21">
        <f>D47*'Nädal_17_4.-9.klass'!H47/'Nädal_17_4.-9.klass'!D47</f>
        <v>0.58799999999999997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</row>
    <row r="48" spans="1:22" ht="18.95" customHeight="1">
      <c r="A48" s="310"/>
      <c r="B48" s="258" t="str">
        <f>'Nädal_17_4.-9.klass'!B48</f>
        <v>Kapsas (mahe), peet, roheline hernes</v>
      </c>
      <c r="C48" s="23"/>
      <c r="D48" s="25">
        <v>100</v>
      </c>
      <c r="E48" s="21">
        <f>D48*'Nädal_17_4.-9.klass'!E48/'Nädal_17_4.-9.klass'!D48</f>
        <v>53.3</v>
      </c>
      <c r="F48" s="21">
        <f>D48*'Nädal_17_4.-9.klass'!F48/'Nädal_17_4.-9.klass'!D48</f>
        <v>7.55</v>
      </c>
      <c r="G48" s="21">
        <f>D48*'Nädal_17_4.-9.klass'!G48/'Nädal_17_4.-9.klass'!D48</f>
        <v>0.3</v>
      </c>
      <c r="H48" s="21">
        <f>D48*'Nädal_17_4.-9.klass'!H48/'Nädal_17_4.-9.klass'!D48</f>
        <v>3.06</v>
      </c>
    </row>
    <row r="49" spans="1:15" ht="18.95" customHeight="1">
      <c r="A49" s="310"/>
      <c r="B49" s="258" t="str">
        <f>'Nädal_17_4.-9.klass'!B49</f>
        <v>Seemnesegu (mahe)</v>
      </c>
      <c r="C49" s="23" t="str">
        <f>'Nädal_17_4.-9.klass'!C49</f>
        <v>Kõrvitsaseemned, päevalilleseemned, seesamiseemned</v>
      </c>
      <c r="D49" s="25">
        <v>15</v>
      </c>
      <c r="E49" s="21">
        <f>D49*'Nädal_17_4.-9.klass'!E49/'Nädal_17_4.-9.klass'!D49</f>
        <v>91.315049999999999</v>
      </c>
      <c r="F49" s="21">
        <f>D49*'Nädal_17_4.-9.klass'!F49/'Nädal_17_4.-9.klass'!D49</f>
        <v>1.9199999999999997</v>
      </c>
      <c r="G49" s="21">
        <f>D49*'Nädal_17_4.-9.klass'!G49/'Nädal_17_4.-9.klass'!D49</f>
        <v>7.7350499999999993</v>
      </c>
      <c r="H49" s="21">
        <f>D49*'Nädal_17_4.-9.klass'!H49/'Nädal_17_4.-9.klass'!D49</f>
        <v>4.2349499999999995</v>
      </c>
    </row>
    <row r="50" spans="1:15" ht="18.95" customHeight="1">
      <c r="A50" s="310"/>
      <c r="B50" s="258" t="str">
        <f>'Nädal_17_4.-9.klass'!B50</f>
        <v>Piimatooted (piim, keefir R 2,5% ) (L)</v>
      </c>
      <c r="C50" s="23"/>
      <c r="D50" s="25">
        <v>50</v>
      </c>
      <c r="E50" s="21">
        <f>D50*'Nädal_17_4.-9.klass'!E50/'Nädal_17_4.-9.klass'!D50</f>
        <v>28.195</v>
      </c>
      <c r="F50" s="21">
        <f>D50*'Nädal_17_4.-9.klass'!F50/'Nädal_17_4.-9.klass'!D50</f>
        <v>2.4375</v>
      </c>
      <c r="G50" s="21">
        <f>D50*'Nädal_17_4.-9.klass'!G50/'Nädal_17_4.-9.klass'!D50</f>
        <v>1.2849999999999999</v>
      </c>
      <c r="H50" s="21">
        <f>D50*'Nädal_17_4.-9.klass'!H50/'Nädal_17_4.-9.klass'!D50</f>
        <v>1.72</v>
      </c>
    </row>
    <row r="51" spans="1:15" ht="30">
      <c r="A51" s="310"/>
      <c r="B51" s="258" t="str">
        <f>'Nädal_17_4.-9.klass'!B51</f>
        <v>Joogijogurt, maitsestatud (L)</v>
      </c>
      <c r="C51" s="23" t="str">
        <f>'Nädal_17_4.-9.klass'!C51</f>
        <v>Maitsestamata jogurt, naturaalne marjapüree (maasikas, vaarikas, mustad sõstrad, punased sõstrad, mustikas), suhkur</v>
      </c>
      <c r="D51" s="25">
        <v>50</v>
      </c>
      <c r="E51" s="21">
        <f>D51*'Nädal_17_4.-9.klass'!E51/'Nädal_17_4.-9.klass'!D51</f>
        <v>37.372999999999998</v>
      </c>
      <c r="F51" s="21">
        <f>D51*'Nädal_17_4.-9.klass'!F51/'Nädal_17_4.-9.klass'!D51</f>
        <v>6.0614999999999997</v>
      </c>
      <c r="G51" s="21">
        <f>D51*'Nädal_17_4.-9.klass'!G51/'Nädal_17_4.-9.klass'!D51</f>
        <v>0.75</v>
      </c>
      <c r="H51" s="21">
        <f>D51*'Nädal_17_4.-9.klass'!H51/'Nädal_17_4.-9.klass'!D51</f>
        <v>1.6</v>
      </c>
    </row>
    <row r="52" spans="1:15" ht="18.95" customHeight="1">
      <c r="A52" s="310"/>
      <c r="B52" s="258" t="str">
        <f>'Nädal_17_4.-9.klass'!B52</f>
        <v>Tee, suhkruta</v>
      </c>
      <c r="C52" s="23" t="str">
        <f>'Nädal_17_4.-9.klass'!C52</f>
        <v>Teepuru, vesi</v>
      </c>
      <c r="D52" s="25">
        <v>50</v>
      </c>
      <c r="E52" s="21">
        <f>D52*'Nädal_17_4.-9.klass'!E52/'Nädal_17_4.-9.klass'!D52</f>
        <v>0.2</v>
      </c>
      <c r="F52" s="21">
        <f>D52*'Nädal_17_4.-9.klass'!F52/'Nädal_17_4.-9.klass'!D52</f>
        <v>0</v>
      </c>
      <c r="G52" s="21">
        <f>D52*'Nädal_17_4.-9.klass'!G52/'Nädal_17_4.-9.klass'!D52</f>
        <v>0</v>
      </c>
      <c r="H52" s="21">
        <f>D52*'Nädal_17_4.-9.klass'!H52/'Nädal_17_4.-9.klass'!D52</f>
        <v>0.05</v>
      </c>
    </row>
    <row r="53" spans="1:15" ht="18.95" customHeight="1">
      <c r="A53" s="310"/>
      <c r="B53" s="258" t="str">
        <f>'Nädal_17_4.-9.klass'!B53</f>
        <v>Rukkileiva (3 sorti) - ja sepikutoodete valik  (G)</v>
      </c>
      <c r="C53" s="23"/>
      <c r="D53" s="25">
        <v>30</v>
      </c>
      <c r="E53" s="21">
        <f>D53*'Nädal_17_4.-9.klass'!E53/'Nädal_17_4.-9.klass'!D53</f>
        <v>73.86</v>
      </c>
      <c r="F53" s="21">
        <f>E53*'Nädal_17_4.-9.klass'!F53/'Nädal_17_4.-9.klass'!E53</f>
        <v>15.69</v>
      </c>
      <c r="G53" s="21">
        <f>F53*'Nädal_17_4.-9.klass'!G53/'Nädal_17_4.-9.klass'!F53</f>
        <v>0.6</v>
      </c>
      <c r="H53" s="21">
        <f>G53*'Nädal_17_4.-9.klass'!H53/'Nädal_17_4.-9.klass'!G53</f>
        <v>2.145</v>
      </c>
    </row>
    <row r="54" spans="1:15" ht="18.95" customHeight="1">
      <c r="A54" s="310"/>
      <c r="B54" s="258" t="str">
        <f>'Nädal_17_4.-9.klass'!B54</f>
        <v>Valge redis</v>
      </c>
      <c r="C54" s="23"/>
      <c r="D54" s="25">
        <v>50</v>
      </c>
      <c r="E54" s="21">
        <f>D54*'Nädal_17_4.-9.klass'!E54/'Nädal_17_4.-9.klass'!D54</f>
        <v>9.4499999999999993</v>
      </c>
      <c r="F54" s="21">
        <f>E54*'Nädal_17_4.-9.klass'!F54/'Nädal_17_4.-9.klass'!E54</f>
        <v>1.45</v>
      </c>
      <c r="G54" s="21">
        <f>F54*'Nädal_17_4.-9.klass'!G54/'Nädal_17_4.-9.klass'!F54</f>
        <v>4.9999999999999996E-2</v>
      </c>
      <c r="H54" s="21">
        <f>G54*'Nädal_17_4.-9.klass'!H54/'Nädal_17_4.-9.klass'!G54</f>
        <v>0.39999999999999997</v>
      </c>
    </row>
    <row r="55" spans="1:15" ht="18.95" customHeight="1">
      <c r="A55" s="311"/>
      <c r="B55" s="258" t="str">
        <f>'Nädal_17_4.-9.klass'!B55</f>
        <v xml:space="preserve">Pirn </v>
      </c>
      <c r="C55" s="23"/>
      <c r="D55" s="25">
        <v>50</v>
      </c>
      <c r="E55" s="21">
        <f>D55*'Nädal_17_4.-9.klass'!E55/'Nädal_17_4.-9.klass'!D55</f>
        <v>19.988</v>
      </c>
      <c r="F55" s="21">
        <f>E55*'Nädal_17_4.-9.klass'!F55/'Nädal_17_4.-9.klass'!E55</f>
        <v>5.97</v>
      </c>
      <c r="G55" s="21">
        <f>F55*'Nädal_17_4.-9.klass'!G55/'Nädal_17_4.-9.klass'!F55</f>
        <v>0</v>
      </c>
      <c r="H55" s="21" t="s">
        <v>538</v>
      </c>
    </row>
    <row r="56" spans="1:15" s="34" customFormat="1" ht="18.95" customHeight="1">
      <c r="A56" s="220"/>
      <c r="B56" s="22"/>
      <c r="C56" s="22" t="s">
        <v>37</v>
      </c>
      <c r="D56" s="50"/>
      <c r="E56" s="48">
        <f>SUM(E40:E55)</f>
        <v>1043.65345</v>
      </c>
      <c r="F56" s="48">
        <f>SUM(F40:F55)</f>
        <v>121.12138333333333</v>
      </c>
      <c r="G56" s="48">
        <f>SUM(G40:G55)</f>
        <v>44.430599999999998</v>
      </c>
      <c r="H56" s="48">
        <f>SUM(H40:H55)</f>
        <v>37.943499999999993</v>
      </c>
      <c r="J56" s="33"/>
      <c r="K56" s="32"/>
      <c r="L56" s="32"/>
      <c r="M56" s="32"/>
      <c r="N56" s="32"/>
      <c r="O56" s="32"/>
    </row>
    <row r="57" spans="1:15" ht="50.1" customHeight="1">
      <c r="A57" s="234" t="s">
        <v>72</v>
      </c>
      <c r="B57" s="47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15" ht="30">
      <c r="A58" s="294"/>
      <c r="B58" s="258" t="str">
        <f>'Nädal_17_4.-9.klass'!B58</f>
        <v>Kodune seljanka (G)</v>
      </c>
      <c r="C58" s="23" t="str">
        <f>'Nädal_17_4.-9.klass'!C58</f>
        <v>Veiseliha, sealiha, keedusink, hapukurk (söögisool, vesi, till), kartul, porgand, mugulsibul, tomatipüree, toiduõli, söögisool, vesi, värske petersell</v>
      </c>
      <c r="D58" s="21">
        <v>300</v>
      </c>
      <c r="E58" s="21">
        <f>D58*'Nädal_17_4.-9.klass'!E58/'Nädal_17_4.-9.klass'!D58</f>
        <v>232.5</v>
      </c>
      <c r="F58" s="21">
        <f>D58*'Nädal_17_4.-9.klass'!F58/'Nädal_17_4.-9.klass'!D58</f>
        <v>13.994999999999999</v>
      </c>
      <c r="G58" s="21">
        <f>D58*'Nädal_17_4.-9.klass'!G58/'Nädal_17_4.-9.klass'!D58</f>
        <v>12.914999999999999</v>
      </c>
      <c r="H58" s="21">
        <f>D58*'Nädal_17_4.-9.klass'!H58/'Nädal_17_4.-9.klass'!D58</f>
        <v>13.965</v>
      </c>
    </row>
    <row r="59" spans="1:15" ht="18">
      <c r="A59" s="274" t="s">
        <v>13</v>
      </c>
      <c r="B59" s="258" t="str">
        <f>'Nädal_17_4.-9.klass'!B59</f>
        <v xml:space="preserve">Seeneseljanka </v>
      </c>
      <c r="C59" s="23" t="str">
        <f>'Nädal_17_4.-9.klass'!C59</f>
        <v>Kartul, šampinjonid, mugulsibul, hapukurk, tomatipüree, toiduõli, söögisool, must pipar, vesi</v>
      </c>
      <c r="D59" s="27">
        <v>50</v>
      </c>
      <c r="E59" s="21">
        <f>D59*'Nädal_17_4.-9.klass'!E59/'Nädal_17_4.-9.klass'!D59</f>
        <v>21.8</v>
      </c>
      <c r="F59" s="21">
        <f>D59*'Nädal_17_4.-9.klass'!F59/'Nädal_17_4.-9.klass'!D59</f>
        <v>3.44</v>
      </c>
      <c r="G59" s="21">
        <f>D59*'Nädal_17_4.-9.klass'!G59/'Nädal_17_4.-9.klass'!D59</f>
        <v>0.52200000000000002</v>
      </c>
      <c r="H59" s="21">
        <f>D59*'Nädal_17_4.-9.klass'!H59/'Nädal_17_4.-9.klass'!D59</f>
        <v>0.57099999999999995</v>
      </c>
    </row>
    <row r="60" spans="1:15" ht="18">
      <c r="A60" s="274"/>
      <c r="B60" s="258" t="str">
        <f>'Nädal_17_4.-9.klass'!B60</f>
        <v>Hapukoor R 20% (L)</v>
      </c>
      <c r="C60" s="23"/>
      <c r="D60" s="27">
        <v>30</v>
      </c>
      <c r="E60" s="21">
        <f>D60*'Nädal_17_4.-9.klass'!E60/'Nädal_17_4.-9.klass'!D60</f>
        <v>66.5</v>
      </c>
      <c r="F60" s="21">
        <f>E60*'Nädal_17_4.-9.klass'!F60/'Nädal_17_4.-9.klass'!E60</f>
        <v>1.1399999999999999</v>
      </c>
      <c r="G60" s="21">
        <f>F60*'Nädal_17_4.-9.klass'!G60/'Nädal_17_4.-9.klass'!F60</f>
        <v>6.44</v>
      </c>
      <c r="H60" s="21">
        <f>G60*'Nädal_17_4.-9.klass'!H60/'Nädal_17_4.-9.klass'!G60</f>
        <v>0.99</v>
      </c>
    </row>
    <row r="61" spans="1:15" ht="18.95" customHeight="1">
      <c r="A61" s="295"/>
      <c r="B61" s="258" t="str">
        <f>'Nädal_17_4.-9.klass'!B61</f>
        <v>Marjasmuuti (L)</v>
      </c>
      <c r="C61" s="23" t="str">
        <f>'Nädal_17_4.-9.klass'!C61</f>
        <v>Marjad, banaan, keefir</v>
      </c>
      <c r="D61" s="25">
        <v>100</v>
      </c>
      <c r="E61" s="21">
        <f>D61*'Nädal_17_4.-9.klass'!E61/'Nädal_17_4.-9.klass'!D61</f>
        <v>57.4</v>
      </c>
      <c r="F61" s="21">
        <f>D61*'Nädal_17_4.-9.klass'!F61/'Nädal_17_4.-9.klass'!D61</f>
        <v>6.35</v>
      </c>
      <c r="G61" s="21">
        <f>D61*'Nädal_17_4.-9.klass'!G61/'Nädal_17_4.-9.klass'!D61</f>
        <v>2.1</v>
      </c>
      <c r="H61" s="21">
        <f>D61*'Nädal_17_4.-9.klass'!H61/'Nädal_17_4.-9.klass'!D61</f>
        <v>3.03</v>
      </c>
    </row>
    <row r="62" spans="1:15" ht="18">
      <c r="A62" s="295"/>
      <c r="B62" s="258" t="str">
        <f>'Nädal_17_4.-9.klass'!B62</f>
        <v>Pannkook moosiga (G, L, M)</v>
      </c>
      <c r="C62" s="23" t="str">
        <f>'Nädal_17_4.-9.klass'!C62</f>
        <v>Nisujahu, kanamuna, toiduõli, suhkur, söögisool, vanillisuhkur, piim, marjad</v>
      </c>
      <c r="D62" s="25">
        <v>100</v>
      </c>
      <c r="E62" s="21">
        <f>D62*'Nädal_17_4.-9.klass'!E62/'Nädal_17_4.-9.klass'!D62</f>
        <v>241</v>
      </c>
      <c r="F62" s="21">
        <f>D62*'Nädal_17_4.-9.klass'!F62/'Nädal_17_4.-9.klass'!D62</f>
        <v>32.5</v>
      </c>
      <c r="G62" s="21">
        <f>D62*'Nädal_17_4.-9.klass'!G62/'Nädal_17_4.-9.klass'!D62</f>
        <v>9.31</v>
      </c>
      <c r="H62" s="21">
        <f>D62*'Nädal_17_4.-9.klass'!H62/'Nädal_17_4.-9.klass'!D62</f>
        <v>6.13</v>
      </c>
    </row>
    <row r="63" spans="1:15" ht="18">
      <c r="A63" s="295"/>
      <c r="B63" s="258" t="str">
        <f>'Nädal_17_4.-9.klass'!B63</f>
        <v>Piimatooted (piim, keefir R 2,5% ) (L)</v>
      </c>
      <c r="C63" s="23"/>
      <c r="D63" s="25">
        <v>50</v>
      </c>
      <c r="E63" s="21">
        <f>D63*'Nädal_17_4.-9.klass'!E63/'Nädal_17_4.-9.klass'!D63</f>
        <v>28.195</v>
      </c>
      <c r="F63" s="21">
        <f>D63*'Nädal_17_4.-9.klass'!F63/'Nädal_17_4.-9.klass'!D63</f>
        <v>2.4375</v>
      </c>
      <c r="G63" s="21">
        <f>D63*'Nädal_17_4.-9.klass'!G63/'Nädal_17_4.-9.klass'!D63</f>
        <v>1.2849999999999999</v>
      </c>
      <c r="H63" s="21">
        <f>D63*'Nädal_17_4.-9.klass'!H63/'Nädal_17_4.-9.klass'!D63</f>
        <v>1.72</v>
      </c>
      <c r="J63" s="33"/>
      <c r="K63" s="32"/>
      <c r="L63" s="32"/>
      <c r="M63" s="32"/>
      <c r="N63" s="32"/>
      <c r="O63" s="32"/>
    </row>
    <row r="64" spans="1:15" ht="30">
      <c r="A64" s="297"/>
      <c r="B64" s="258" t="str">
        <f>'Nädal_17_4.-9.klass'!B64</f>
        <v>Joogijogurt, maitsestatud (L)</v>
      </c>
      <c r="C64" s="23" t="str">
        <f>'Nädal_17_4.-9.klass'!C64</f>
        <v>Maitsestamata jogurt, naturaalne marjapüree (maasikas, vaarikas, mustad sõstrad, punased sõstrad, mustikas), suhkur</v>
      </c>
      <c r="D64" s="25">
        <v>50</v>
      </c>
      <c r="E64" s="21">
        <f>D64*'Nädal_17_4.-9.klass'!E64/'Nädal_17_4.-9.klass'!D64</f>
        <v>37.372999999999998</v>
      </c>
      <c r="F64" s="21">
        <f>D64*'Nädal_17_4.-9.klass'!F64/'Nädal_17_4.-9.klass'!D64</f>
        <v>6.0614999999999997</v>
      </c>
      <c r="G64" s="21">
        <f>D64*'Nädal_17_4.-9.klass'!G64/'Nädal_17_4.-9.klass'!D64</f>
        <v>0.75</v>
      </c>
      <c r="H64" s="21">
        <f>D64*'Nädal_17_4.-9.klass'!H64/'Nädal_17_4.-9.klass'!D64</f>
        <v>1.6</v>
      </c>
    </row>
    <row r="65" spans="1:12" ht="18.95" customHeight="1">
      <c r="A65" s="297"/>
      <c r="B65" s="258" t="str">
        <f>'Nädal_17_4.-9.klass'!B65</f>
        <v>Tee, suhkruta</v>
      </c>
      <c r="C65" s="23" t="str">
        <f>'Nädal_17_4.-9.klass'!C65</f>
        <v>Teepuru, vesi</v>
      </c>
      <c r="D65" s="25">
        <v>50</v>
      </c>
      <c r="E65" s="21">
        <f>D65*'Nädal_17_4.-9.klass'!E65/'Nädal_17_4.-9.klass'!D65</f>
        <v>0.2</v>
      </c>
      <c r="F65" s="21">
        <f>D65*'Nädal_17_4.-9.klass'!F65/'Nädal_17_4.-9.klass'!D65</f>
        <v>0</v>
      </c>
      <c r="G65" s="21">
        <f>D65*'Nädal_17_4.-9.klass'!G65/'Nädal_17_4.-9.klass'!D65</f>
        <v>0</v>
      </c>
      <c r="H65" s="21">
        <f>D65*'Nädal_17_4.-9.klass'!H65/'Nädal_17_4.-9.klass'!D65</f>
        <v>0.05</v>
      </c>
    </row>
    <row r="66" spans="1:12" ht="18.95" customHeight="1">
      <c r="A66" s="297"/>
      <c r="B66" s="258" t="str">
        <f>'Nädal_17_4.-9.klass'!B66</f>
        <v>Rukkileiva (3 sorti) - ja sepikutoodete valik  (G)</v>
      </c>
      <c r="C66" s="23"/>
      <c r="D66" s="25">
        <v>30</v>
      </c>
      <c r="E66" s="21">
        <f>D66*'Nädal_17_4.-9.klass'!E66/'Nädal_17_4.-9.klass'!D66</f>
        <v>73.86</v>
      </c>
      <c r="F66" s="21">
        <f>D66*'Nädal_17_4.-9.klass'!F66/'Nädal_17_4.-9.klass'!D66</f>
        <v>15.69</v>
      </c>
      <c r="G66" s="21">
        <f>D66*'Nädal_17_4.-9.klass'!G66/'Nädal_17_4.-9.klass'!D66</f>
        <v>0.6</v>
      </c>
      <c r="H66" s="21">
        <f>D66*'Nädal_17_4.-9.klass'!H66/'Nädal_17_4.-9.klass'!D66</f>
        <v>2.145</v>
      </c>
    </row>
    <row r="67" spans="1:12" ht="18.95" customHeight="1">
      <c r="A67" s="297"/>
      <c r="B67" s="258"/>
      <c r="C67" s="23"/>
      <c r="D67" s="25"/>
      <c r="E67" s="21"/>
      <c r="F67" s="21"/>
      <c r="G67" s="21"/>
      <c r="H67" s="21"/>
    </row>
    <row r="68" spans="1:12" ht="18.95" customHeight="1">
      <c r="A68" s="298"/>
      <c r="B68" s="258" t="str">
        <f>'Nädal_17_4.-9.klass'!B68</f>
        <v>Õun (mahe)</v>
      </c>
      <c r="C68" s="23"/>
      <c r="D68" s="25">
        <v>50</v>
      </c>
      <c r="E68" s="21">
        <f>D68*'Nädal_17_4.-9.klass'!E68/'Nädal_17_4.-9.klass'!D68</f>
        <v>24.038</v>
      </c>
      <c r="F68" s="21">
        <f>D68*'Nädal_17_4.-9.klass'!F68/'Nädal_17_4.-9.klass'!D68</f>
        <v>6.74</v>
      </c>
      <c r="G68" s="21">
        <f>D68*'Nädal_17_4.-9.klass'!G68/'Nädal_17_4.-9.klass'!D68</f>
        <v>0</v>
      </c>
      <c r="H68" s="21">
        <f>D68*'Nädal_17_4.-9.klass'!H68/'Nädal_17_4.-9.klass'!D68</f>
        <v>0</v>
      </c>
    </row>
    <row r="69" spans="1:12" ht="18.95" customHeight="1">
      <c r="A69" s="220"/>
      <c r="B69" s="22"/>
      <c r="C69" s="22" t="s">
        <v>37</v>
      </c>
      <c r="D69" s="49"/>
      <c r="E69" s="48">
        <f>SUM(E58:E68)</f>
        <v>782.86600000000021</v>
      </c>
      <c r="F69" s="48">
        <f>SUM(F58:F68)</f>
        <v>88.353999999999985</v>
      </c>
      <c r="G69" s="48">
        <f>SUM(G58:G68)</f>
        <v>33.921999999999997</v>
      </c>
      <c r="H69" s="48">
        <f>SUM(H58:H68)</f>
        <v>30.201000000000001</v>
      </c>
    </row>
    <row r="70" spans="1:12" ht="50.1" customHeight="1">
      <c r="A70" s="234" t="s">
        <v>81</v>
      </c>
      <c r="B70" s="47" t="s">
        <v>4</v>
      </c>
      <c r="C70" s="29" t="s">
        <v>5</v>
      </c>
      <c r="D70" s="28" t="s">
        <v>6</v>
      </c>
      <c r="E70" s="28" t="s">
        <v>7</v>
      </c>
      <c r="F70" s="28" t="s">
        <v>8</v>
      </c>
      <c r="G70" s="28" t="s">
        <v>9</v>
      </c>
      <c r="H70" s="28" t="s">
        <v>10</v>
      </c>
    </row>
    <row r="71" spans="1:12" ht="30">
      <c r="A71" s="299"/>
      <c r="B71" s="258" t="str">
        <f>'Nädal_17_4.-9.klass'!B71</f>
        <v>Bolognese kaste</v>
      </c>
      <c r="C71" s="23" t="str">
        <f>'Nädal_17_4.-9.klass'!C71</f>
        <v>Veisehakkliha, mugulsibul, küüslauk, porgand, tomat, tomatipasta, kuivatatud pune, kuivataud basiilik, söögisool, must pipar, vesi</v>
      </c>
      <c r="D71" s="21">
        <v>140</v>
      </c>
      <c r="E71" s="21">
        <f>D71*'Nädal_17_4.-9.klass'!E71/'Nädal_17_4.-9.klass'!D71</f>
        <v>93.916666666666671</v>
      </c>
      <c r="F71" s="21">
        <f>E71*'Nädal_17_4.-9.klass'!F71/'Nädal_17_4.-9.klass'!E71</f>
        <v>5.7516666666666669</v>
      </c>
      <c r="G71" s="21">
        <f>F71*'Nädal_17_4.-9.klass'!G71/'Nädal_17_4.-9.klass'!F71</f>
        <v>5.3550000000000004</v>
      </c>
      <c r="H71" s="21">
        <f>G71*'Nädal_17_4.-9.klass'!H71/'Nädal_17_4.-9.klass'!G71</f>
        <v>4.7016666666666671</v>
      </c>
    </row>
    <row r="72" spans="1:12" ht="30">
      <c r="A72" s="274" t="s">
        <v>13</v>
      </c>
      <c r="B72" s="258" t="str">
        <f>'Nädal_17_4.-9.klass'!B72</f>
        <v>Bolognese kaste sojaubadega</v>
      </c>
      <c r="C72" s="23" t="str">
        <f>'Nädal_17_4.-9.klass'!C72</f>
        <v>Edamame oad, porgand, mugulsibul, küüslauk, kuivatatud pune, tomat, tomatipasta, kuivatatud basiilik, söögisool, must pipar, toiduõli, vesi</v>
      </c>
      <c r="D72" s="27">
        <v>50</v>
      </c>
      <c r="E72" s="21">
        <f>D72*'Nädal_17_4.-9.klass'!E72/'Nädal_17_4.-9.klass'!D72</f>
        <v>33.75</v>
      </c>
      <c r="F72" s="21">
        <f>E72*'Nädal_17_4.-9.klass'!F72/'Nädal_17_4.-9.klass'!E72</f>
        <v>2.5249999999999999</v>
      </c>
      <c r="G72" s="21">
        <f>F72*'Nädal_17_4.-9.klass'!G72/'Nädal_17_4.-9.klass'!F72</f>
        <v>1.95</v>
      </c>
      <c r="H72" s="21">
        <f>G72*'Nädal_17_4.-9.klass'!H72/'Nädal_17_4.-9.klass'!G72</f>
        <v>1.4749999999999999</v>
      </c>
    </row>
    <row r="73" spans="1:12" ht="18">
      <c r="A73" s="274"/>
      <c r="B73" s="258" t="str">
        <f>'Nädal_17_4.-9.klass'!B73</f>
        <v>Täisterapasta/pasta (G) (mahe)</v>
      </c>
      <c r="C73" s="23" t="str">
        <f>'Nädal_17_4.-9.klass'!C73</f>
        <v>Täisterapasta/pasta ( durumnisujahu, vesi), vesi, söögisool</v>
      </c>
      <c r="D73" s="27">
        <v>100</v>
      </c>
      <c r="E73" s="21">
        <f>D73*'Nädal_17_4.-9.klass'!E73/'Nädal_17_4.-9.klass'!D73</f>
        <v>171.565</v>
      </c>
      <c r="F73" s="21">
        <f>E73*'Nädal_17_4.-9.klass'!F73/'Nädal_17_4.-9.klass'!E73</f>
        <v>35.656999999999996</v>
      </c>
      <c r="G73" s="21">
        <f>F73*'Nädal_17_4.-9.klass'!G73/'Nädal_17_4.-9.klass'!F73</f>
        <v>1.3449999999999998</v>
      </c>
      <c r="H73" s="21">
        <f>G73*'Nädal_17_4.-9.klass'!H73/'Nädal_17_4.-9.klass'!G73</f>
        <v>5.6769999999999987</v>
      </c>
    </row>
    <row r="74" spans="1:12" ht="18">
      <c r="A74" s="274"/>
      <c r="B74" s="258" t="str">
        <f>'Nädal_17_4.-9.klass'!B74</f>
        <v xml:space="preserve">Riis, aurutatud </v>
      </c>
      <c r="C74" s="23" t="str">
        <f>'Nädal_17_4.-9.klass'!C74</f>
        <v>Riis, vesi, söögisool</v>
      </c>
      <c r="D74" s="27">
        <v>100</v>
      </c>
      <c r="E74" s="21">
        <f>D74*'Nädal_17_4.-9.klass'!E74/'Nädal_17_4.-9.klass'!D74</f>
        <v>157.70200000000003</v>
      </c>
      <c r="F74" s="21">
        <f>E74*'Nädal_17_4.-9.klass'!F74/'Nädal_17_4.-9.klass'!E74</f>
        <v>26.876000000000001</v>
      </c>
      <c r="G74" s="21">
        <f>F74*'Nädal_17_4.-9.klass'!G74/'Nädal_17_4.-9.klass'!F74</f>
        <v>4.742</v>
      </c>
      <c r="H74" s="21">
        <f>G74*'Nädal_17_4.-9.klass'!H74/'Nädal_17_4.-9.klass'!G74</f>
        <v>2.2770000000000006</v>
      </c>
    </row>
    <row r="75" spans="1:12" ht="18">
      <c r="A75" s="300"/>
      <c r="B75" s="258" t="str">
        <f>'Nädal_17_4.-9.klass'!B75</f>
        <v>Peet, röstitud</v>
      </c>
      <c r="C75" s="23" t="str">
        <f>'Nädal_17_4.-9.klass'!C75</f>
        <v>Peet, toiduõli, tüümian, värske</v>
      </c>
      <c r="D75" s="25">
        <v>100</v>
      </c>
      <c r="E75" s="21">
        <f>D75*'Nädal_17_4.-9.klass'!E75/'Nädal_17_4.-9.klass'!D75</f>
        <v>60.84</v>
      </c>
      <c r="F75" s="21">
        <f>E75*'Nädal_17_4.-9.klass'!F75/'Nädal_17_4.-9.klass'!E75</f>
        <v>12.507</v>
      </c>
      <c r="G75" s="21">
        <f>F75*'Nädal_17_4.-9.klass'!G75/'Nädal_17_4.-9.klass'!F75</f>
        <v>1.123</v>
      </c>
      <c r="H75" s="21">
        <f>G75*'Nädal_17_4.-9.klass'!H75/'Nädal_17_4.-9.klass'!G75</f>
        <v>1.6830000000000001</v>
      </c>
    </row>
    <row r="76" spans="1:12" ht="18.95" customHeight="1">
      <c r="A76" s="301"/>
      <c r="B76" s="258" t="str">
        <f>'Nädal_17_4.-9.klass'!B76</f>
        <v>Mahla-õlikaste</v>
      </c>
      <c r="C76" s="23" t="str">
        <f>'Nädal_17_4.-9.klass'!C76</f>
        <v>Õunamahl 100% naturaalne, õunaäädikas, sinepipulber, söögisool, petersell, värske, toiduõli</v>
      </c>
      <c r="D76" s="25">
        <v>10</v>
      </c>
      <c r="E76" s="21">
        <f>D76*'Nädal_17_4.-9.klass'!E76/'Nädal_17_4.-9.klass'!D76</f>
        <v>64.378799999999998</v>
      </c>
      <c r="F76" s="21">
        <f>E76*'Nädal_17_4.-9.klass'!F76/'Nädal_17_4.-9.klass'!E76</f>
        <v>0.19410000000000002</v>
      </c>
      <c r="G76" s="21">
        <f>F76*'Nädal_17_4.-9.klass'!G76/'Nädal_17_4.-9.klass'!F76</f>
        <v>7.0611000000000006</v>
      </c>
      <c r="H76" s="21">
        <f>G76*'Nädal_17_4.-9.klass'!H76/'Nädal_17_4.-9.klass'!G76</f>
        <v>2.7100000000000003E-2</v>
      </c>
    </row>
    <row r="77" spans="1:12" ht="18.95" customHeight="1">
      <c r="A77" s="301"/>
      <c r="B77" s="258" t="str">
        <f>'Nädal_17_4.-9.klass'!B77</f>
        <v>Kapsa-virsikusalat</v>
      </c>
      <c r="C77" s="23" t="str">
        <f>'Nädal_17_4.-9.klass'!C77</f>
        <v>Valge/punane peakapsas, virsik</v>
      </c>
      <c r="D77" s="25">
        <v>5</v>
      </c>
      <c r="E77" s="21">
        <f>D77*'Nädal_17_4.-9.klass'!E77/'Nädal_17_4.-9.klass'!D77</f>
        <v>1.61</v>
      </c>
      <c r="F77" s="21">
        <f>E77*'Nädal_17_4.-9.klass'!F77/'Nädal_17_4.-9.klass'!E77</f>
        <v>0.25599999999999995</v>
      </c>
      <c r="G77" s="21">
        <f>F77*'Nädal_17_4.-9.klass'!G77/'Nädal_17_4.-9.klass'!F77</f>
        <v>8.9999999999999976E-3</v>
      </c>
      <c r="H77" s="21">
        <f>G77*'Nädal_17_4.-9.klass'!H77/'Nädal_17_4.-9.klass'!G77</f>
        <v>7.1999999999999981E-2</v>
      </c>
    </row>
    <row r="78" spans="1:12" ht="18.95" customHeight="1">
      <c r="A78" s="301"/>
      <c r="B78" s="258" t="str">
        <f>'Nädal_17_4.-9.klass'!B78</f>
        <v>Porgand, paprika, porrulauk (mahe kapsas)</v>
      </c>
      <c r="C78" s="23"/>
      <c r="D78" s="25">
        <v>100</v>
      </c>
      <c r="E78" s="21">
        <f>D78*'Nädal_17_4.-9.klass'!E78/'Nädal_17_4.-9.klass'!D78</f>
        <v>27.7</v>
      </c>
      <c r="F78" s="21">
        <f>E78*'Nädal_17_4.-9.klass'!F78/'Nädal_17_4.-9.klass'!E78</f>
        <v>4.03</v>
      </c>
      <c r="G78" s="21">
        <f>F78*'Nädal_17_4.-9.klass'!G78/'Nädal_17_4.-9.klass'!F78</f>
        <v>0.2</v>
      </c>
      <c r="H78" s="21">
        <f>G78*'Nädal_17_4.-9.klass'!H78/'Nädal_17_4.-9.klass'!G78</f>
        <v>1.1299999999999999</v>
      </c>
    </row>
    <row r="79" spans="1:12" ht="18.95" customHeight="1">
      <c r="A79" s="302"/>
      <c r="B79" s="258" t="str">
        <f>'Nädal_17_4.-9.klass'!B79</f>
        <v>Seemnesegu (mahe)</v>
      </c>
      <c r="C79" s="23" t="str">
        <f>'Nädal_17_4.-9.klass'!C79</f>
        <v>Kõrvitsaseemned, päevalilleseemned, seesamiseemned</v>
      </c>
      <c r="D79" s="25">
        <v>10</v>
      </c>
      <c r="E79" s="21">
        <f>D79*'Nädal_17_4.-9.klass'!E79/'Nädal_17_4.-9.klass'!D79</f>
        <v>60.8767</v>
      </c>
      <c r="F79" s="21">
        <f>E79*'Nädal_17_4.-9.klass'!F79/'Nädal_17_4.-9.klass'!E79</f>
        <v>1.28</v>
      </c>
      <c r="G79" s="21">
        <f>F79*'Nädal_17_4.-9.klass'!G79/'Nädal_17_4.-9.klass'!F79</f>
        <v>5.1566999999999998</v>
      </c>
      <c r="H79" s="21">
        <f>G79*'Nädal_17_4.-9.klass'!H79/'Nädal_17_4.-9.klass'!G79</f>
        <v>2.8232999999999997</v>
      </c>
      <c r="I79" s="26"/>
      <c r="J79" s="26"/>
      <c r="K79" s="26"/>
      <c r="L79" s="26"/>
    </row>
    <row r="80" spans="1:12" ht="18.95" customHeight="1">
      <c r="A80" s="302"/>
      <c r="B80" s="258" t="str">
        <f>'Nädal_17_4.-9.klass'!B80</f>
        <v>Piimatooted (piim, keefir R 2,5% ) (L)</v>
      </c>
      <c r="C80" s="23"/>
      <c r="D80" s="25">
        <v>50</v>
      </c>
      <c r="E80" s="21">
        <f>D80*'Nädal_17_4.-9.klass'!E80/'Nädal_17_4.-9.klass'!D80</f>
        <v>28.195</v>
      </c>
      <c r="F80" s="21">
        <f>E80*'Nädal_17_4.-9.klass'!F80/'Nädal_17_4.-9.klass'!E80</f>
        <v>2.4375</v>
      </c>
      <c r="G80" s="21">
        <f>F80*'Nädal_17_4.-9.klass'!G80/'Nädal_17_4.-9.klass'!F80</f>
        <v>1.2849999999999999</v>
      </c>
      <c r="H80" s="21">
        <f>G80*'Nädal_17_4.-9.klass'!H80/'Nädal_17_4.-9.klass'!G80</f>
        <v>1.72</v>
      </c>
    </row>
    <row r="81" spans="1:8" ht="30">
      <c r="A81" s="310"/>
      <c r="B81" s="258" t="str">
        <f>'Nädal_17_4.-9.klass'!B81</f>
        <v>Joogijogurt, maitsestatud (L)</v>
      </c>
      <c r="C81" s="23" t="str">
        <f>'Nädal_17_4.-9.klass'!C81</f>
        <v>Maitsestamata jogurt, naturaalne marjapüree (maasikas, vaarikas, mustad sõstrad, punased sõstrad, mustikas), suhkur</v>
      </c>
      <c r="D81" s="25">
        <v>50</v>
      </c>
      <c r="E81" s="21">
        <f>D81*'Nädal_17_4.-9.klass'!E81/'Nädal_17_4.-9.klass'!D81</f>
        <v>37.372999999999998</v>
      </c>
      <c r="F81" s="21">
        <f>E81*'Nädal_17_4.-9.klass'!F81/'Nädal_17_4.-9.klass'!E81</f>
        <v>6.0614999999999997</v>
      </c>
      <c r="G81" s="21">
        <f>F81*'Nädal_17_4.-9.klass'!G81/'Nädal_17_4.-9.klass'!F81</f>
        <v>0.75</v>
      </c>
      <c r="H81" s="21">
        <f>G81*'Nädal_17_4.-9.klass'!H81/'Nädal_17_4.-9.klass'!G81</f>
        <v>1.6000000000000003</v>
      </c>
    </row>
    <row r="82" spans="1:8" ht="18.95" customHeight="1">
      <c r="A82" s="310"/>
      <c r="B82" s="258" t="str">
        <f>'Nädal_17_4.-9.klass'!B82</f>
        <v>Tee, suhkruta</v>
      </c>
      <c r="C82" s="23" t="str">
        <f>'Nädal_17_4.-9.klass'!C82</f>
        <v>Teepuru, vesi</v>
      </c>
      <c r="D82" s="25">
        <v>50</v>
      </c>
      <c r="E82" s="21">
        <f>D82*'Nädal_17_4.-9.klass'!E82/'Nädal_17_4.-9.klass'!D82</f>
        <v>0.2</v>
      </c>
      <c r="F82" s="21">
        <f>E82*'Nädal_17_4.-9.klass'!F82/'Nädal_17_4.-9.klass'!E82</f>
        <v>0</v>
      </c>
      <c r="G82" s="21">
        <v>0</v>
      </c>
      <c r="H82" s="21">
        <v>0.05</v>
      </c>
    </row>
    <row r="83" spans="1:8" ht="18.95" customHeight="1">
      <c r="A83" s="302"/>
      <c r="B83" s="258" t="str">
        <f>'Nädal_17_4.-9.klass'!B83</f>
        <v>Rukkileiva (3 sorti) - ja sepikutoodete valik  (G)</v>
      </c>
      <c r="C83" s="23"/>
      <c r="D83" s="25">
        <v>30</v>
      </c>
      <c r="E83" s="21">
        <f>D83*'Nädal_17_4.-9.klass'!E83/'Nädal_17_4.-9.klass'!D83</f>
        <v>73.86</v>
      </c>
      <c r="F83" s="21">
        <f>E83*'Nädal_17_4.-9.klass'!F83/'Nädal_17_4.-9.klass'!E83</f>
        <v>15.69</v>
      </c>
      <c r="G83" s="21">
        <f>F83*'Nädal_17_4.-9.klass'!G83/'Nädal_17_4.-9.klass'!F83</f>
        <v>0.6</v>
      </c>
      <c r="H83" s="21">
        <f>G83*'Nädal_17_4.-9.klass'!H83/'Nädal_17_4.-9.klass'!G83</f>
        <v>2.145</v>
      </c>
    </row>
    <row r="84" spans="1:8" ht="18.95" customHeight="1">
      <c r="A84" s="302"/>
      <c r="B84" s="258" t="str">
        <f>'Nädal_17_4.-9.klass'!B84</f>
        <v>Valge redis</v>
      </c>
      <c r="C84" s="23"/>
      <c r="D84" s="25">
        <v>50</v>
      </c>
      <c r="E84" s="21">
        <f>D84*'Nädal_17_4.-9.klass'!E84/'Nädal_17_4.-9.klass'!D84</f>
        <v>9.4499999999999993</v>
      </c>
      <c r="F84" s="21">
        <f>E84*'Nädal_17_4.-9.klass'!F84/'Nädal_17_4.-9.klass'!E84</f>
        <v>1.45</v>
      </c>
      <c r="G84" s="21">
        <f>F84*'Nädal_17_4.-9.klass'!G84/'Nädal_17_4.-9.klass'!F84</f>
        <v>4.9999999999999996E-2</v>
      </c>
      <c r="H84" s="21">
        <f>G84*'Nädal_17_4.-9.klass'!H84/'Nädal_17_4.-9.klass'!G84</f>
        <v>0.39999999999999997</v>
      </c>
    </row>
    <row r="85" spans="1:8" ht="18.95" customHeight="1">
      <c r="A85" s="322"/>
      <c r="B85" s="258" t="str">
        <f>'Nädal_17_4.-9.klass'!B85</f>
        <v xml:space="preserve">Pirn </v>
      </c>
      <c r="C85" s="23"/>
      <c r="D85" s="25">
        <v>50</v>
      </c>
      <c r="E85" s="21">
        <f>D85*'Nädal_17_4.-9.klass'!E85/'Nädal_17_4.-9.klass'!D85</f>
        <v>19.988</v>
      </c>
      <c r="F85" s="21">
        <f>E85*'Nädal_17_4.-9.klass'!F85/'Nädal_17_4.-9.klass'!E85</f>
        <v>5.97</v>
      </c>
      <c r="G85" s="21">
        <f>F85*'Nädal_17_4.-9.klass'!G85/'Nädal_17_4.-9.klass'!F85</f>
        <v>0</v>
      </c>
      <c r="H85" s="21">
        <v>0</v>
      </c>
    </row>
    <row r="86" spans="1:8" ht="18.95" customHeight="1">
      <c r="A86" s="220"/>
      <c r="B86" s="22"/>
      <c r="C86" s="22" t="s">
        <v>37</v>
      </c>
      <c r="D86" s="327"/>
      <c r="E86" s="52">
        <f>SUM(E71:E85)</f>
        <v>841.4051666666669</v>
      </c>
      <c r="F86" s="52">
        <f>SUM(F71:F85)</f>
        <v>120.68576666666668</v>
      </c>
      <c r="G86" s="52">
        <f>SUM(G71:G85)</f>
        <v>29.626800000000003</v>
      </c>
      <c r="H86" s="52">
        <f>SUM(H71:H85)</f>
        <v>25.781066666666664</v>
      </c>
    </row>
    <row r="87" spans="1:8" ht="18.95" customHeight="1">
      <c r="A87" s="400" t="s">
        <v>97</v>
      </c>
      <c r="B87" s="401"/>
      <c r="C87" s="401"/>
      <c r="D87" s="402"/>
      <c r="E87" s="20">
        <f>AVERAGE(E24,E38,E56,E69,E86)</f>
        <v>857.01017666666667</v>
      </c>
      <c r="F87" s="19">
        <f>AVERAGE(F24,F38,F56,F69,F86)</f>
        <v>110.86469666666667</v>
      </c>
      <c r="G87" s="19">
        <f>AVERAGE(G24,G38,G56,G69,G86)</f>
        <v>32.875546666666665</v>
      </c>
      <c r="H87" s="19">
        <f>AVERAGE(H24,H38,H56,H69,H86)</f>
        <v>30.020686666666666</v>
      </c>
    </row>
    <row r="88" spans="1:8" ht="18.95" customHeight="1">
      <c r="A88" s="18"/>
      <c r="B88" s="17"/>
      <c r="C88" s="403" t="s">
        <v>237</v>
      </c>
      <c r="D88" s="404"/>
      <c r="E88" s="328"/>
      <c r="F88" s="14">
        <f>(F87*4)/E87*100</f>
        <v>51.744868233828399</v>
      </c>
      <c r="G88" s="14">
        <f>(G87*9)/E87*100</f>
        <v>34.524668207654457</v>
      </c>
      <c r="H88" s="14">
        <f>(H87*4)/E87*100</f>
        <v>14.011822722307384</v>
      </c>
    </row>
    <row r="89" spans="1:8" ht="18.95" customHeight="1">
      <c r="A89" s="16"/>
      <c r="B89" s="15"/>
      <c r="C89" s="405" t="s">
        <v>99</v>
      </c>
      <c r="D89" s="406"/>
      <c r="E89" s="328" t="s">
        <v>539</v>
      </c>
      <c r="F89" s="14" t="s">
        <v>101</v>
      </c>
      <c r="G89" s="14" t="s">
        <v>102</v>
      </c>
      <c r="H89" s="14" t="s">
        <v>103</v>
      </c>
    </row>
    <row r="90" spans="1:8" ht="18.95" customHeight="1">
      <c r="A90" s="427" t="s">
        <v>104</v>
      </c>
      <c r="B90" s="427"/>
      <c r="C90" s="427"/>
      <c r="D90" s="427"/>
      <c r="E90" s="397"/>
      <c r="F90" s="397"/>
      <c r="G90" s="397"/>
      <c r="H90" s="397"/>
    </row>
    <row r="91" spans="1:8" ht="18.95" customHeight="1">
      <c r="A91" s="413" t="s">
        <v>105</v>
      </c>
      <c r="B91" s="414"/>
      <c r="C91" s="414"/>
      <c r="D91" s="414"/>
      <c r="E91" s="414"/>
      <c r="F91" s="414"/>
      <c r="G91" s="414"/>
      <c r="H91" s="415"/>
    </row>
    <row r="92" spans="1:8" ht="18.95" customHeight="1">
      <c r="A92" s="424" t="s">
        <v>540</v>
      </c>
      <c r="B92" s="425"/>
      <c r="C92" s="425"/>
      <c r="D92" s="425"/>
      <c r="E92" s="425"/>
      <c r="F92" s="425"/>
      <c r="G92" s="425"/>
      <c r="H92" s="426"/>
    </row>
    <row r="93" spans="1:8" ht="18.95" customHeight="1">
      <c r="A93" s="416" t="s">
        <v>541</v>
      </c>
      <c r="B93" s="417"/>
      <c r="C93" s="417"/>
      <c r="D93" s="417"/>
      <c r="E93" s="417"/>
      <c r="F93" s="417"/>
      <c r="G93" s="417"/>
      <c r="H93" s="418"/>
    </row>
    <row r="94" spans="1:8" ht="18.95" customHeight="1">
      <c r="A94" s="416" t="s">
        <v>108</v>
      </c>
      <c r="B94" s="417"/>
      <c r="C94" s="417"/>
      <c r="D94" s="417"/>
      <c r="E94" s="417"/>
      <c r="F94" s="417"/>
      <c r="G94" s="417"/>
      <c r="H94" s="418"/>
    </row>
    <row r="95" spans="1:8" ht="18.95" customHeight="1">
      <c r="A95" s="416" t="s">
        <v>109</v>
      </c>
      <c r="B95" s="417"/>
      <c r="C95" s="417"/>
      <c r="D95" s="417"/>
      <c r="E95" s="417"/>
      <c r="F95" s="417"/>
      <c r="G95" s="417"/>
      <c r="H95" s="418"/>
    </row>
    <row r="96" spans="1:8" ht="18.95" customHeight="1">
      <c r="A96" s="410" t="s">
        <v>110</v>
      </c>
      <c r="B96" s="410"/>
      <c r="C96" s="410"/>
      <c r="D96" s="410"/>
      <c r="E96" s="410"/>
      <c r="F96" s="410"/>
      <c r="G96" s="410"/>
      <c r="H96" s="410"/>
    </row>
    <row r="97" spans="1:8" ht="18.95" customHeight="1">
      <c r="A97" s="13" t="s">
        <v>111</v>
      </c>
      <c r="B97" s="12" t="s">
        <v>112</v>
      </c>
      <c r="C97" s="12"/>
      <c r="D97" s="12"/>
      <c r="E97" s="11"/>
      <c r="F97" s="11"/>
      <c r="G97" s="11"/>
      <c r="H97" s="10"/>
    </row>
    <row r="98" spans="1:8" ht="18.95" customHeight="1">
      <c r="A98" s="9" t="s">
        <v>113</v>
      </c>
      <c r="B98" s="8" t="s">
        <v>114</v>
      </c>
      <c r="C98" s="8"/>
      <c r="D98" s="8"/>
      <c r="E98" s="7"/>
      <c r="F98" s="7"/>
      <c r="G98" s="7"/>
      <c r="H98" s="6"/>
    </row>
    <row r="99" spans="1:8" ht="18.95" customHeight="1">
      <c r="A99" s="5" t="s">
        <v>115</v>
      </c>
      <c r="B99" s="4" t="s">
        <v>116</v>
      </c>
      <c r="C99" s="4"/>
      <c r="D99" s="4"/>
      <c r="E99" s="3"/>
      <c r="F99" s="3"/>
      <c r="G99" s="3"/>
      <c r="H99" s="2"/>
    </row>
  </sheetData>
  <mergeCells count="13">
    <mergeCell ref="A96:H96"/>
    <mergeCell ref="A1:B5"/>
    <mergeCell ref="A6:B6"/>
    <mergeCell ref="A87:D87"/>
    <mergeCell ref="C88:D88"/>
    <mergeCell ref="D1:E7"/>
    <mergeCell ref="A90:H90"/>
    <mergeCell ref="A91:H91"/>
    <mergeCell ref="A92:H92"/>
    <mergeCell ref="A93:H93"/>
    <mergeCell ref="A94:H94"/>
    <mergeCell ref="C89:D89"/>
    <mergeCell ref="A95:H95"/>
  </mergeCells>
  <pageMargins left="0.25" right="0.25" top="0.75" bottom="0.75" header="0.3" footer="0.3"/>
  <pageSetup paperSize="9" scale="53" fitToHeight="0" orientation="landscape" r:id="rId1"/>
  <rowBreaks count="2" manualBreakCount="2">
    <brk id="38" max="7" man="1"/>
    <brk id="69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7687-858E-48A2-BE94-293DC884D047}">
  <sheetPr>
    <pageSetUpPr fitToPage="1"/>
  </sheetPr>
  <dimension ref="A1:W97"/>
  <sheetViews>
    <sheetView topLeftCell="A65" zoomScale="80" zoomScaleNormal="80" workbookViewId="0">
      <selection activeCell="E26" sqref="E26"/>
    </sheetView>
  </sheetViews>
  <sheetFormatPr defaultColWidth="9.25" defaultRowHeight="15"/>
  <cols>
    <col min="1" max="1" width="25.625" style="1" customWidth="1"/>
    <col min="2" max="2" width="62.12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  <c r="D1" s="407" t="e" vm="2">
        <v>#VALUE!</v>
      </c>
      <c r="E1" s="407"/>
    </row>
    <row r="2" spans="1:8" ht="18.95" customHeight="1">
      <c r="A2" s="398"/>
      <c r="B2" s="398"/>
      <c r="C2" s="45"/>
      <c r="D2" s="407"/>
      <c r="E2" s="407"/>
    </row>
    <row r="3" spans="1:8" ht="18.95" customHeight="1">
      <c r="A3" s="398"/>
      <c r="B3" s="398"/>
      <c r="C3" s="45"/>
      <c r="D3" s="407"/>
      <c r="E3" s="407"/>
    </row>
    <row r="4" spans="1:8" ht="18.95" customHeight="1">
      <c r="A4" s="398"/>
      <c r="B4" s="398"/>
      <c r="C4" s="45"/>
      <c r="D4" s="407"/>
      <c r="E4" s="407"/>
    </row>
    <row r="5" spans="1:8" ht="18.95" customHeight="1">
      <c r="A5" s="398"/>
      <c r="B5" s="398"/>
      <c r="C5" s="45"/>
      <c r="D5" s="407"/>
      <c r="E5" s="407"/>
    </row>
    <row r="6" spans="1:8" ht="30">
      <c r="A6" s="399" t="s">
        <v>0</v>
      </c>
      <c r="B6" s="399"/>
      <c r="C6" s="43"/>
      <c r="D6" s="407"/>
      <c r="E6" s="407"/>
    </row>
    <row r="7" spans="1:8" ht="30">
      <c r="A7" s="44" t="str">
        <f>'Nädal_18_1_4.-9.klass'!A7</f>
        <v>18. nädal</v>
      </c>
      <c r="B7" s="44" t="str">
        <f>'Nädal_18_1_4.-9.klass'!B7</f>
        <v>27.04-01.05.2026</v>
      </c>
      <c r="C7" s="43"/>
      <c r="D7" s="408"/>
      <c r="E7" s="408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306"/>
      <c r="B9" s="258" t="str">
        <f>'Nädal_18_1_4.-9.klass'!B9</f>
        <v>Sealihakaste (G, L)</v>
      </c>
      <c r="C9" s="23" t="str">
        <f>'Nädal_18_1_4.-9.klass'!C9</f>
        <v>Sealiha, mugulsibul, vesi, nisujahu, toiduõli, hapukoor, petersell, must pipar, söögisool</v>
      </c>
      <c r="D9" s="21">
        <v>120</v>
      </c>
      <c r="E9" s="21">
        <f>D9*'Nädal_18_1_4.-9.klass'!E9/'Nädal_18_1_4.-9.klass'!D9</f>
        <v>113</v>
      </c>
      <c r="F9" s="21">
        <f>E9*'Nädal_18_1_4.-9.klass'!F9/'Nädal_18_1_4.-9.klass'!E9</f>
        <v>4.74</v>
      </c>
      <c r="G9" s="21">
        <f>F9*'Nädal_18_1_4.-9.klass'!G9/'Nädal_18_1_4.-9.klass'!F9</f>
        <v>7.69</v>
      </c>
      <c r="H9" s="21">
        <f>G9*'Nädal_18_1_4.-9.klass'!H9/'Nädal_18_1_4.-9.klass'!G9</f>
        <v>6.05</v>
      </c>
    </row>
    <row r="10" spans="1:8" ht="18">
      <c r="A10" s="274" t="s">
        <v>13</v>
      </c>
      <c r="B10" s="258" t="str">
        <f>'Nädal_18_1_4.-9.klass'!B10</f>
        <v>Stoovitud porgandid (G, L)</v>
      </c>
      <c r="C10" s="23" t="str">
        <f>'Nädal_18_1_4.-9.klass'!C10</f>
        <v>Porgand, toidukoor, nisujahu, või, sidrunimahl, söögisool, suhkur, vesi</v>
      </c>
      <c r="D10" s="27">
        <v>20</v>
      </c>
      <c r="E10" s="21">
        <f>D10*'Nädal_18_1_4.-9.klass'!E10/'Nädal_18_1_4.-9.klass'!D10</f>
        <v>13.8</v>
      </c>
      <c r="F10" s="21">
        <f>E10*'Nädal_18_1_4.-9.klass'!F10/'Nädal_18_1_4.-9.klass'!E10</f>
        <v>1.02</v>
      </c>
      <c r="G10" s="21">
        <f>F10*'Nädal_18_1_4.-9.klass'!G10/'Nädal_18_1_4.-9.klass'!F10</f>
        <v>0.93</v>
      </c>
      <c r="H10" s="21">
        <f>G10*'Nädal_18_1_4.-9.klass'!H10/'Nädal_18_1_4.-9.klass'!G10</f>
        <v>0.19600000000000001</v>
      </c>
    </row>
    <row r="11" spans="1:8" ht="18.95" customHeight="1">
      <c r="A11" s="307"/>
      <c r="B11" s="258" t="str">
        <f>'Nädal_18_1_4.-9.klass'!B11</f>
        <v xml:space="preserve">Tatar, aurutatud </v>
      </c>
      <c r="C11" s="23" t="str">
        <f>'Nädal_18_1_4.-9.klass'!C11</f>
        <v>Tatar, vesi, söögisool</v>
      </c>
      <c r="D11" s="25">
        <v>100</v>
      </c>
      <c r="E11" s="21">
        <f>D11*'Nädal_18_1_4.-9.klass'!E11/'Nädal_18_1_4.-9.klass'!D11</f>
        <v>154.19999999999999</v>
      </c>
      <c r="F11" s="21">
        <f>E11*'Nädal_18_1_4.-9.klass'!F11/'Nädal_18_1_4.-9.klass'!E11</f>
        <v>26.999999999999996</v>
      </c>
      <c r="G11" s="21">
        <f>F11*'Nädal_18_1_4.-9.klass'!G11/'Nädal_18_1_4.-9.klass'!F11</f>
        <v>2.4999999999999996</v>
      </c>
      <c r="H11" s="21">
        <f>G11*'Nädal_18_1_4.-9.klass'!H11/'Nädal_18_1_4.-9.klass'!G11</f>
        <v>4.8333333333333321</v>
      </c>
    </row>
    <row r="12" spans="1:8" ht="18.95" customHeight="1">
      <c r="A12" s="308"/>
      <c r="B12" s="258" t="str">
        <f>'Nädal_18_1_4.-9.klass'!B12</f>
        <v>Kuskuss, aurutatud (G)</v>
      </c>
      <c r="C12" s="23" t="str">
        <f>'Nädal_18_1_4.-9.klass'!C12</f>
        <v>Kuskuss, vesi, söögisool</v>
      </c>
      <c r="D12" s="25">
        <v>100</v>
      </c>
      <c r="E12" s="21">
        <f>D12*'Nädal_18_1_4.-9.klass'!E12/'Nädal_18_1_4.-9.klass'!D12</f>
        <v>134.00000000000003</v>
      </c>
      <c r="F12" s="21">
        <f>E12*'Nädal_18_1_4.-9.klass'!F12/'Nädal_18_1_4.-9.klass'!E12</f>
        <v>27.200000000000006</v>
      </c>
      <c r="G12" s="21">
        <f>F12*'Nädal_18_1_4.-9.klass'!G12/'Nädal_18_1_4.-9.klass'!F12</f>
        <v>0</v>
      </c>
      <c r="H12" s="21">
        <f>D12*'Nädal_18_1_4.-9.klass'!H12/'Nädal_18_1_4.-9.klass'!D12</f>
        <v>4.1333333333333337</v>
      </c>
    </row>
    <row r="13" spans="1:8" ht="18.95" customHeight="1">
      <c r="A13" s="308"/>
      <c r="B13" s="258" t="str">
        <f>'Nädal_18_1_4.-9.klass'!B13</f>
        <v>Brokoli, aurutatud</v>
      </c>
      <c r="C13" s="23"/>
      <c r="D13" s="25">
        <v>100</v>
      </c>
      <c r="E13" s="21">
        <f>D13*'Nädal_18_1_4.-9.klass'!E13/'Nädal_18_1_4.-9.klass'!D13</f>
        <v>39.46</v>
      </c>
      <c r="F13" s="21">
        <f>E13*'Nädal_18_1_4.-9.klass'!F13/'Nädal_18_1_4.-9.klass'!E13</f>
        <v>6.1</v>
      </c>
      <c r="G13" s="21">
        <f>F13*'Nädal_18_1_4.-9.klass'!G13/'Nädal_18_1_4.-9.klass'!F13</f>
        <v>0.5</v>
      </c>
      <c r="H13" s="21">
        <f>G13*'Nädal_18_1_4.-9.klass'!H13/'Nädal_18_1_4.-9.klass'!G13</f>
        <v>4.0999999999999996</v>
      </c>
    </row>
    <row r="14" spans="1:8" ht="18.95" customHeight="1">
      <c r="A14" s="308"/>
      <c r="B14" s="258" t="str">
        <f>'Nädal_18_1_4.-9.klass'!B14</f>
        <v>Mahla-õlikaste</v>
      </c>
      <c r="C14" s="23" t="str">
        <f>'Nädal_18_1_4.-9.klass'!C14</f>
        <v>Õunamahl 100% naturaalne, õunaäädikas, sinepipulber, söögisool, petersell, toiduõli</v>
      </c>
      <c r="D14" s="25">
        <v>10</v>
      </c>
      <c r="E14" s="21">
        <f>D14*'Nädal_18_1_4.-9.klass'!E14/'Nädal_18_1_4.-9.klass'!D14</f>
        <v>64.378799999999998</v>
      </c>
      <c r="F14" s="21">
        <f>E14*'Nädal_18_1_4.-9.klass'!F14/'Nädal_18_1_4.-9.klass'!E14</f>
        <v>0.19410000000000002</v>
      </c>
      <c r="G14" s="21">
        <f>F14*'Nädal_18_1_4.-9.klass'!G14/'Nädal_18_1_4.-9.klass'!F14</f>
        <v>7.0611000000000006</v>
      </c>
      <c r="H14" s="21">
        <f>G14*'Nädal_18_1_4.-9.klass'!H14/'Nädal_18_1_4.-9.klass'!G14</f>
        <v>2.7100000000000003E-2</v>
      </c>
    </row>
    <row r="15" spans="1:8" ht="18.95" customHeight="1">
      <c r="A15" s="308"/>
      <c r="B15" s="258" t="str">
        <f>'Nädal_18_1_4.-9.klass'!B15</f>
        <v>Peedi-piprajuuresalat (L) (mahe peet)</v>
      </c>
      <c r="C15" s="23" t="str">
        <f>'Nädal_18_1_4.-9.klass'!C15</f>
        <v xml:space="preserve">Peet, mädarõigas, hapukoor, õun, suhkur, </v>
      </c>
      <c r="D15" s="25">
        <v>100</v>
      </c>
      <c r="E15" s="21">
        <f>D15*'Nädal_18_1_4.-9.klass'!E15/'Nädal_18_1_4.-9.klass'!D15</f>
        <v>59.6</v>
      </c>
      <c r="F15" s="21">
        <f>E15*'Nädal_18_1_4.-9.klass'!F15/'Nädal_18_1_4.-9.klass'!E15</f>
        <v>8.2799999999999994</v>
      </c>
      <c r="G15" s="21">
        <f>F15*'Nädal_18_1_4.-9.klass'!G15/'Nädal_18_1_4.-9.klass'!F15</f>
        <v>1.68</v>
      </c>
      <c r="H15" s="21">
        <f>G15*'Nädal_18_1_4.-9.klass'!H15/'Nädal_18_1_4.-9.klass'!G15</f>
        <v>1.84</v>
      </c>
    </row>
    <row r="16" spans="1:8" ht="18.95" customHeight="1">
      <c r="A16" s="308"/>
      <c r="B16" s="258" t="str">
        <f>'Nädal_18_1_4.-9.klass'!B16</f>
        <v>Hiina kapsas, tomat, mais</v>
      </c>
      <c r="C16" s="23"/>
      <c r="D16" s="25">
        <v>100</v>
      </c>
      <c r="E16" s="21">
        <f>D16*'Nädal_18_1_4.-9.klass'!E16/'Nädal_18_1_4.-9.klass'!D16</f>
        <v>40.200000000000003</v>
      </c>
      <c r="F16" s="21">
        <f>E16*'Nädal_18_1_4.-9.klass'!F16/'Nädal_18_1_4.-9.klass'!E16</f>
        <v>5.68</v>
      </c>
      <c r="G16" s="21">
        <f>F16*'Nädal_18_1_4.-9.klass'!G16/'Nädal_18_1_4.-9.klass'!F16</f>
        <v>0.63300000000000001</v>
      </c>
      <c r="H16" s="21">
        <f>G16*'Nädal_18_1_4.-9.klass'!H16/'Nädal_18_1_4.-9.klass'!G16</f>
        <v>1.7000000000000002</v>
      </c>
    </row>
    <row r="17" spans="1:23" ht="18.95" customHeight="1">
      <c r="A17" s="308"/>
      <c r="B17" s="258" t="str">
        <f>'Nädal_18_1_4.-9.klass'!B17</f>
        <v>Seemnesegu (mahe)</v>
      </c>
      <c r="C17" s="23" t="str">
        <f>'Nädal_18_1_4.-9.klass'!C17</f>
        <v>Kõrvitsaseemned, päevalilleseemned, seesamiseemned</v>
      </c>
      <c r="D17" s="25">
        <v>10</v>
      </c>
      <c r="E17" s="21">
        <f>D17*'Nädal_18_1_4.-9.klass'!E17/'Nädal_18_1_4.-9.klass'!D17</f>
        <v>60.8767</v>
      </c>
      <c r="F17" s="21">
        <f>E17*'Nädal_18_1_4.-9.klass'!F17/'Nädal_18_1_4.-9.klass'!E17</f>
        <v>1.28</v>
      </c>
      <c r="G17" s="21">
        <f>F17*'Nädal_18_1_4.-9.klass'!G17/'Nädal_18_1_4.-9.klass'!F17</f>
        <v>5.1566999999999998</v>
      </c>
      <c r="H17" s="21">
        <f>G17*'Nädal_18_1_4.-9.klass'!H17/'Nädal_18_1_4.-9.klass'!G17</f>
        <v>2.8232999999999997</v>
      </c>
    </row>
    <row r="18" spans="1:23" ht="18.95" customHeight="1">
      <c r="A18" s="308"/>
      <c r="B18" s="258" t="str">
        <f>'Nädal_18_1_4.-9.klass'!B18</f>
        <v>Piimatooted (piim, keefir R 2,5% ) (L)</v>
      </c>
      <c r="C18" s="23"/>
      <c r="D18" s="25">
        <v>50</v>
      </c>
      <c r="E18" s="21">
        <f>D18*'Nädal_18_1_4.-9.klass'!E18/'Nädal_18_1_4.-9.klass'!D18</f>
        <v>28.195</v>
      </c>
      <c r="F18" s="21">
        <f>E18*'Nädal_18_1_4.-9.klass'!F18/'Nädal_18_1_4.-9.klass'!E18</f>
        <v>2.4375</v>
      </c>
      <c r="G18" s="21">
        <f>F18*'Nädal_18_1_4.-9.klass'!G18/'Nädal_18_1_4.-9.klass'!F18</f>
        <v>1.2849999999999999</v>
      </c>
      <c r="H18" s="21">
        <f>G18*'Nädal_18_1_4.-9.klass'!H18/'Nädal_18_1_4.-9.klass'!G18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08"/>
      <c r="B19" s="258" t="str">
        <f>'Nädal_18_1_4.-9.klass'!B19</f>
        <v>Joogijogurt, maitsestatud (L)</v>
      </c>
      <c r="C19" s="23" t="str">
        <f>'Nädal_18_1_4.-9.klass'!C19</f>
        <v>Maitsestamata jogurt, naturaalne marjapüree (maasikas, vaarikas, mustad sõstrad, punased sõstrad, mustikas), suhkur</v>
      </c>
      <c r="D19" s="25">
        <v>50</v>
      </c>
      <c r="E19" s="21">
        <f>D19*'Nädal_18_1_4.-9.klass'!E19/'Nädal_18_1_4.-9.klass'!D19</f>
        <v>37.372999999999998</v>
      </c>
      <c r="F19" s="21">
        <f>E19*'Nädal_18_1_4.-9.klass'!F19/'Nädal_18_1_4.-9.klass'!E19</f>
        <v>6.0614999999999997</v>
      </c>
      <c r="G19" s="21">
        <f>F19*'Nädal_18_1_4.-9.klass'!G19/'Nädal_18_1_4.-9.klass'!F19</f>
        <v>0.75</v>
      </c>
      <c r="H19" s="21">
        <f>G19*'Nädal_18_1_4.-9.klass'!H19/'Nädal_18_1_4.-9.klass'!G19</f>
        <v>1.6000000000000003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08"/>
      <c r="B20" s="258" t="str">
        <f>'Nädal_18_1_4.-9.klass'!B20</f>
        <v>Tee, suhkruta</v>
      </c>
      <c r="C20" s="23" t="str">
        <f>'Nädal_18_1_4.-9.klass'!C20</f>
        <v>Teepuru, vesi</v>
      </c>
      <c r="D20" s="25">
        <v>50</v>
      </c>
      <c r="E20" s="21">
        <f>D20*'Nädal_18_1_4.-9.klass'!E20/'Nädal_18_1_4.-9.klass'!D20</f>
        <v>0.2</v>
      </c>
      <c r="F20" s="21">
        <f>E20*'Nädal_18_1_4.-9.klass'!F20/'Nädal_18_1_4.-9.klass'!E20</f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08"/>
      <c r="B21" s="258" t="str">
        <f>'Nädal_18_1_4.-9.klass'!B21</f>
        <v>Rukkileiva (3 sorti) - ja sepikutoodete valik  (G)</v>
      </c>
      <c r="C21" s="23"/>
      <c r="D21" s="25">
        <v>30</v>
      </c>
      <c r="E21" s="21">
        <f>D21*'Nädal_18_1_4.-9.klass'!E21/'Nädal_18_1_4.-9.klass'!D21</f>
        <v>73.86</v>
      </c>
      <c r="F21" s="21">
        <f>E21*'Nädal_18_1_4.-9.klass'!F21/'Nädal_18_1_4.-9.klass'!E21</f>
        <v>15.69</v>
      </c>
      <c r="G21" s="21">
        <f>F21*'Nädal_18_1_4.-9.klass'!G21/'Nädal_18_1_4.-9.klass'!F21</f>
        <v>0.6</v>
      </c>
      <c r="H21" s="21">
        <f>G21*'Nädal_18_1_4.-9.klass'!H21/'Nädal_18_1_4.-9.klass'!G21</f>
        <v>2.145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08"/>
      <c r="B22" s="258" t="str">
        <f>'Nädal_18_1_4.-9.klass'!B22</f>
        <v xml:space="preserve">Porgand </v>
      </c>
      <c r="C22" s="23"/>
      <c r="D22" s="25">
        <v>50</v>
      </c>
      <c r="E22" s="21">
        <f>D22*'Nädal_18_1_4.-9.klass'!E22/'Nädal_18_1_4.-9.klass'!D22</f>
        <v>16.2</v>
      </c>
      <c r="F22" s="21">
        <f>E22*'Nädal_18_1_4.-9.klass'!F22/'Nädal_18_1_4.-9.klass'!E22</f>
        <v>2.8</v>
      </c>
      <c r="G22" s="21">
        <f>F22*'Nädal_18_1_4.-9.klass'!G22/'Nädal_18_1_4.-9.klass'!F22</f>
        <v>9.9999999999999992E-2</v>
      </c>
      <c r="H22" s="21">
        <f>G22*'Nädal_18_1_4.-9.klass'!H22/'Nädal_18_1_4.-9.klass'!G22</f>
        <v>0.29999999999999993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1"/>
      <c r="B23" s="258" t="str">
        <f>'Nädal_18_1_4.-9.klass'!B23</f>
        <v xml:space="preserve">Pirn </v>
      </c>
      <c r="C23" s="23"/>
      <c r="D23" s="25">
        <v>50</v>
      </c>
      <c r="E23" s="21">
        <f>D23*'Nädal_18_1_4.-9.klass'!E23/'Nädal_18_1_4.-9.klass'!D23</f>
        <v>19.988</v>
      </c>
      <c r="F23" s="21">
        <f>E23*'Nädal_18_1_4.-9.klass'!F23/'Nädal_18_1_4.-9.klass'!E23</f>
        <v>5.97</v>
      </c>
      <c r="G23" s="21">
        <f>F23*'Nädal_18_1_4.-9.klass'!G23/'Nädal_18_1_4.-9.klass'!F23</f>
        <v>0</v>
      </c>
      <c r="H23" s="21" t="s">
        <v>538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0"/>
      <c r="B24" s="22"/>
      <c r="C24" s="22" t="s">
        <v>37</v>
      </c>
      <c r="D24" s="30"/>
      <c r="E24" s="48">
        <f>SUM(E9:E23)</f>
        <v>855.33150000000023</v>
      </c>
      <c r="F24" s="48">
        <f>SUM(F9:F23)</f>
        <v>114.45309999999999</v>
      </c>
      <c r="G24" s="48">
        <f>SUM(G9:G23)</f>
        <v>28.885800000000003</v>
      </c>
      <c r="H24" s="48">
        <f>SUM(H9:H23)</f>
        <v>31.518066666666666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8">
      <c r="A26" s="294"/>
      <c r="B26" s="258" t="str">
        <f>'Nädal_18_1_4.-9.klass'!B26</f>
        <v>Paneeritud ahjukala (G, PT)</v>
      </c>
      <c r="C26" s="31" t="str">
        <f>'Nädal_18_1_4.-9.klass'!C26</f>
        <v>Valge kala, nisujahu, kanamuna, riivsai, toiduõli, söögisool, maitseainetesegu, sidrunipipar</v>
      </c>
      <c r="D26" s="21">
        <v>60</v>
      </c>
      <c r="E26" s="21">
        <f>D26*'Nädal_18_1_4.-9.klass'!E26/'Nädal_18_1_4.-9.klass'!D26</f>
        <v>119.03160000000001</v>
      </c>
      <c r="F26" s="21">
        <f>D26*'Nädal_18_1_4.-9.klass'!F26/'Nädal_18_1_4.-9.klass'!D26</f>
        <v>7.0590000000000011</v>
      </c>
      <c r="G26" s="21">
        <f>D26*'Nädal_18_1_4.-9.klass'!G26/'Nädal_18_1_4.-9.klass'!D26</f>
        <v>4.6463999999999999</v>
      </c>
      <c r="H26" s="21">
        <f>D26*'Nädal_18_1_4.-9.klass'!H26/'Nädal_18_1_4.-9.klass'!D26</f>
        <v>12.5106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8">
      <c r="A27" s="274" t="s">
        <v>13</v>
      </c>
      <c r="B27" s="258" t="str">
        <f>'Nädal_18_1_4.-9.klass'!B27</f>
        <v>Tofukaste tomati ja paprikaga (L)</v>
      </c>
      <c r="C27" s="31"/>
      <c r="D27" s="27">
        <v>50</v>
      </c>
      <c r="E27" s="21">
        <f>D27*'Nädal_18_1_4.-9.klass'!E27/'Nädal_18_1_4.-9.klass'!D27</f>
        <v>30.25</v>
      </c>
      <c r="F27" s="21">
        <f>D27*'Nädal_18_1_4.-9.klass'!F27/'Nädal_18_1_4.-9.klass'!D27</f>
        <v>2.5499999999999998</v>
      </c>
      <c r="G27" s="21">
        <f>D27*'Nädal_18_1_4.-9.klass'!G27/'Nädal_18_1_4.-9.klass'!D27</f>
        <v>1.5125</v>
      </c>
      <c r="H27" s="21">
        <f>D27*'Nädal_18_1_4.-9.klass'!H27/'Nädal_18_1_4.-9.klass'!D27</f>
        <v>1.3275000000000001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.95" customHeight="1">
      <c r="A28" s="451"/>
      <c r="B28" s="258" t="str">
        <f>'Nädal_18_1_4.-9.klass'!B28</f>
        <v>Riis, aurutatud</v>
      </c>
      <c r="C28" s="31" t="str">
        <f>'Nädal_18_1_4.-9.klass'!C28</f>
        <v>Riis, vesi, söögisool</v>
      </c>
      <c r="D28" s="25">
        <v>60</v>
      </c>
      <c r="E28" s="21">
        <f>D28*'Nädal_18_1_4.-9.klass'!E28/'Nädal_18_1_4.-9.klass'!D28</f>
        <v>77.25</v>
      </c>
      <c r="F28" s="21">
        <f>D28*'Nädal_18_1_4.-9.klass'!F28/'Nädal_18_1_4.-9.klass'!D28</f>
        <v>17.18</v>
      </c>
      <c r="G28" s="21">
        <f>D28*'Nädal_18_1_4.-9.klass'!G28/'Nädal_18_1_4.-9.klass'!D28</f>
        <v>0.16</v>
      </c>
      <c r="H28" s="21">
        <f>D28*'Nädal_18_1_4.-9.klass'!H28/'Nädal_18_1_4.-9.klass'!D28</f>
        <v>1.5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.95" customHeight="1">
      <c r="A29" s="451"/>
      <c r="B29" s="258" t="str">
        <f>'Nädal_18_1_4.-9.klass'!B29</f>
        <v>Kartul, aurutatud</v>
      </c>
      <c r="C29" s="31"/>
      <c r="D29" s="25">
        <v>100</v>
      </c>
      <c r="E29" s="21">
        <f>D29*'Nädal_18_1_4.-9.klass'!E29/'Nädal_18_1_4.-9.klass'!D29</f>
        <v>72.5</v>
      </c>
      <c r="F29" s="21">
        <f>D29*'Nädal_18_1_4.-9.klass'!F29/'Nädal_18_1_4.-9.klass'!D29</f>
        <v>15.500000000000002</v>
      </c>
      <c r="G29" s="21">
        <f>D29*'Nädal_18_1_4.-9.klass'!G29/'Nädal_18_1_4.-9.klass'!D29</f>
        <v>0</v>
      </c>
      <c r="H29" s="21">
        <f>D29*'Nädal_18_1_4.-9.klass'!H29/'Nädal_18_1_4.-9.klass'!D29</f>
        <v>1.8999999999999997</v>
      </c>
      <c r="I29" s="26"/>
    </row>
    <row r="30" spans="1:23" s="39" customFormat="1" ht="18.95" customHeight="1">
      <c r="A30" s="451"/>
      <c r="B30" s="261" t="s">
        <v>303</v>
      </c>
      <c r="C30" s="31"/>
      <c r="D30" s="25">
        <v>50</v>
      </c>
      <c r="E30" s="21">
        <f>D30*'Nädal_18_1_4.-9.klass'!E30/'Nädal_18_1_4.-9.klass'!D30</f>
        <v>29.5</v>
      </c>
      <c r="F30" s="21">
        <f>D30*'Nädal_18_1_4.-9.klass'!F30/'Nädal_18_1_4.-9.klass'!D30</f>
        <v>1.68</v>
      </c>
      <c r="G30" s="21">
        <f>D30*'Nädal_18_1_4.-9.klass'!G30/'Nädal_18_1_4.-9.klass'!D30</f>
        <v>0.8</v>
      </c>
      <c r="H30" s="21">
        <f>D30*'Nädal_18_1_4.-9.klass'!H30/'Nädal_18_1_4.-9.klass'!D30</f>
        <v>2.7</v>
      </c>
      <c r="J30" s="40"/>
      <c r="K30" s="40"/>
      <c r="L30" s="40"/>
      <c r="M30" s="40"/>
      <c r="N30" s="40"/>
      <c r="O30" s="40"/>
      <c r="P30" s="40"/>
    </row>
    <row r="31" spans="1:23" s="39" customFormat="1" ht="18">
      <c r="A31" s="451"/>
      <c r="B31" s="258" t="str">
        <f>'Nädal_18_1_4.-9.klass'!B31</f>
        <v>Külm jogurtikaste maitserohelisega (L)</v>
      </c>
      <c r="C31" s="31" t="str">
        <f>'Nädal_18_1_4.-9.klass'!C31</f>
        <v>Till, roheline sibul, maitsestamata jogurt</v>
      </c>
      <c r="D31" s="25">
        <v>50</v>
      </c>
      <c r="E31" s="21">
        <f>D31*'Nädal_18_1_4.-9.klass'!E31/'Nädal_18_1_4.-9.klass'!D31</f>
        <v>28.4</v>
      </c>
      <c r="F31" s="21">
        <f>D31*'Nädal_18_1_4.-9.klass'!F31/'Nädal_18_1_4.-9.klass'!D31</f>
        <v>2.39</v>
      </c>
      <c r="G31" s="21">
        <f>D31*'Nädal_18_1_4.-9.klass'!G31/'Nädal_18_1_4.-9.klass'!D31</f>
        <v>1.33</v>
      </c>
      <c r="H31" s="21">
        <f>D31*'Nädal_18_1_4.-9.klass'!H31/'Nädal_18_1_4.-9.klass'!D31</f>
        <v>1.7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451"/>
      <c r="B32" s="258" t="str">
        <f>'Nädal_18_1_4.-9.klass'!B32</f>
        <v>Mahla-õlikaste</v>
      </c>
      <c r="C32" s="31" t="str">
        <f>'Nädal_18_1_4.-9.klass'!C32</f>
        <v>Õunamahl 100% naturaalne, õunaäädikas, sinepipulber, söögisool, petersell, värske, toiduõli</v>
      </c>
      <c r="D32" s="25">
        <v>50</v>
      </c>
      <c r="E32" s="21">
        <f>D32*'Nädal_18_1_4.-9.klass'!E32/'Nädal_18_1_4.-9.klass'!D32</f>
        <v>321.89400000000001</v>
      </c>
      <c r="F32" s="21">
        <f>D32*'Nädal_18_1_4.-9.klass'!F32/'Nädal_18_1_4.-9.klass'!D32</f>
        <v>0.97050000000000014</v>
      </c>
      <c r="G32" s="21">
        <f>D32*'Nädal_18_1_4.-9.klass'!G32/'Nädal_18_1_4.-9.klass'!D32</f>
        <v>35.305500000000002</v>
      </c>
      <c r="H32" s="21">
        <f>D32*'Nädal_18_1_4.-9.klass'!H32/'Nädal_18_1_4.-9.klass'!D32</f>
        <v>0.13550000000000001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30">
      <c r="A33" s="451"/>
      <c r="B33" s="258" t="str">
        <f>'Nädal_18_1_4.-9.klass'!B33</f>
        <v>Brokoli ja porgand seesamiseemnetega</v>
      </c>
      <c r="C33" s="31" t="str">
        <f>'Nädal_18_1_4.-9.klass'!C33</f>
        <v>Brokoli, porgand, salatikaste (sinep, mesi, toiduõli, õunaäädikas, söögisool, must pipar, suhkur), seesamiseemned</v>
      </c>
      <c r="D33" s="25">
        <v>50</v>
      </c>
      <c r="E33" s="21">
        <f>D33*'Nädal_18_1_4.-9.klass'!E33/'Nädal_18_1_4.-9.klass'!D33</f>
        <v>52.8</v>
      </c>
      <c r="F33" s="21">
        <f>D33*'Nädal_18_1_4.-9.klass'!F33/'Nädal_18_1_4.-9.klass'!D33</f>
        <v>2.89</v>
      </c>
      <c r="G33" s="21">
        <f>D33*'Nädal_18_1_4.-9.klass'!G33/'Nädal_18_1_4.-9.klass'!D33</f>
        <v>3.43</v>
      </c>
      <c r="H33" s="21">
        <f>D33*'Nädal_18_1_4.-9.klass'!H33/'Nädal_18_1_4.-9.klass'!D33</f>
        <v>1.8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451"/>
      <c r="B34" s="258" t="str">
        <f>'Nädal_18_1_4.-9.klass'!B39</f>
        <v>Rukkileiva (3 sorti) - ja sepikutoodete valik  (G)</v>
      </c>
      <c r="C34" s="31"/>
      <c r="D34" s="25">
        <v>30</v>
      </c>
      <c r="E34" s="21">
        <f>D34*'Nädal_18_1_4.-9.klass'!E39/'Nädal_18_1_4.-9.klass'!D39</f>
        <v>73.86</v>
      </c>
      <c r="F34" s="21">
        <f>E34*'Nädal_18_1_4.-9.klass'!F39/'Nädal_18_1_4.-9.klass'!E39</f>
        <v>15.69</v>
      </c>
      <c r="G34" s="21">
        <f>F34*'Nädal_18_1_4.-9.klass'!G39/'Nädal_18_1_4.-9.klass'!F39</f>
        <v>0.6</v>
      </c>
      <c r="H34" s="21">
        <f>G34*'Nädal_18_1_4.-9.klass'!H39/'Nädal_18_1_4.-9.klass'!G39</f>
        <v>2.145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451"/>
      <c r="B35" s="258" t="str">
        <f>'Nädal_18_1_4.-9.klass'!B40</f>
        <v>Valge redis</v>
      </c>
      <c r="C35" s="31"/>
      <c r="D35" s="25">
        <v>50</v>
      </c>
      <c r="E35" s="21">
        <f>D35*'Nädal_18_1_4.-9.klass'!E40/'Nädal_18_1_4.-9.klass'!D40</f>
        <v>9.4499999999999993</v>
      </c>
      <c r="F35" s="21">
        <f>E35*'Nädal_18_1_4.-9.klass'!F40/'Nädal_18_1_4.-9.klass'!E40</f>
        <v>1.45</v>
      </c>
      <c r="G35" s="21">
        <f>F35*'Nädal_18_1_4.-9.klass'!G40/'Nädal_18_1_4.-9.klass'!F40</f>
        <v>4.9999999999999996E-2</v>
      </c>
      <c r="H35" s="21">
        <f>G35*'Nädal_18_1_4.-9.klass'!H40/'Nädal_18_1_4.-9.klass'!G40</f>
        <v>0.39999999999999997</v>
      </c>
      <c r="I35" s="26"/>
      <c r="J35" s="35"/>
      <c r="K35" s="35"/>
      <c r="L35" s="35"/>
      <c r="M35" s="35"/>
      <c r="N35" s="35"/>
      <c r="O35" s="35"/>
      <c r="P35" s="35"/>
    </row>
    <row r="36" spans="1:22" ht="18.95" customHeight="1">
      <c r="A36" s="452"/>
      <c r="B36" s="258" t="str">
        <f>'Nädal_18_1_4.-9.klass'!B41</f>
        <v>Õun (mahe)</v>
      </c>
      <c r="C36" s="31"/>
      <c r="D36" s="25">
        <v>50</v>
      </c>
      <c r="E36" s="21">
        <f>D36*'Nädal_18_1_4.-9.klass'!E41/'Nädal_18_1_4.-9.klass'!D41</f>
        <v>24.038</v>
      </c>
      <c r="F36" s="21">
        <f>E36*'Nädal_18_1_4.-9.klass'!F41/'Nädal_18_1_4.-9.klass'!E41</f>
        <v>6.74</v>
      </c>
      <c r="G36" s="21">
        <f>F36*'Nädal_18_1_4.-9.klass'!G41/'Nädal_18_1_4.-9.klass'!F41</f>
        <v>0</v>
      </c>
      <c r="H36" s="21">
        <v>0</v>
      </c>
      <c r="J36" s="35"/>
      <c r="K36" s="35"/>
      <c r="L36" s="35"/>
      <c r="M36" s="35"/>
      <c r="N36" s="35"/>
      <c r="O36" s="35"/>
      <c r="P36" s="35"/>
    </row>
    <row r="37" spans="1:22" s="34" customFormat="1" ht="18.95" customHeight="1">
      <c r="A37" s="220"/>
      <c r="B37" s="22"/>
      <c r="C37" s="22" t="s">
        <v>37</v>
      </c>
      <c r="D37" s="51"/>
      <c r="E37" s="48">
        <f>SUM(E26:E36)</f>
        <v>838.97360000000003</v>
      </c>
      <c r="F37" s="48">
        <f>SUM(F26:F36)</f>
        <v>74.099500000000006</v>
      </c>
      <c r="G37" s="48">
        <f>SUM(G26:G36)</f>
        <v>47.834400000000002</v>
      </c>
      <c r="H37" s="48">
        <f>SUM(H26:H36)</f>
        <v>26.118599999999997</v>
      </c>
      <c r="O37" s="36"/>
      <c r="P37" s="36"/>
      <c r="Q37" s="36"/>
      <c r="R37" s="36"/>
      <c r="S37" s="36"/>
      <c r="T37" s="36"/>
      <c r="U37" s="36"/>
      <c r="V37" s="36"/>
    </row>
    <row r="38" spans="1:22" ht="50.1" customHeight="1">
      <c r="A38" s="234" t="s">
        <v>52</v>
      </c>
      <c r="B38" s="47" t="s">
        <v>4</v>
      </c>
      <c r="C38" s="29" t="s">
        <v>5</v>
      </c>
      <c r="D38" s="28" t="s">
        <v>6</v>
      </c>
      <c r="E38" s="28" t="s">
        <v>7</v>
      </c>
      <c r="F38" s="28" t="s">
        <v>8</v>
      </c>
      <c r="G38" s="28" t="s">
        <v>9</v>
      </c>
      <c r="H38" s="28" t="s">
        <v>10</v>
      </c>
      <c r="O38" s="35"/>
      <c r="P38" s="35"/>
      <c r="Q38" s="35"/>
      <c r="R38" s="35"/>
      <c r="S38" s="35"/>
      <c r="T38" s="35"/>
      <c r="U38" s="35"/>
      <c r="V38" s="35"/>
    </row>
    <row r="39" spans="1:22" s="34" customFormat="1" ht="30">
      <c r="A39" s="299"/>
      <c r="B39" s="258" t="str">
        <f>'Nädal_18_1_4.-9.klass'!B44</f>
        <v>Kanalihasupp kümne köögiviljadega</v>
      </c>
      <c r="C39" s="23" t="str">
        <f>'Nädal_18_1_4.-9.klass'!C44</f>
        <v>Kanapuljong, kanaliha, kartul, porgand, valge peakapsas, kõrvits, brokoli, pastinaak, hernes, lillkapsas, toiduõli, mugulsibul, küüslauk, söögisool, must pipar, till</v>
      </c>
      <c r="D39" s="21">
        <v>300</v>
      </c>
      <c r="E39" s="21">
        <f>D39*'Nädal_18_1_4.-9.klass'!E44/'Nädal_18_1_4.-9.klass'!D44</f>
        <v>286.2</v>
      </c>
      <c r="F39" s="21">
        <f>E39*'Nädal_18_1_4.-9.klass'!F44/'Nädal_18_1_4.-9.klass'!E44</f>
        <v>14.054999999999996</v>
      </c>
      <c r="G39" s="21">
        <f>F39*'Nädal_18_1_4.-9.klass'!G44/'Nädal_18_1_4.-9.klass'!F44</f>
        <v>15.944999999999999</v>
      </c>
      <c r="H39" s="21">
        <f>G39*'Nädal_18_1_4.-9.klass'!H44/'Nädal_18_1_4.-9.klass'!G44</f>
        <v>18.089999999999996</v>
      </c>
      <c r="J39" s="94"/>
      <c r="K39" s="36"/>
      <c r="L39" s="36"/>
      <c r="M39" s="36"/>
      <c r="N39" s="36"/>
      <c r="O39" s="36"/>
      <c r="P39" s="37"/>
      <c r="Q39" s="37"/>
      <c r="R39" s="37"/>
      <c r="S39" s="37"/>
      <c r="T39" s="36"/>
      <c r="U39" s="36"/>
      <c r="V39" s="36"/>
    </row>
    <row r="40" spans="1:22" s="34" customFormat="1" ht="18">
      <c r="A40" s="274" t="s">
        <v>13</v>
      </c>
      <c r="B40" s="258" t="str">
        <f>'Nädal_18_1_4.-9.klass'!B45</f>
        <v>Aedviljasupp kinoaga</v>
      </c>
      <c r="C40" s="23" t="str">
        <f>'Nädal_18_1_4.-9.klass'!C45</f>
        <v>Kartul, porgand, mugulsibul, rohelised herned, kinoa, vesi, toiduõli, must pipar, till</v>
      </c>
      <c r="D40" s="27">
        <v>100</v>
      </c>
      <c r="E40" s="21">
        <f>D40*'Nädal_18_1_4.-9.klass'!E45/'Nädal_18_1_4.-9.klass'!D45</f>
        <v>98.4</v>
      </c>
      <c r="F40" s="21">
        <f>E40*'Nädal_18_1_4.-9.klass'!F45/'Nädal_18_1_4.-9.klass'!E45</f>
        <v>12.3</v>
      </c>
      <c r="G40" s="21">
        <f>F40*'Nädal_18_1_4.-9.klass'!G45/'Nädal_18_1_4.-9.klass'!F45</f>
        <v>3.78</v>
      </c>
      <c r="H40" s="21">
        <f>G40*'Nädal_18_1_4.-9.klass'!H45/'Nädal_18_1_4.-9.klass'!G45</f>
        <v>2.7</v>
      </c>
      <c r="J40" s="247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18">
      <c r="A41" s="274"/>
      <c r="B41" s="258" t="str">
        <f>'Nädal_18_1_4.-9.klass'!B46</f>
        <v>Marjatarretis vahukoorega (L, VS)</v>
      </c>
      <c r="C41" s="23" t="str">
        <f>'Nädal_18_1_4.-9.klass'!C46</f>
        <v>Želatiin, vesi, mustsõstramahl 100% naturaalne, marjad, vahukoor, suhkur, vanillisuhkur</v>
      </c>
      <c r="D41" s="25">
        <v>100</v>
      </c>
      <c r="E41" s="21">
        <f>D41*'Nädal_18_1_4.-9.klass'!E46/'Nädal_18_1_4.-9.klass'!D46</f>
        <v>133</v>
      </c>
      <c r="F41" s="21">
        <f>E41*'Nädal_18_1_4.-9.klass'!F46/'Nädal_18_1_4.-9.klass'!E46</f>
        <v>24.2</v>
      </c>
      <c r="G41" s="21">
        <f>F41*'Nädal_18_1_4.-9.klass'!G46/'Nädal_18_1_4.-9.klass'!F46</f>
        <v>3.05</v>
      </c>
      <c r="H41" s="21">
        <f>G41*'Nädal_18_1_4.-9.klass'!H46/'Nädal_18_1_4.-9.klass'!G46</f>
        <v>2.181</v>
      </c>
      <c r="J41" s="95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">
      <c r="A42" s="301"/>
      <c r="B42" s="258" t="str">
        <f>'Nädal_18_1_4.-9.klass'!B47</f>
        <v>Kakaojogurt kirssidega (L)</v>
      </c>
      <c r="C42" s="23"/>
      <c r="D42" s="25">
        <v>100</v>
      </c>
      <c r="E42" s="21">
        <f>D42*'Nädal_18_1_4.-9.klass'!E47/'Nädal_18_1_4.-9.klass'!D47</f>
        <v>95.2</v>
      </c>
      <c r="F42" s="21">
        <f>E42*'Nädal_18_1_4.-9.klass'!F47/'Nädal_18_1_4.-9.klass'!E47</f>
        <v>15.9</v>
      </c>
      <c r="G42" s="21">
        <f>F42*'Nädal_18_1_4.-9.klass'!G47/'Nädal_18_1_4.-9.klass'!F47</f>
        <v>2.21</v>
      </c>
      <c r="H42" s="21">
        <f>D42*'Nädal_18_1_4.-9.klass'!H47/'Nädal_18_1_4.-9.klass'!D47</f>
        <v>2.75</v>
      </c>
      <c r="J42" s="95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">
      <c r="A43" s="301"/>
      <c r="B43" s="258" t="str">
        <f>'Nädal_18_1_4.-9.klass'!B48</f>
        <v>Piimatooted (piim, keefir R 2,5% ) (L) (PRIA)</v>
      </c>
      <c r="C43" s="23"/>
      <c r="D43" s="25">
        <v>100</v>
      </c>
      <c r="E43" s="21">
        <f>D43*'Nädal_18_1_4.-9.klass'!E48/'Nädal_18_1_4.-9.klass'!D48</f>
        <v>56.39</v>
      </c>
      <c r="F43" s="21">
        <f>E43*'Nädal_18_1_4.-9.klass'!F48/'Nädal_18_1_4.-9.klass'!E48</f>
        <v>4.875</v>
      </c>
      <c r="G43" s="21">
        <f>F43*'Nädal_18_1_4.-9.klass'!G48/'Nädal_18_1_4.-9.klass'!F48</f>
        <v>2.57</v>
      </c>
      <c r="H43" s="21">
        <f>G43*'Nädal_18_1_4.-9.klass'!H48/'Nädal_18_1_4.-9.klass'!G48</f>
        <v>3.44</v>
      </c>
      <c r="J43" s="95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30">
      <c r="A44" s="301"/>
      <c r="B44" s="258" t="str">
        <f>'Nädal_18_1_4.-9.klass'!B49</f>
        <v>Joogijogurt, maitsestatud (L)</v>
      </c>
      <c r="C44" s="23" t="str">
        <f>'Nädal_18_1_4.-9.klass'!C49</f>
        <v>Maitsestamata jogurt, naturaalne marjapüree (maasikas, vaarikas, mustad sõstrad, punased sõstrad, mustikas), suhkur</v>
      </c>
      <c r="D44" s="25">
        <v>100</v>
      </c>
      <c r="E44" s="21">
        <f>D44*'Nädal_18_1_4.-9.klass'!E49/'Nädal_18_1_4.-9.klass'!D49</f>
        <v>74.745999999999995</v>
      </c>
      <c r="F44" s="21">
        <f>E44*'Nädal_18_1_4.-9.klass'!F49/'Nädal_18_1_4.-9.klass'!E49</f>
        <v>12.122999999999999</v>
      </c>
      <c r="G44" s="21">
        <f>F44*'Nädal_18_1_4.-9.klass'!G49/'Nädal_18_1_4.-9.klass'!F49</f>
        <v>1.5</v>
      </c>
      <c r="H44" s="21">
        <f>G44*'Nädal_18_1_4.-9.klass'!H49/'Nädal_18_1_4.-9.klass'!G49</f>
        <v>3.2000000000000006</v>
      </c>
      <c r="J44" s="95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301"/>
      <c r="B45" s="258" t="str">
        <f>'Nädal_18_1_4.-9.klass'!B50</f>
        <v>Mahl (erinevad maitsed)</v>
      </c>
      <c r="C45" s="23" t="str">
        <f>'Nädal_18_1_4.-9.klass'!C50</f>
        <v>Rõngu suhkruvaba mahlakonsentraat 100% naturaalne, vesi</v>
      </c>
      <c r="D45" s="25">
        <v>5</v>
      </c>
      <c r="E45" s="21">
        <f>D45*'Nädal_18_1_4.-9.klass'!E50/'Nädal_18_1_4.-9.klass'!D50</f>
        <v>2.4264399999999999</v>
      </c>
      <c r="F45" s="21">
        <f>E45*'Nädal_18_1_4.-9.klass'!F50/'Nädal_18_1_4.-9.klass'!E50</f>
        <v>0.58909999999999996</v>
      </c>
      <c r="G45" s="21">
        <f>F45*'Nädal_18_1_4.-9.klass'!G50/'Nädal_18_1_4.-9.klass'!F50</f>
        <v>2.5000000000000001E-3</v>
      </c>
      <c r="H45" s="21">
        <f>G45*'Nädal_18_1_4.-9.klass'!H50/'Nädal_18_1_4.-9.klass'!G50</f>
        <v>1.8149999999999999E-2</v>
      </c>
      <c r="J45" s="95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301"/>
      <c r="B46" s="258" t="str">
        <f>'Nädal_18_1_4.-9.klass'!B51</f>
        <v>Rukkileiva (3 sorti) - ja sepikutoodete valik  (G)</v>
      </c>
      <c r="C46" s="23"/>
      <c r="D46" s="25">
        <v>100</v>
      </c>
      <c r="E46" s="21">
        <f>D46*'Nädal_18_1_4.-9.klass'!E51/'Nädal_18_1_4.-9.klass'!D51</f>
        <v>246.2</v>
      </c>
      <c r="F46" s="21">
        <f>E46*'Nädal_18_1_4.-9.klass'!F51/'Nädal_18_1_4.-9.klass'!E51</f>
        <v>52.3</v>
      </c>
      <c r="G46" s="21">
        <f>F46*'Nädal_18_1_4.-9.klass'!G51/'Nädal_18_1_4.-9.klass'!F51</f>
        <v>2</v>
      </c>
      <c r="H46" s="21">
        <f>G46*'Nädal_18_1_4.-9.klass'!H51/'Nädal_18_1_4.-9.klass'!G51</f>
        <v>7.15</v>
      </c>
      <c r="J46" s="95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ht="18.95" customHeight="1">
      <c r="A47" s="310"/>
      <c r="B47" s="258" t="str">
        <f>'Nädal_18_1_4.-9.klass'!B52</f>
        <v>Valge redis</v>
      </c>
      <c r="C47" s="23"/>
      <c r="D47" s="25">
        <v>50</v>
      </c>
      <c r="E47" s="21">
        <f>D47*'Nädal_18_1_4.-9.klass'!E52/'Nädal_18_1_4.-9.klass'!D52</f>
        <v>9.4499999999999993</v>
      </c>
      <c r="F47" s="21">
        <f>E47*'Nädal_18_1_4.-9.klass'!F52/'Nädal_18_1_4.-9.klass'!E52</f>
        <v>1.45</v>
      </c>
      <c r="G47" s="21">
        <f>F47*'Nädal_18_1_4.-9.klass'!G52/'Nädal_18_1_4.-9.klass'!F52</f>
        <v>4.9999999999999996E-2</v>
      </c>
      <c r="H47" s="21">
        <f>G47*'Nädal_18_1_4.-9.klass'!H52/'Nädal_18_1_4.-9.klass'!G52</f>
        <v>0.39999999999999997</v>
      </c>
      <c r="J47" s="95"/>
      <c r="K47" s="35"/>
      <c r="L47" s="35"/>
      <c r="M47" s="35"/>
      <c r="N47" s="35"/>
      <c r="O47" s="35"/>
      <c r="P47" s="35"/>
      <c r="Q47" s="35"/>
      <c r="R47" s="35"/>
      <c r="S47" s="35"/>
      <c r="T47" s="35"/>
    </row>
    <row r="48" spans="1:22" ht="18.95" customHeight="1">
      <c r="A48" s="311"/>
      <c r="B48" s="258" t="str">
        <f>'Nädal_18_1_4.-9.klass'!B53</f>
        <v xml:space="preserve">Pirn </v>
      </c>
      <c r="C48" s="23"/>
      <c r="D48" s="25">
        <v>50</v>
      </c>
      <c r="E48" s="21">
        <f>D48*'Nädal_18_1_4.-9.klass'!E53/'Nädal_18_1_4.-9.klass'!D53</f>
        <v>19.988</v>
      </c>
      <c r="F48" s="21">
        <f>E48*'Nädal_18_1_4.-9.klass'!F53/'Nädal_18_1_4.-9.klass'!E53</f>
        <v>5.97</v>
      </c>
      <c r="G48" s="21">
        <f>F48*'Nädal_18_1_4.-9.klass'!G53/'Nädal_18_1_4.-9.klass'!F53</f>
        <v>0</v>
      </c>
      <c r="H48" s="21" t="s">
        <v>538</v>
      </c>
      <c r="J48" s="95"/>
    </row>
    <row r="49" spans="1:15" s="34" customFormat="1" ht="18.95" customHeight="1">
      <c r="A49" s="220"/>
      <c r="B49" s="22"/>
      <c r="C49" s="22" t="s">
        <v>37</v>
      </c>
      <c r="D49" s="50"/>
      <c r="E49" s="48">
        <f>SUM(E39:E48)</f>
        <v>1022.00044</v>
      </c>
      <c r="F49" s="48">
        <f>SUM(F39:F48)</f>
        <v>143.7621</v>
      </c>
      <c r="G49" s="48">
        <f>SUM(G39:G48)</f>
        <v>31.107500000000002</v>
      </c>
      <c r="H49" s="48">
        <f>SUM(H39:H48)</f>
        <v>39.929149999999993</v>
      </c>
      <c r="J49" s="33"/>
      <c r="K49" s="32"/>
      <c r="L49" s="32"/>
      <c r="M49" s="32"/>
      <c r="N49" s="32"/>
      <c r="O49" s="32"/>
    </row>
    <row r="50" spans="1:15" ht="50.1" customHeight="1">
      <c r="A50" s="234" t="s">
        <v>72</v>
      </c>
      <c r="B50" s="47" t="s">
        <v>4</v>
      </c>
      <c r="C50" s="29" t="s">
        <v>5</v>
      </c>
      <c r="D50" s="28" t="s">
        <v>6</v>
      </c>
      <c r="E50" s="28" t="s">
        <v>7</v>
      </c>
      <c r="F50" s="28" t="s">
        <v>8</v>
      </c>
      <c r="G50" s="28" t="s">
        <v>9</v>
      </c>
      <c r="H50" s="28" t="s">
        <v>10</v>
      </c>
    </row>
    <row r="51" spans="1:15" ht="18">
      <c r="A51" s="294"/>
      <c r="B51" s="258" t="str">
        <f>'Nädal_18_1_4.-9.klass'!B56</f>
        <v xml:space="preserve">Raguu köögiviljade ja sealihaga </v>
      </c>
      <c r="C51" s="24" t="str">
        <f>'Nädal_18_1_4.-9.klass'!C56</f>
        <v>Sealiha, mugulsibul, vesi, nisujahu, toiduõli, hapukoor, petersell, must pipar, söögisool</v>
      </c>
      <c r="D51" s="21">
        <v>120</v>
      </c>
      <c r="E51" s="21">
        <f>D51*'Nädal_18_1_4.-9.klass'!E56/'Nädal_18_1_4.-9.klass'!D56</f>
        <v>113</v>
      </c>
      <c r="F51" s="21">
        <f>E51*'Nädal_18_1_4.-9.klass'!F56/'Nädal_18_1_4.-9.klass'!E56</f>
        <v>4.74</v>
      </c>
      <c r="G51" s="21">
        <f>F51*'Nädal_18_1_4.-9.klass'!G56/'Nädal_18_1_4.-9.klass'!F56</f>
        <v>7.69</v>
      </c>
      <c r="H51" s="21">
        <f>G51*'Nädal_18_1_4.-9.klass'!H56/'Nädal_18_1_4.-9.klass'!G56</f>
        <v>6.05</v>
      </c>
    </row>
    <row r="52" spans="1:15" ht="36">
      <c r="A52" s="274" t="s">
        <v>13</v>
      </c>
      <c r="B52" s="258" t="str">
        <f>'Nädal_18_1_4.-9.klass'!B57</f>
        <v>Kreemjas köögiviljakaste sulatatud juustuga ja basiilikuga (L)</v>
      </c>
      <c r="C52" s="24" t="str">
        <f>'Nädal_18_1_4.-9.klass'!C57</f>
        <v>Suvikõrvits, porgand, mugulsibul, küüslauk, paprika, sulatatud juust , vesi, must pipar, basiilik</v>
      </c>
      <c r="D52" s="27">
        <v>20</v>
      </c>
      <c r="E52" s="21">
        <f>D52*'Nädal_18_1_4.-9.klass'!E57/'Nädal_18_1_4.-9.klass'!D57</f>
        <v>15.82</v>
      </c>
      <c r="F52" s="21">
        <f>E52*'Nädal_18_1_4.-9.klass'!F57/'Nädal_18_1_4.-9.klass'!E57</f>
        <v>1.036</v>
      </c>
      <c r="G52" s="21">
        <f>F52*'Nädal_18_1_4.-9.klass'!G57/'Nädal_18_1_4.-9.klass'!F57</f>
        <v>0.99600000000000022</v>
      </c>
      <c r="H52" s="21">
        <f>G52*'Nädal_18_1_4.-9.klass'!H57/'Nädal_18_1_4.-9.klass'!G57</f>
        <v>0.85200000000000009</v>
      </c>
    </row>
    <row r="53" spans="1:15" ht="18.95" customHeight="1">
      <c r="A53" s="295"/>
      <c r="B53" s="258" t="str">
        <f>'Nädal_18_1_4.-9.klass'!B58</f>
        <v>Kartulipüree (L)</v>
      </c>
      <c r="C53" s="24" t="str">
        <f>'Nädal_18_1_4.-9.klass'!C58</f>
        <v>Kartul, piim, või , söögisool</v>
      </c>
      <c r="D53" s="25">
        <v>100</v>
      </c>
      <c r="E53" s="21">
        <f>D53*'Nädal_18_1_4.-9.klass'!E58/'Nädal_18_1_4.-9.klass'!D58</f>
        <v>87.6</v>
      </c>
      <c r="F53" s="21">
        <f>E53*'Nädal_18_1_4.-9.klass'!F58/'Nädal_18_1_4.-9.klass'!E58</f>
        <v>13.299999999999999</v>
      </c>
      <c r="G53" s="21">
        <f>F53*'Nädal_18_1_4.-9.klass'!G58/'Nädal_18_1_4.-9.klass'!F58</f>
        <v>2.5666666666666664</v>
      </c>
      <c r="H53" s="21">
        <f>G53*'Nädal_18_1_4.-9.klass'!H58/'Nädal_18_1_4.-9.klass'!G58</f>
        <v>2.4499999999999997</v>
      </c>
    </row>
    <row r="54" spans="1:15" ht="18.95" customHeight="1">
      <c r="A54" s="295"/>
      <c r="B54" s="258" t="str">
        <f>'Nädal_18_1_4.-9.klass'!B59</f>
        <v xml:space="preserve">Tatar, aurutatud </v>
      </c>
      <c r="C54" s="24" t="str">
        <f>'Nädal_18_1_4.-9.klass'!C59</f>
        <v>Tatar, vesi, söögisool</v>
      </c>
      <c r="D54" s="25">
        <v>100</v>
      </c>
      <c r="E54" s="21">
        <f>D54*'Nädal_18_1_4.-9.klass'!E59/'Nädal_18_1_4.-9.klass'!D59</f>
        <v>154.19999999999999</v>
      </c>
      <c r="F54" s="21">
        <f>E54*'Nädal_18_1_4.-9.klass'!F59/'Nädal_18_1_4.-9.klass'!E59</f>
        <v>26.999999999999996</v>
      </c>
      <c r="G54" s="21">
        <f>F54*'Nädal_18_1_4.-9.klass'!G59/'Nädal_18_1_4.-9.klass'!F59</f>
        <v>2.4999999999999996</v>
      </c>
      <c r="H54" s="21">
        <f>G54*'Nädal_18_1_4.-9.klass'!H59/'Nädal_18_1_4.-9.klass'!G59</f>
        <v>4.8333333333333321</v>
      </c>
    </row>
    <row r="55" spans="1:15" ht="18">
      <c r="A55" s="295"/>
      <c r="B55" s="258" t="str">
        <f>'Nädal_18_1_4.-9.klass'!B60</f>
        <v>Kapsas, röstitud</v>
      </c>
      <c r="C55" s="24"/>
      <c r="D55" s="25">
        <v>100</v>
      </c>
      <c r="E55" s="21">
        <f>D55*'Nädal_18_1_4.-9.klass'!E60/'Nädal_18_1_4.-9.klass'!D60</f>
        <v>24.18</v>
      </c>
      <c r="F55" s="21">
        <f>E55*'Nädal_18_1_4.-9.klass'!F60/'Nädal_18_1_4.-9.klass'!E60</f>
        <v>5.56</v>
      </c>
      <c r="G55" s="21">
        <f>F55*'Nädal_18_1_4.-9.klass'!G60/'Nädal_18_1_4.-9.klass'!F60</f>
        <v>0.19999999999999998</v>
      </c>
      <c r="H55" s="21">
        <f>G55*'Nädal_18_1_4.-9.klass'!H60/'Nädal_18_1_4.-9.klass'!G60</f>
        <v>1.0999999999999999</v>
      </c>
      <c r="J55" s="33"/>
      <c r="K55" s="32"/>
      <c r="L55" s="32"/>
      <c r="M55" s="32"/>
      <c r="N55" s="32"/>
      <c r="O55" s="32"/>
    </row>
    <row r="56" spans="1:15" ht="18.95" customHeight="1">
      <c r="A56" s="295"/>
      <c r="B56" s="258" t="str">
        <f>'Nädal_18_1_4.-9.klass'!B61</f>
        <v>Mahla-õlikaste</v>
      </c>
      <c r="C56" s="24" t="str">
        <f>'Nädal_18_1_4.-9.klass'!C61</f>
        <v>Õunamahl 100% naturaalne, õunaäädikas, sinepipulber, söögisool, petersell, toiduõli</v>
      </c>
      <c r="D56" s="25">
        <v>5</v>
      </c>
      <c r="E56" s="21">
        <f>D56*'Nädal_18_1_4.-9.klass'!E61/'Nädal_18_1_4.-9.klass'!D61</f>
        <v>32.189399999999999</v>
      </c>
      <c r="F56" s="21">
        <f>E56*'Nädal_18_1_4.-9.klass'!F61/'Nädal_18_1_4.-9.klass'!E61</f>
        <v>9.7050000000000011E-2</v>
      </c>
      <c r="G56" s="21">
        <f>F56*'Nädal_18_1_4.-9.klass'!G61/'Nädal_18_1_4.-9.klass'!F61</f>
        <v>3.5305500000000003</v>
      </c>
      <c r="H56" s="21">
        <f>G56*'Nädal_18_1_4.-9.klass'!H61/'Nädal_18_1_4.-9.klass'!G61</f>
        <v>1.3550000000000001E-2</v>
      </c>
      <c r="J56" s="33"/>
      <c r="K56" s="32"/>
      <c r="L56" s="32"/>
      <c r="M56" s="32"/>
      <c r="N56" s="32"/>
      <c r="O56" s="32"/>
    </row>
    <row r="57" spans="1:15" ht="18.95" customHeight="1">
      <c r="A57" s="297"/>
      <c r="B57" s="258" t="str">
        <f>'Nädal_18_1_4.-9.klass'!B62</f>
        <v>Hiina kapsa salat spinatiga</v>
      </c>
      <c r="C57" s="24" t="str">
        <f>'Nädal_18_1_4.-9.klass'!C62</f>
        <v xml:space="preserve">Peet, mädarõigas, hapukoor, õun, suhkur, </v>
      </c>
      <c r="D57" s="25">
        <v>100</v>
      </c>
      <c r="E57" s="21">
        <f>D57*'Nädal_18_1_4.-9.klass'!E62/'Nädal_18_1_4.-9.klass'!D62</f>
        <v>14.2</v>
      </c>
      <c r="F57" s="21">
        <f>E57*'Nädal_18_1_4.-9.klass'!F62/'Nädal_18_1_4.-9.klass'!E62</f>
        <v>2.42</v>
      </c>
      <c r="G57" s="21">
        <f>F57*'Nädal_18_1_4.-9.klass'!G62/'Nädal_18_1_4.-9.klass'!F62</f>
        <v>0.16</v>
      </c>
      <c r="H57" s="21">
        <f>G57*'Nädal_18_1_4.-9.klass'!H62/'Nädal_18_1_4.-9.klass'!G62</f>
        <v>1.34</v>
      </c>
    </row>
    <row r="58" spans="1:15" ht="18.95" customHeight="1">
      <c r="A58" s="297"/>
      <c r="B58" s="258" t="str">
        <f>'Nädal_18_1_4.-9.klass'!B63</f>
        <v>Porgand (mahe), mais, kurk</v>
      </c>
      <c r="C58" s="24"/>
      <c r="D58" s="25">
        <v>100</v>
      </c>
      <c r="E58" s="21">
        <f>D58*'Nädal_18_1_4.-9.klass'!E63/'Nädal_18_1_4.-9.klass'!D63</f>
        <v>42.3</v>
      </c>
      <c r="F58" s="21">
        <f>E58*'Nädal_18_1_4.-9.klass'!F63/'Nädal_18_1_4.-9.klass'!E63</f>
        <v>6.35</v>
      </c>
      <c r="G58" s="21">
        <f>F58*'Nädal_18_1_4.-9.klass'!G63/'Nädal_18_1_4.-9.klass'!F63</f>
        <v>0.56999999999999995</v>
      </c>
      <c r="H58" s="21">
        <f>G58*'Nädal_18_1_4.-9.klass'!H63/'Nädal_18_1_4.-9.klass'!G63</f>
        <v>1.53</v>
      </c>
    </row>
    <row r="59" spans="1:15" ht="18.95" customHeight="1">
      <c r="A59" s="297"/>
      <c r="B59" s="258" t="str">
        <f>'Nädal_18_1_4.-9.klass'!B64</f>
        <v>Seemnesegu (mahe)</v>
      </c>
      <c r="C59" s="24" t="str">
        <f>'Nädal_18_1_4.-9.klass'!C64</f>
        <v>Kõrvitsaseemned, päevalilleseemned, seesamiseemned</v>
      </c>
      <c r="D59" s="25">
        <v>10</v>
      </c>
      <c r="E59" s="21">
        <f>D59*'Nädal_18_1_4.-9.klass'!E64/'Nädal_18_1_4.-9.klass'!D64</f>
        <v>60.8767</v>
      </c>
      <c r="F59" s="21">
        <f>E59*'Nädal_18_1_4.-9.klass'!F64/'Nädal_18_1_4.-9.klass'!E64</f>
        <v>1.28</v>
      </c>
      <c r="G59" s="21">
        <f>F59*'Nädal_18_1_4.-9.klass'!G64/'Nädal_18_1_4.-9.klass'!F64</f>
        <v>5.1566999999999998</v>
      </c>
      <c r="H59" s="21">
        <f>G59*'Nädal_18_1_4.-9.klass'!H64/'Nädal_18_1_4.-9.klass'!G64</f>
        <v>2.8232999999999997</v>
      </c>
    </row>
    <row r="60" spans="1:15" ht="18.95" customHeight="1">
      <c r="A60" s="297"/>
      <c r="B60" s="258" t="str">
        <f>'Nädal_18_1_4.-9.klass'!B65</f>
        <v>Piimatooted (piim, keefir R 2,5% ) (L)</v>
      </c>
      <c r="C60" s="24"/>
      <c r="D60" s="25">
        <v>50</v>
      </c>
      <c r="E60" s="21">
        <f>D60*'Nädal_18_1_4.-9.klass'!E65/'Nädal_18_1_4.-9.klass'!D65</f>
        <v>28.195</v>
      </c>
      <c r="F60" s="21">
        <f>E60*'Nädal_18_1_4.-9.klass'!F65/'Nädal_18_1_4.-9.klass'!E65</f>
        <v>2.4375</v>
      </c>
      <c r="G60" s="21">
        <f>F60*'Nädal_18_1_4.-9.klass'!G65/'Nädal_18_1_4.-9.klass'!F65</f>
        <v>1.2849999999999999</v>
      </c>
      <c r="H60" s="21">
        <f>G60*'Nädal_18_1_4.-9.klass'!H65/'Nädal_18_1_4.-9.klass'!G65</f>
        <v>1.72</v>
      </c>
    </row>
    <row r="61" spans="1:15" ht="36">
      <c r="A61" s="297"/>
      <c r="B61" s="258" t="str">
        <f>'Nädal_18_1_4.-9.klass'!B66</f>
        <v>Joogijogurt, maitsestatud (L)</v>
      </c>
      <c r="C61" s="24" t="str">
        <f>'Nädal_18_1_4.-9.klass'!C66</f>
        <v>Maitsestamata jogurt, naturaalne marjapüree (maasikas, vaarikas, mustad sõstrad, punased sõstrad, mustikas), suhkur</v>
      </c>
      <c r="D61" s="25">
        <v>50</v>
      </c>
      <c r="E61" s="21">
        <f>D61*'Nädal_18_1_4.-9.klass'!E66/'Nädal_18_1_4.-9.klass'!D66</f>
        <v>37.372999999999998</v>
      </c>
      <c r="F61" s="21">
        <f>E61*'Nädal_18_1_4.-9.klass'!F66/'Nädal_18_1_4.-9.klass'!E66</f>
        <v>6.0614999999999997</v>
      </c>
      <c r="G61" s="21">
        <f>F61*'Nädal_18_1_4.-9.klass'!G66/'Nädal_18_1_4.-9.klass'!F66</f>
        <v>0.75</v>
      </c>
      <c r="H61" s="21">
        <f>G61*'Nädal_18_1_4.-9.klass'!H66/'Nädal_18_1_4.-9.klass'!G66</f>
        <v>1.6000000000000003</v>
      </c>
    </row>
    <row r="62" spans="1:15" ht="18">
      <c r="A62" s="297"/>
      <c r="B62" s="258" t="str">
        <f>'Nädal_18_1_4.-9.klass'!B67</f>
        <v>Tee, suhkruta</v>
      </c>
      <c r="C62" s="24" t="str">
        <f>'Nädal_18_1_4.-9.klass'!C67</f>
        <v>Teepuru, vesi</v>
      </c>
      <c r="D62" s="25">
        <v>50</v>
      </c>
      <c r="E62" s="21">
        <f>D62*'Nädal_18_1_4.-9.klass'!E67/'Nädal_18_1_4.-9.klass'!D67</f>
        <v>0.2</v>
      </c>
      <c r="F62" s="21">
        <f>E62*'Nädal_18_1_4.-9.klass'!F67/'Nädal_18_1_4.-9.klass'!E67</f>
        <v>0</v>
      </c>
      <c r="G62" s="21">
        <v>0</v>
      </c>
      <c r="H62" s="21">
        <v>0.05</v>
      </c>
    </row>
    <row r="63" spans="1:15" ht="18.95" customHeight="1">
      <c r="A63" s="308"/>
      <c r="B63" s="258" t="str">
        <f>'Nädal_18_1_4.-9.klass'!B68</f>
        <v>Rukkileiva (3 sorti) - ja sepikutoodete valik  (G)</v>
      </c>
      <c r="C63" s="24"/>
      <c r="D63" s="25">
        <v>50</v>
      </c>
      <c r="E63" s="21">
        <f>D63*'Nädal_18_1_4.-9.klass'!E68/'Nädal_18_1_4.-9.klass'!D68</f>
        <v>123.1</v>
      </c>
      <c r="F63" s="21">
        <f>E63*'Nädal_18_1_4.-9.klass'!F68/'Nädal_18_1_4.-9.klass'!E68</f>
        <v>26.15</v>
      </c>
      <c r="G63" s="21">
        <f>F63*'Nädal_18_1_4.-9.klass'!G68/'Nädal_18_1_4.-9.klass'!F68</f>
        <v>1</v>
      </c>
      <c r="H63" s="21">
        <f>G63*'Nädal_18_1_4.-9.klass'!H68/'Nädal_18_1_4.-9.klass'!G68</f>
        <v>3.5750000000000002</v>
      </c>
    </row>
    <row r="64" spans="1:15" ht="18.95" customHeight="1">
      <c r="A64" s="308"/>
      <c r="B64" s="258" t="str">
        <f>'Nädal_18_1_4.-9.klass'!B69</f>
        <v>Valge/punane peakapsas</v>
      </c>
      <c r="C64" s="24"/>
      <c r="D64" s="25">
        <v>50</v>
      </c>
      <c r="E64" s="21">
        <f>D64*'Nädal_18_1_4.-9.klass'!E69/'Nädal_18_1_4.-9.klass'!D69</f>
        <v>14.9</v>
      </c>
      <c r="F64" s="21">
        <f>E64*'Nädal_18_1_4.-9.klass'!F69/'Nädal_18_1_4.-9.klass'!E69</f>
        <v>2.29</v>
      </c>
      <c r="G64" s="21">
        <f>F64*'Nädal_18_1_4.-9.klass'!G69/'Nädal_18_1_4.-9.klass'!F69</f>
        <v>7.4999999999999997E-2</v>
      </c>
      <c r="H64" s="21">
        <f>G64*'Nädal_18_1_4.-9.klass'!H69/'Nädal_18_1_4.-9.klass'!G69</f>
        <v>0.67500000000000004</v>
      </c>
    </row>
    <row r="65" spans="1:12" ht="18.95" customHeight="1">
      <c r="A65" s="321"/>
      <c r="B65" s="258" t="str">
        <f>'Nädal_18_1_4.-9.klass'!B70</f>
        <v>Õun (mahe)</v>
      </c>
      <c r="C65" s="24"/>
      <c r="D65" s="25">
        <v>100</v>
      </c>
      <c r="E65" s="21">
        <f>D65*'Nädal_18_1_4.-9.klass'!E70/'Nädal_18_1_4.-9.klass'!D70</f>
        <v>48.076000000000001</v>
      </c>
      <c r="F65" s="21">
        <f>E65*'Nädal_18_1_4.-9.klass'!F70/'Nädal_18_1_4.-9.klass'!E70</f>
        <v>13.48</v>
      </c>
      <c r="G65" s="21">
        <f>F65*'Nädal_18_1_4.-9.klass'!G70/'Nädal_18_1_4.-9.klass'!F70</f>
        <v>0</v>
      </c>
      <c r="H65" s="21" t="s">
        <v>538</v>
      </c>
    </row>
    <row r="66" spans="1:12" ht="18.95" customHeight="1">
      <c r="A66" s="220"/>
      <c r="B66" s="22"/>
      <c r="C66" s="22" t="s">
        <v>37</v>
      </c>
      <c r="D66" s="49"/>
      <c r="E66" s="48">
        <f>SUM(E51:E65)</f>
        <v>796.21010000000012</v>
      </c>
      <c r="F66" s="48">
        <f>SUM(F51:F65)</f>
        <v>112.20205000000001</v>
      </c>
      <c r="G66" s="48">
        <f>SUM(G51:G65)</f>
        <v>26.479916666666668</v>
      </c>
      <c r="H66" s="48">
        <f>SUM(H51:H65)</f>
        <v>28.612183333333334</v>
      </c>
    </row>
    <row r="67" spans="1:12" ht="50.1" customHeight="1">
      <c r="A67" s="234" t="s">
        <v>81</v>
      </c>
      <c r="B67" s="47" t="s">
        <v>4</v>
      </c>
      <c r="C67" s="29" t="s">
        <v>5</v>
      </c>
      <c r="D67" s="28" t="s">
        <v>6</v>
      </c>
      <c r="E67" s="28" t="s">
        <v>7</v>
      </c>
      <c r="F67" s="28" t="s">
        <v>8</v>
      </c>
      <c r="G67" s="28" t="s">
        <v>9</v>
      </c>
      <c r="H67" s="28" t="s">
        <v>10</v>
      </c>
    </row>
    <row r="68" spans="1:12" ht="30">
      <c r="A68" s="299"/>
      <c r="B68" s="323" t="str">
        <f>'Nädal_18_1_4.-9.klass'!B73</f>
        <v>Kanapada kõrvitsa ja roheliste ubadega (L)</v>
      </c>
      <c r="C68" s="255" t="str">
        <f>'Nädal_18_1_4.-9.klass'!C73</f>
        <v>Kanaliha, porgand, kaalikas, kõrvits, mugulsibul, paprika, aedoad, toidukoor, maisitärklis, söögisool, värske petersell, toiduõli, vesi</v>
      </c>
      <c r="D68" s="21">
        <v>120</v>
      </c>
      <c r="E68" s="21">
        <f>D68*'Nädal_18_1_4.-9.klass'!E73/'Nädal_18_1_4.-9.klass'!D73</f>
        <v>97.5</v>
      </c>
      <c r="F68" s="21">
        <f>E68*'Nädal_18_1_4.-9.klass'!F73/'Nädal_18_1_4.-9.klass'!E73</f>
        <v>4.93</v>
      </c>
      <c r="G68" s="21">
        <f>F68*'Nädal_18_1_4.-9.klass'!G73/'Nädal_18_1_4.-9.klass'!F73</f>
        <v>5.65</v>
      </c>
      <c r="H68" s="21">
        <f>G68*'Nädal_18_1_4.-9.klass'!H73/'Nädal_18_1_4.-9.klass'!G73</f>
        <v>5.84</v>
      </c>
    </row>
    <row r="69" spans="1:12" ht="18">
      <c r="A69" s="274" t="s">
        <v>13</v>
      </c>
      <c r="B69" s="323" t="str">
        <f>'Nädal_18_1_4.-9.klass'!B74</f>
        <v>Koorene herne- ja aedviljahautis (L)</v>
      </c>
      <c r="C69" s="255" t="str">
        <f>'Nädal_18_1_4.-9.klass'!C74</f>
        <v>Herned, suvikõrvits, porgand, toidukoor, värske petersell, toiduõli, söögisool, vesi</v>
      </c>
      <c r="D69" s="21">
        <v>20</v>
      </c>
      <c r="E69" s="21">
        <f>D69*'Nädal_18_1_4.-9.klass'!E74/'Nädal_18_1_4.-9.klass'!D74</f>
        <v>15.3</v>
      </c>
      <c r="F69" s="21">
        <f>E69*'Nädal_18_1_4.-9.klass'!F74/'Nädal_18_1_4.-9.klass'!E74</f>
        <v>1.41</v>
      </c>
      <c r="G69" s="21">
        <f>F69*'Nädal_18_1_4.-9.klass'!G74/'Nädal_18_1_4.-9.klass'!F74</f>
        <v>0.6</v>
      </c>
      <c r="H69" s="21">
        <f>G69*'Nädal_18_1_4.-9.klass'!H74/'Nädal_18_1_4.-9.klass'!G74</f>
        <v>0.69</v>
      </c>
    </row>
    <row r="70" spans="1:12" ht="18">
      <c r="A70" s="300"/>
      <c r="B70" s="323" t="str">
        <f>'Nädal_18_1_4.-9.klass'!B75</f>
        <v>Täisterapasta/pasta (G) (mahe)</v>
      </c>
      <c r="C70" s="255" t="str">
        <f>'Nädal_18_1_4.-9.klass'!C75</f>
        <v>Täisterapasta/pasta ( durumnisujahu, vesi), vesi, söögisool</v>
      </c>
      <c r="D70" s="46">
        <v>100</v>
      </c>
      <c r="E70" s="21">
        <f>D70*'Nädal_18_1_4.-9.klass'!E75/'Nädal_18_1_4.-9.klass'!D75</f>
        <v>171.565</v>
      </c>
      <c r="F70" s="21">
        <f>E70*'Nädal_18_1_4.-9.klass'!F75/'Nädal_18_1_4.-9.klass'!E75</f>
        <v>35.656999999999996</v>
      </c>
      <c r="G70" s="21">
        <f>F70*'Nädal_18_1_4.-9.klass'!G75/'Nädal_18_1_4.-9.klass'!F75</f>
        <v>1.3449999999999998</v>
      </c>
      <c r="H70" s="21">
        <f>G70*'Nädal_18_1_4.-9.klass'!H75/'Nädal_18_1_4.-9.klass'!G75</f>
        <v>5.6769999999999987</v>
      </c>
    </row>
    <row r="71" spans="1:12" ht="18.95" customHeight="1">
      <c r="A71" s="301"/>
      <c r="B71" s="323" t="str">
        <f>'Nädal_18_1_4.-9.klass'!B76</f>
        <v>Kinoa, keedetud</v>
      </c>
      <c r="C71" s="255" t="str">
        <f>'Nädal_18_1_4.-9.klass'!C76</f>
        <v>Kinoa, vesi, söögisool, toiduõli</v>
      </c>
      <c r="D71" s="46">
        <v>100</v>
      </c>
      <c r="E71" s="21">
        <f>D71*'Nädal_18_1_4.-9.klass'!E76/'Nädal_18_1_4.-9.klass'!D76</f>
        <v>114.4</v>
      </c>
      <c r="F71" s="21">
        <f>E71*'Nädal_18_1_4.-9.klass'!F76/'Nädal_18_1_4.-9.klass'!E76</f>
        <v>16.999999999999996</v>
      </c>
      <c r="G71" s="21">
        <f>F71*'Nädal_18_1_4.-9.klass'!G76/'Nädal_18_1_4.-9.klass'!F76</f>
        <v>2.8999999999999995</v>
      </c>
      <c r="H71" s="21">
        <f>G71*'Nädal_18_1_4.-9.klass'!H76/'Nädal_18_1_4.-9.klass'!G76</f>
        <v>3.8833333333333329</v>
      </c>
    </row>
    <row r="72" spans="1:12" ht="18.95" customHeight="1">
      <c r="A72" s="301"/>
      <c r="B72" s="323" t="str">
        <f>'Nädal_18_1_4.-9.klass'!B77</f>
        <v>Kõrvits, röstitud</v>
      </c>
      <c r="C72" s="255" t="str">
        <f>'Nädal_18_1_4.-9.klass'!C77</f>
        <v>Kõrvits, küüslauk, tüümian, must pipar, muskaatpähkel, toiduõli, söögisool</v>
      </c>
      <c r="D72" s="46">
        <v>100</v>
      </c>
      <c r="E72" s="21">
        <f>D72*'Nädal_18_1_4.-9.klass'!E77/'Nädal_18_1_4.-9.klass'!D77</f>
        <v>44</v>
      </c>
      <c r="F72" s="21">
        <f>E72*'Nädal_18_1_4.-9.klass'!F77/'Nädal_18_1_4.-9.klass'!E77</f>
        <v>2.52</v>
      </c>
      <c r="G72" s="21">
        <f>F72*'Nädal_18_1_4.-9.klass'!G77/'Nädal_18_1_4.-9.klass'!F77</f>
        <v>3.12</v>
      </c>
      <c r="H72" s="21">
        <f>G72*'Nädal_18_1_4.-9.klass'!H77/'Nädal_18_1_4.-9.klass'!G77</f>
        <v>0.77600000000000002</v>
      </c>
    </row>
    <row r="73" spans="1:12" ht="18.95" customHeight="1">
      <c r="A73" s="302"/>
      <c r="B73" s="323" t="str">
        <f>'Nädal_18_1_4.-9.klass'!B78</f>
        <v>Külm jogurti-küüslaugukaste (L)</v>
      </c>
      <c r="C73" s="255" t="str">
        <f>'Nädal_18_1_4.-9.klass'!C78</f>
        <v>Maitsestamata jogurt, sidrunimahl, suhkur, küüslauk</v>
      </c>
      <c r="D73" s="46">
        <v>50</v>
      </c>
      <c r="E73" s="21">
        <f>D73*'Nädal_18_1_4.-9.klass'!E78/'Nädal_18_1_4.-9.klass'!D78</f>
        <v>41.657499999999999</v>
      </c>
      <c r="F73" s="21">
        <f>E73*'Nädal_18_1_4.-9.klass'!F78/'Nädal_18_1_4.-9.klass'!E78</f>
        <v>2.9704999999999999</v>
      </c>
      <c r="G73" s="21">
        <f>F73*'Nädal_18_1_4.-9.klass'!G78/'Nädal_18_1_4.-9.klass'!F78</f>
        <v>2.4009999999999998</v>
      </c>
      <c r="H73" s="21">
        <f>G73*'Nädal_18_1_4.-9.klass'!H78/'Nädal_18_1_4.-9.klass'!G78</f>
        <v>2.0710000000000002</v>
      </c>
      <c r="I73" s="26"/>
      <c r="J73" s="26"/>
      <c r="K73" s="26"/>
      <c r="L73" s="26"/>
    </row>
    <row r="74" spans="1:12" ht="18.95" customHeight="1">
      <c r="A74" s="302"/>
      <c r="B74" s="323" t="str">
        <f>'Nädal_18_1_4.-9.klass'!B79</f>
        <v>Mahla-õlikaste</v>
      </c>
      <c r="C74" s="255" t="str">
        <f>'Nädal_18_1_4.-9.klass'!C79</f>
        <v>Õunamahl 100% naturaalne, õunaäädikas, sinepipulber, söögisool, petersell, värske, toiduõli</v>
      </c>
      <c r="D74" s="46">
        <v>5</v>
      </c>
      <c r="E74" s="21">
        <f>D74*'Nädal_18_1_4.-9.klass'!E79/'Nädal_18_1_4.-9.klass'!D79</f>
        <v>32.189399999999999</v>
      </c>
      <c r="F74" s="21">
        <f>E74*'Nädal_18_1_4.-9.klass'!F79/'Nädal_18_1_4.-9.klass'!E79</f>
        <v>9.7050000000000011E-2</v>
      </c>
      <c r="G74" s="21">
        <f>F74*'Nädal_18_1_4.-9.klass'!G79/'Nädal_18_1_4.-9.klass'!F79</f>
        <v>3.5305500000000003</v>
      </c>
      <c r="H74" s="21">
        <f>G74*'Nädal_18_1_4.-9.klass'!H79/'Nädal_18_1_4.-9.klass'!G79</f>
        <v>1.3550000000000001E-2</v>
      </c>
      <c r="I74" s="26"/>
      <c r="J74" s="26"/>
      <c r="K74" s="26"/>
      <c r="L74" s="26"/>
    </row>
    <row r="75" spans="1:12" ht="18.95" customHeight="1">
      <c r="A75" s="302"/>
      <c r="B75" s="323" t="str">
        <f>'Nädal_18_1_4.-9.klass'!B80</f>
        <v>Hiina kapsa salat pirni ja Kreeka pähklitega (P)</v>
      </c>
      <c r="C75" s="255" t="str">
        <f>'Nädal_18_1_4.-9.klass'!C80</f>
        <v>Hiina kapsas, pirn, Kreeka pähkel, toiduõli</v>
      </c>
      <c r="D75" s="46">
        <v>100</v>
      </c>
      <c r="E75" s="21">
        <f>D75*'Nädal_18_1_4.-9.klass'!E80/'Nädal_18_1_4.-9.klass'!D80</f>
        <v>89.811000000000007</v>
      </c>
      <c r="F75" s="21">
        <f>E75*'Nädal_18_1_4.-9.klass'!F80/'Nädal_18_1_4.-9.klass'!E80</f>
        <v>6.242</v>
      </c>
      <c r="G75" s="21">
        <f>F75*'Nädal_18_1_4.-9.klass'!G80/'Nädal_18_1_4.-9.klass'!F80</f>
        <v>7.0060000000000011</v>
      </c>
      <c r="H75" s="21">
        <f>G75*'Nädal_18_1_4.-9.klass'!H80/'Nädal_18_1_4.-9.klass'!G80</f>
        <v>1.6730000000000003</v>
      </c>
      <c r="I75" s="26"/>
      <c r="J75" s="26"/>
      <c r="K75" s="26"/>
      <c r="L75" s="26"/>
    </row>
    <row r="76" spans="1:12" ht="18.95" customHeight="1">
      <c r="A76" s="302"/>
      <c r="B76" s="323" t="str">
        <f>'Nädal_18_1_4.-9.klass'!B81</f>
        <v>Peet, porgand (mahe), valge redis</v>
      </c>
      <c r="C76" s="255"/>
      <c r="D76" s="46">
        <v>100</v>
      </c>
      <c r="E76" s="21">
        <f>D76*'Nädal_18_1_4.-9.klass'!E81/'Nädal_18_1_4.-9.klass'!D81</f>
        <v>31.5</v>
      </c>
      <c r="F76" s="21">
        <f>E76*'Nädal_18_1_4.-9.klass'!F81/'Nädal_18_1_4.-9.klass'!E81</f>
        <v>5.47</v>
      </c>
      <c r="G76" s="21">
        <f>F76*'Nädal_18_1_4.-9.klass'!G81/'Nädal_18_1_4.-9.klass'!F81</f>
        <v>0.13300000000000001</v>
      </c>
      <c r="H76" s="21">
        <f>G76*'Nädal_18_1_4.-9.klass'!H81/'Nädal_18_1_4.-9.klass'!G81</f>
        <v>0.93300000000000005</v>
      </c>
    </row>
    <row r="77" spans="1:12" ht="18.95" customHeight="1">
      <c r="A77" s="302"/>
      <c r="B77" s="323" t="str">
        <f>'Nädal_18_1_4.-9.klass'!B82</f>
        <v>Seemnesegu (mahe)</v>
      </c>
      <c r="C77" s="255" t="str">
        <f>'Nädal_18_1_4.-9.klass'!C82</f>
        <v>Kõrvitsaseemned, päevalilleseemned, seesamiseemned</v>
      </c>
      <c r="D77" s="46">
        <v>10</v>
      </c>
      <c r="E77" s="21">
        <f>D77*'Nädal_18_1_4.-9.klass'!E82/'Nädal_18_1_4.-9.klass'!D82</f>
        <v>60.8767</v>
      </c>
      <c r="F77" s="21">
        <f>E77*'Nädal_18_1_4.-9.klass'!F82/'Nädal_18_1_4.-9.klass'!E82</f>
        <v>1.28</v>
      </c>
      <c r="G77" s="21">
        <f>F77*'Nädal_18_1_4.-9.klass'!G82/'Nädal_18_1_4.-9.klass'!F82</f>
        <v>5.1566999999999998</v>
      </c>
      <c r="H77" s="21">
        <f>G77*'Nädal_18_1_4.-9.klass'!H82/'Nädal_18_1_4.-9.klass'!G82</f>
        <v>2.8232999999999997</v>
      </c>
    </row>
    <row r="78" spans="1:12" ht="18.95" customHeight="1">
      <c r="A78" s="310"/>
      <c r="B78" s="323" t="str">
        <f>'Nädal_18_1_4.-9.klass'!B83</f>
        <v>Piimatooted (piim, keefir R 2,5% ) (L)</v>
      </c>
      <c r="C78" s="255"/>
      <c r="D78" s="46">
        <v>50</v>
      </c>
      <c r="E78" s="21">
        <f>D78*'Nädal_18_1_4.-9.klass'!E83/'Nädal_18_1_4.-9.klass'!D83</f>
        <v>28.195</v>
      </c>
      <c r="F78" s="21">
        <f>E78*'Nädal_18_1_4.-9.klass'!F83/'Nädal_18_1_4.-9.klass'!E83</f>
        <v>2.4375</v>
      </c>
      <c r="G78" s="21">
        <f>F78*'Nädal_18_1_4.-9.klass'!G83/'Nädal_18_1_4.-9.klass'!F83</f>
        <v>1.2849999999999999</v>
      </c>
      <c r="H78" s="21">
        <f>G78*'Nädal_18_1_4.-9.klass'!H83/'Nädal_18_1_4.-9.klass'!G83</f>
        <v>1.72</v>
      </c>
    </row>
    <row r="79" spans="1:12" ht="30">
      <c r="A79" s="310"/>
      <c r="B79" s="323" t="str">
        <f>'Nädal_18_1_4.-9.klass'!B84</f>
        <v>Joogijogurt, maitsestatud (L)</v>
      </c>
      <c r="C79" s="255" t="str">
        <f>'Nädal_18_1_4.-9.klass'!C84</f>
        <v>Maitsestamata jogurt, naturaalne marjapüree (maasikas, vaarikas, mustad sõstrad, punased sõstrad, mustikas), suhkur</v>
      </c>
      <c r="D79" s="46">
        <v>50</v>
      </c>
      <c r="E79" s="21">
        <f>D79*'Nädal_18_1_4.-9.klass'!E84/'Nädal_18_1_4.-9.klass'!D84</f>
        <v>37.372999999999998</v>
      </c>
      <c r="F79" s="21">
        <f>E79*'Nädal_18_1_4.-9.klass'!F84/'Nädal_18_1_4.-9.klass'!E84</f>
        <v>6.0614999999999997</v>
      </c>
      <c r="G79" s="21">
        <f>F79*'Nädal_18_1_4.-9.klass'!G84/'Nädal_18_1_4.-9.klass'!F84</f>
        <v>0.75</v>
      </c>
      <c r="H79" s="21">
        <f>G79*'Nädal_18_1_4.-9.klass'!H84/'Nädal_18_1_4.-9.klass'!G84</f>
        <v>1.6000000000000003</v>
      </c>
    </row>
    <row r="80" spans="1:12" ht="18.95" customHeight="1">
      <c r="A80" s="302"/>
      <c r="B80" s="323" t="str">
        <f>'Nädal_18_1_4.-9.klass'!B85</f>
        <v>Tee, suhkruta</v>
      </c>
      <c r="C80" s="255" t="str">
        <f>'Nädal_18_1_4.-9.klass'!C85</f>
        <v>Teepuru, vesi</v>
      </c>
      <c r="D80" s="46">
        <v>50</v>
      </c>
      <c r="E80" s="21">
        <f>D80*'Nädal_18_1_4.-9.klass'!E85/'Nädal_18_1_4.-9.klass'!D85</f>
        <v>0.2</v>
      </c>
      <c r="F80" s="21">
        <f>E80*'Nädal_18_1_4.-9.klass'!F85/'Nädal_18_1_4.-9.klass'!E85</f>
        <v>0</v>
      </c>
      <c r="G80" s="21">
        <v>0</v>
      </c>
      <c r="H80" s="21">
        <v>0.05</v>
      </c>
    </row>
    <row r="81" spans="1:8" ht="18.95" customHeight="1">
      <c r="A81" s="302"/>
      <c r="B81" s="323" t="str">
        <f>'Nädal_18_1_4.-9.klass'!B86</f>
        <v>Rukkileiva (3 sorti) - ja sepikutoodete valik  (G)</v>
      </c>
      <c r="C81" s="255"/>
      <c r="D81" s="46">
        <v>30</v>
      </c>
      <c r="E81" s="21">
        <f>D81*'Nädal_18_1_4.-9.klass'!E86/'Nädal_18_1_4.-9.klass'!D86</f>
        <v>73.86</v>
      </c>
      <c r="F81" s="21">
        <f>E81*'Nädal_18_1_4.-9.klass'!F86/'Nädal_18_1_4.-9.klass'!E86</f>
        <v>15.69</v>
      </c>
      <c r="G81" s="21">
        <f>F81*'Nädal_18_1_4.-9.klass'!G86/'Nädal_18_1_4.-9.klass'!F86</f>
        <v>0.6</v>
      </c>
      <c r="H81" s="21">
        <f>G81*'Nädal_18_1_4.-9.klass'!H86/'Nädal_18_1_4.-9.klass'!G86</f>
        <v>2.145</v>
      </c>
    </row>
    <row r="82" spans="1:8" ht="18.95" customHeight="1">
      <c r="A82" s="302"/>
      <c r="B82" s="323" t="str">
        <f>'Nädal_18_1_4.-9.klass'!B87</f>
        <v>Valge redis</v>
      </c>
      <c r="C82" s="255"/>
      <c r="D82" s="46">
        <v>50</v>
      </c>
      <c r="E82" s="21">
        <f>D82*'Nädal_18_1_4.-9.klass'!E87/'Nädal_18_1_4.-9.klass'!D87</f>
        <v>9.4499999999999993</v>
      </c>
      <c r="F82" s="21">
        <f>E82*'Nädal_18_1_4.-9.klass'!F87/'Nädal_18_1_4.-9.klass'!E87</f>
        <v>1.45</v>
      </c>
      <c r="G82" s="21">
        <f>F82*'Nädal_18_1_4.-9.klass'!G87/'Nädal_18_1_4.-9.klass'!F87</f>
        <v>4.9999999999999996E-2</v>
      </c>
      <c r="H82" s="21">
        <f>G82*'Nädal_18_1_4.-9.klass'!H87/'Nädal_18_1_4.-9.klass'!G87</f>
        <v>0.39999999999999997</v>
      </c>
    </row>
    <row r="83" spans="1:8" ht="18.95" customHeight="1">
      <c r="A83" s="322"/>
      <c r="B83" s="323" t="str">
        <f>'Nädal_18_1_4.-9.klass'!B88</f>
        <v xml:space="preserve">Pirn </v>
      </c>
      <c r="C83" s="255"/>
      <c r="D83" s="46">
        <v>50</v>
      </c>
      <c r="E83" s="21">
        <f>D83*'Nädal_18_1_4.-9.klass'!E88/'Nädal_18_1_4.-9.klass'!D88</f>
        <v>19.988</v>
      </c>
      <c r="F83" s="21">
        <f>E83*'Nädal_18_1_4.-9.klass'!F88/'Nädal_18_1_4.-9.klass'!E88</f>
        <v>5.97</v>
      </c>
      <c r="G83" s="21">
        <f>F83*'Nädal_18_1_4.-9.klass'!G88/'Nädal_18_1_4.-9.klass'!F88</f>
        <v>0</v>
      </c>
      <c r="H83" s="21">
        <v>0</v>
      </c>
    </row>
    <row r="84" spans="1:8" ht="18.95" customHeight="1">
      <c r="A84" s="220"/>
      <c r="B84" s="22"/>
      <c r="C84" s="22" t="s">
        <v>37</v>
      </c>
      <c r="D84" s="327"/>
      <c r="E84" s="330">
        <f>SUM(E68:E81)</f>
        <v>838.42760000000021</v>
      </c>
      <c r="F84" s="330">
        <f>SUM(F68:F81)</f>
        <v>101.76554999999999</v>
      </c>
      <c r="G84" s="330">
        <f>SUM(G68:G81)</f>
        <v>34.477249999999998</v>
      </c>
      <c r="H84" s="330">
        <f>SUM(H68:H81)</f>
        <v>29.895183333333332</v>
      </c>
    </row>
    <row r="85" spans="1:8" ht="18.95" customHeight="1">
      <c r="A85" s="400" t="s">
        <v>97</v>
      </c>
      <c r="B85" s="401"/>
      <c r="C85" s="401"/>
      <c r="D85" s="402"/>
      <c r="E85" s="20">
        <f>AVERAGE(E24,E37,E49,E66,E84)</f>
        <v>870.18864800000006</v>
      </c>
      <c r="F85" s="19">
        <f>AVERAGE(F24,F37,F49,F66,F84)</f>
        <v>109.25645999999999</v>
      </c>
      <c r="G85" s="19">
        <f>AVERAGE(G24,G37,G49,G66,G84)</f>
        <v>33.756973333333335</v>
      </c>
      <c r="H85" s="19">
        <f>AVERAGE(H24,H37,H49,H66,H84)</f>
        <v>31.21463666666666</v>
      </c>
    </row>
    <row r="86" spans="1:8" ht="18.95" customHeight="1">
      <c r="A86" s="18"/>
      <c r="B86" s="17"/>
      <c r="C86" s="403" t="s">
        <v>237</v>
      </c>
      <c r="D86" s="404"/>
      <c r="E86" s="328"/>
      <c r="F86" s="14">
        <f>(F85*4)/E85*100</f>
        <v>50.221965203113051</v>
      </c>
      <c r="G86" s="14">
        <f>(G85*9)/E85*100</f>
        <v>34.913436379372307</v>
      </c>
      <c r="H86" s="14">
        <f>(H85*4)/E85*100</f>
        <v>14.348445817310482</v>
      </c>
    </row>
    <row r="87" spans="1:8" ht="18.95" customHeight="1">
      <c r="A87" s="16"/>
      <c r="B87" s="15"/>
      <c r="C87" s="405" t="s">
        <v>99</v>
      </c>
      <c r="D87" s="406"/>
      <c r="E87" s="328" t="s">
        <v>539</v>
      </c>
      <c r="F87" s="14" t="s">
        <v>101</v>
      </c>
      <c r="G87" s="14" t="s">
        <v>102</v>
      </c>
      <c r="H87" s="14" t="s">
        <v>103</v>
      </c>
    </row>
    <row r="88" spans="1:8" ht="18.95" customHeight="1">
      <c r="A88" s="427" t="s">
        <v>104</v>
      </c>
      <c r="B88" s="427"/>
      <c r="C88" s="427"/>
      <c r="D88" s="427"/>
      <c r="E88" s="397"/>
      <c r="F88" s="397"/>
      <c r="G88" s="397"/>
      <c r="H88" s="397"/>
    </row>
    <row r="89" spans="1:8" ht="18.95" customHeight="1">
      <c r="A89" s="413" t="s">
        <v>105</v>
      </c>
      <c r="B89" s="414"/>
      <c r="C89" s="414"/>
      <c r="D89" s="414"/>
      <c r="E89" s="414"/>
      <c r="F89" s="414"/>
      <c r="G89" s="414"/>
      <c r="H89" s="415"/>
    </row>
    <row r="90" spans="1:8" ht="18.95" customHeight="1">
      <c r="A90" s="424" t="s">
        <v>540</v>
      </c>
      <c r="B90" s="425"/>
      <c r="C90" s="425"/>
      <c r="D90" s="425"/>
      <c r="E90" s="425"/>
      <c r="F90" s="425"/>
      <c r="G90" s="425"/>
      <c r="H90" s="426"/>
    </row>
    <row r="91" spans="1:8" ht="18.95" customHeight="1">
      <c r="A91" s="416" t="s">
        <v>541</v>
      </c>
      <c r="B91" s="417"/>
      <c r="C91" s="417"/>
      <c r="D91" s="417"/>
      <c r="E91" s="417"/>
      <c r="F91" s="417"/>
      <c r="G91" s="417"/>
      <c r="H91" s="418"/>
    </row>
    <row r="92" spans="1:8" ht="18.95" customHeight="1">
      <c r="A92" s="416" t="s">
        <v>108</v>
      </c>
      <c r="B92" s="417"/>
      <c r="C92" s="417"/>
      <c r="D92" s="417"/>
      <c r="E92" s="417"/>
      <c r="F92" s="417"/>
      <c r="G92" s="417"/>
      <c r="H92" s="418"/>
    </row>
    <row r="93" spans="1:8" ht="18.95" customHeight="1">
      <c r="A93" s="416" t="s">
        <v>109</v>
      </c>
      <c r="B93" s="417"/>
      <c r="C93" s="417"/>
      <c r="D93" s="417"/>
      <c r="E93" s="417"/>
      <c r="F93" s="417"/>
      <c r="G93" s="417"/>
      <c r="H93" s="418"/>
    </row>
    <row r="94" spans="1:8" ht="18.95" customHeight="1">
      <c r="A94" s="410" t="s">
        <v>110</v>
      </c>
      <c r="B94" s="410"/>
      <c r="C94" s="410"/>
      <c r="D94" s="410"/>
      <c r="E94" s="410"/>
      <c r="F94" s="410"/>
      <c r="G94" s="410"/>
      <c r="H94" s="410"/>
    </row>
    <row r="95" spans="1:8" ht="18.95" customHeight="1">
      <c r="A95" s="13" t="s">
        <v>111</v>
      </c>
      <c r="B95" s="12" t="s">
        <v>112</v>
      </c>
      <c r="C95" s="12"/>
      <c r="D95" s="12"/>
      <c r="E95" s="11"/>
      <c r="F95" s="11"/>
      <c r="G95" s="11"/>
      <c r="H95" s="10"/>
    </row>
    <row r="96" spans="1:8" ht="18.95" customHeight="1">
      <c r="A96" s="9" t="s">
        <v>113</v>
      </c>
      <c r="B96" s="8" t="s">
        <v>114</v>
      </c>
      <c r="C96" s="8"/>
      <c r="D96" s="8"/>
      <c r="E96" s="7"/>
      <c r="F96" s="7"/>
      <c r="G96" s="7"/>
      <c r="H96" s="6"/>
    </row>
    <row r="97" spans="1:8" ht="18.95" customHeight="1">
      <c r="A97" s="5" t="s">
        <v>115</v>
      </c>
      <c r="B97" s="4" t="s">
        <v>116</v>
      </c>
      <c r="C97" s="4"/>
      <c r="D97" s="4"/>
      <c r="E97" s="3"/>
      <c r="F97" s="3"/>
      <c r="G97" s="3"/>
      <c r="H97" s="2"/>
    </row>
  </sheetData>
  <mergeCells count="14">
    <mergeCell ref="A94:H94"/>
    <mergeCell ref="A1:B5"/>
    <mergeCell ref="A6:B6"/>
    <mergeCell ref="A85:D85"/>
    <mergeCell ref="C86:D86"/>
    <mergeCell ref="D1:E7"/>
    <mergeCell ref="A88:H88"/>
    <mergeCell ref="A89:H89"/>
    <mergeCell ref="A90:H90"/>
    <mergeCell ref="A91:H91"/>
    <mergeCell ref="A92:H92"/>
    <mergeCell ref="C87:D87"/>
    <mergeCell ref="A93:H93"/>
    <mergeCell ref="A28:A36"/>
  </mergeCells>
  <pageMargins left="0.25" right="0.25" top="0.75" bottom="0.75" header="0.3" footer="0.3"/>
  <pageSetup paperSize="9" scale="52" fitToHeight="0" orientation="landscape" r:id="rId1"/>
  <rowBreaks count="2" manualBreakCount="2">
    <brk id="37" max="7" man="1"/>
    <brk id="66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1402-310F-4788-8154-D0DE5EB6F55D}">
  <sheetPr>
    <pageSetUpPr fitToPage="1"/>
  </sheetPr>
  <dimension ref="A1:W100"/>
  <sheetViews>
    <sheetView topLeftCell="A60" zoomScale="80" zoomScaleNormal="80" workbookViewId="0">
      <selection activeCell="I23" sqref="I23"/>
    </sheetView>
  </sheetViews>
  <sheetFormatPr defaultColWidth="9.25" defaultRowHeight="15"/>
  <cols>
    <col min="1" max="1" width="25.625" style="1" customWidth="1"/>
    <col min="2" max="2" width="62.62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  <c r="D1" s="407" t="e" vm="2">
        <v>#VALUE!</v>
      </c>
      <c r="E1" s="407"/>
    </row>
    <row r="2" spans="1:8" ht="18.95" customHeight="1">
      <c r="A2" s="398"/>
      <c r="B2" s="398"/>
      <c r="C2" s="45"/>
      <c r="D2" s="407"/>
      <c r="E2" s="407"/>
    </row>
    <row r="3" spans="1:8" ht="18.95" customHeight="1">
      <c r="A3" s="398"/>
      <c r="B3" s="398"/>
      <c r="C3" s="45"/>
      <c r="D3" s="407"/>
      <c r="E3" s="407"/>
    </row>
    <row r="4" spans="1:8" ht="18.95" customHeight="1">
      <c r="A4" s="398"/>
      <c r="B4" s="398"/>
      <c r="C4" s="45"/>
      <c r="D4" s="407"/>
      <c r="E4" s="407"/>
    </row>
    <row r="5" spans="1:8" ht="18.95" customHeight="1">
      <c r="A5" s="398"/>
      <c r="B5" s="398"/>
      <c r="C5" s="45"/>
      <c r="D5" s="407"/>
      <c r="E5" s="407"/>
    </row>
    <row r="6" spans="1:8" ht="30">
      <c r="A6" s="399" t="s">
        <v>0</v>
      </c>
      <c r="B6" s="399"/>
      <c r="C6" s="43"/>
      <c r="D6" s="407"/>
      <c r="E6" s="407"/>
    </row>
    <row r="7" spans="1:8" ht="30">
      <c r="A7" s="44" t="str">
        <f>'Nädal_19_4-.9.klass'!A7</f>
        <v>19. nädal</v>
      </c>
      <c r="B7" s="44" t="str">
        <f>'Nädal_19_4-.9.klass'!B7</f>
        <v>04.05-08.05.2026</v>
      </c>
      <c r="C7" s="43"/>
      <c r="D7" s="408"/>
      <c r="E7" s="408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342"/>
      <c r="B9" s="258" t="str">
        <f>'Nädal_19_4-.9.klass'!B9</f>
        <v>Kanakaste sulatatud juustuga (G, L)</v>
      </c>
      <c r="C9" s="23" t="str">
        <f>'Nädal_19_4-.9.klass'!C9</f>
        <v>Kanaliha, piim, sulatatud juust, nisujahu, söögisool, must pipar, toiduõli, värske petersell</v>
      </c>
      <c r="D9" s="21">
        <v>140</v>
      </c>
      <c r="E9" s="21">
        <f>D9*'Nädal_19_4-.9.klass'!E9/'Nädal_19_4-.9.klass'!D9</f>
        <v>186.66666666666666</v>
      </c>
      <c r="F9" s="21">
        <f>E9*'Nädal_19_4-.9.klass'!F9/'Nädal_19_4-.9.klass'!E9</f>
        <v>10.114999999999998</v>
      </c>
      <c r="G9" s="21">
        <f>F9*'Nädal_19_4-.9.klass'!G9/'Nädal_19_4-.9.klass'!F9</f>
        <v>11.421666666666663</v>
      </c>
      <c r="H9" s="21">
        <f>G9*'Nädal_19_4-.9.klass'!H9/'Nädal_19_4-.9.klass'!G9</f>
        <v>10.779999999999998</v>
      </c>
    </row>
    <row r="10" spans="1:8" ht="30">
      <c r="A10" s="221" t="s">
        <v>13</v>
      </c>
      <c r="B10" s="258" t="str">
        <f>'Nädal_19_4-.9.klass'!B10</f>
        <v>Kikerhernekaste sulatatud juustuga ja basiilikuga (G, L)</v>
      </c>
      <c r="C10" s="23" t="str">
        <f>'Nädal_19_4-.9.klass'!C10</f>
        <v>Kikerherned, piim, toidukoor, sulatatud juust, nisujahu, söögisool, must pipar, toiduõli, värske petersell, värske basiilik</v>
      </c>
      <c r="D10" s="27">
        <v>20</v>
      </c>
      <c r="E10" s="21">
        <f>D10*'Nädal_19_4-.9.klass'!E10/'Nädal_19_4-.9.klass'!D10</f>
        <v>29.2</v>
      </c>
      <c r="F10" s="21">
        <f>E10*'Nädal_19_4-.9.klass'!F10/'Nädal_19_4-.9.klass'!E10</f>
        <v>2.13</v>
      </c>
      <c r="G10" s="21">
        <f>F10*'Nädal_19_4-.9.klass'!G10/'Nädal_19_4-.9.klass'!F10</f>
        <v>1.56</v>
      </c>
      <c r="H10" s="21">
        <f>G10*'Nädal_19_4-.9.klass'!H10/'Nädal_19_4-.9.klass'!G10</f>
        <v>1.28</v>
      </c>
    </row>
    <row r="11" spans="1:8" ht="18.95" customHeight="1">
      <c r="A11" s="368"/>
      <c r="B11" s="258" t="str">
        <f>'Nädal_19_4-.9.klass'!B11</f>
        <v>Kuskuss, aurutatud (G)</v>
      </c>
      <c r="C11" s="23" t="str">
        <f>'Nädal_19_4-.9.klass'!C11</f>
        <v>Kuskuss, vesi, söögisool</v>
      </c>
      <c r="D11" s="25">
        <v>125</v>
      </c>
      <c r="E11" s="21">
        <f>D11*'Nädal_19_4-.9.klass'!E11/'Nädal_19_4-.9.klass'!D11</f>
        <v>167.5</v>
      </c>
      <c r="F11" s="21">
        <f>E11*'Nädal_19_4-.9.klass'!F11/'Nädal_19_4-.9.klass'!E11</f>
        <v>34</v>
      </c>
      <c r="G11" s="21">
        <f>F11*'Nädal_19_4-.9.klass'!G11/'Nädal_19_4-.9.klass'!F11</f>
        <v>0</v>
      </c>
      <c r="H11" s="21">
        <f>D11*'Nädal_19_4-.9.klass'!H11/'Nädal_19_4-.9.klass'!D11</f>
        <v>5.166666666666667</v>
      </c>
    </row>
    <row r="12" spans="1:8" ht="18.95" customHeight="1">
      <c r="A12" s="369"/>
      <c r="B12" s="258" t="str">
        <f>'Nädal_19_4-.9.klass'!B12</f>
        <v>Riis, aurutatud (mahe)</v>
      </c>
      <c r="C12" s="23" t="str">
        <f>'Nädal_19_4-.9.klass'!C12</f>
        <v>Riis, vesi, söögisool</v>
      </c>
      <c r="D12" s="25">
        <v>125</v>
      </c>
      <c r="E12" s="21">
        <f>D12*'Nädal_19_4-.9.klass'!E12/'Nädal_19_4-.9.klass'!D12</f>
        <v>197.1275</v>
      </c>
      <c r="F12" s="21">
        <f>E12*'Nädal_19_4-.9.klass'!F12/'Nädal_19_4-.9.klass'!E12</f>
        <v>33.594999999999999</v>
      </c>
      <c r="G12" s="21">
        <f>F12*'Nädal_19_4-.9.klass'!G12/'Nädal_19_4-.9.klass'!F12</f>
        <v>5.9275000000000002</v>
      </c>
      <c r="H12" s="21">
        <f>G12*'Nädal_19_4-.9.klass'!H12/'Nädal_19_4-.9.klass'!G12</f>
        <v>2.8462500000000004</v>
      </c>
    </row>
    <row r="13" spans="1:8" ht="18.95" customHeight="1">
      <c r="A13" s="369"/>
      <c r="B13" s="258" t="str">
        <f>'Nädal_19_4-.9.klass'!B13</f>
        <v>Lillkapsas, aurutatud</v>
      </c>
      <c r="C13" s="23" t="str">
        <f>'Nädal_19_4-.9.klass'!C13</f>
        <v>Lillkapsas</v>
      </c>
      <c r="D13" s="25">
        <v>100</v>
      </c>
      <c r="E13" s="21">
        <f>D13*'Nädal_19_4-.9.klass'!E13/'Nädal_19_4-.9.klass'!D13</f>
        <v>34.4</v>
      </c>
      <c r="F13" s="21">
        <f>E13*'Nädal_19_4-.9.klass'!F13/'Nädal_19_4-.9.klass'!E13</f>
        <v>6.14</v>
      </c>
      <c r="G13" s="21">
        <f>F13*'Nädal_19_4-.9.klass'!G13/'Nädal_19_4-.9.klass'!F13</f>
        <v>0.20600000000000002</v>
      </c>
      <c r="H13" s="21">
        <f>G13*'Nädal_19_4-.9.klass'!H13/'Nädal_19_4-.9.klass'!G13</f>
        <v>2.0600000000000005</v>
      </c>
    </row>
    <row r="14" spans="1:8" ht="18.95" customHeight="1">
      <c r="A14" s="369"/>
      <c r="B14" s="258" t="str">
        <f>'Nädal_19_4-.9.klass'!B14</f>
        <v>Mahla-õlikaste</v>
      </c>
      <c r="C14" s="23" t="str">
        <f>'Nädal_19_4-.9.klass'!C14</f>
        <v>Õunamahl 100% naturaalne, õunaäädikas, sinepipulber, söögisool, petersell, värske, toiduõli</v>
      </c>
      <c r="D14" s="25">
        <v>5</v>
      </c>
      <c r="E14" s="21">
        <f>D14*'Nädal_19_4-.9.klass'!E14/'Nädal_19_4-.9.klass'!D14</f>
        <v>32.189399999999999</v>
      </c>
      <c r="F14" s="21">
        <f>E14*'Nädal_19_4-.9.klass'!F14/'Nädal_19_4-.9.klass'!E14</f>
        <v>9.7050000000000011E-2</v>
      </c>
      <c r="G14" s="21">
        <f>F14*'Nädal_19_4-.9.klass'!G14/'Nädal_19_4-.9.klass'!F14</f>
        <v>3.5305500000000003</v>
      </c>
      <c r="H14" s="21">
        <f>G14*'Nädal_19_4-.9.klass'!H14/'Nädal_19_4-.9.klass'!G14</f>
        <v>1.3550000000000001E-2</v>
      </c>
    </row>
    <row r="15" spans="1:8" ht="18.95" customHeight="1">
      <c r="A15" s="369"/>
      <c r="B15" s="258" t="str">
        <f>'Nädal_19_4-.9.klass'!B15</f>
        <v>Peedi-küüslaugusalat</v>
      </c>
      <c r="C15" s="23" t="str">
        <f>'Nädal_19_4-.9.klass'!C15</f>
        <v>Keedupeet, küüslauk</v>
      </c>
      <c r="D15" s="25">
        <v>100</v>
      </c>
      <c r="E15" s="21">
        <f>D15*'Nädal_19_4-.9.klass'!E15/'Nädal_19_4-.9.klass'!D15</f>
        <v>41.8</v>
      </c>
      <c r="F15" s="21">
        <f>E15*'Nädal_19_4-.9.klass'!F15/'Nädal_19_4-.9.klass'!E15</f>
        <v>7</v>
      </c>
      <c r="G15" s="21">
        <f>F15*'Nädal_19_4-.9.klass'!G15/'Nädal_19_4-.9.klass'!F15</f>
        <v>0.19800000000000001</v>
      </c>
      <c r="H15" s="21">
        <f>G15*'Nädal_19_4-.9.klass'!H15/'Nädal_19_4-.9.klass'!G15</f>
        <v>1.712</v>
      </c>
    </row>
    <row r="16" spans="1:8" ht="18.95" customHeight="1">
      <c r="A16" s="369"/>
      <c r="B16" s="258" t="str">
        <f>'Nädal_19_4-.9.klass'!B16</f>
        <v>Hiina kapsas, roheline hernes, nuikapsas</v>
      </c>
      <c r="C16" s="23"/>
      <c r="D16" s="25">
        <v>100</v>
      </c>
      <c r="E16" s="21">
        <f>D16*'Nädal_19_4-.9.klass'!E16/'Nädal_19_4-.9.klass'!D16</f>
        <v>41.6</v>
      </c>
      <c r="F16" s="21">
        <f>E16*'Nädal_19_4-.9.klass'!F16/'Nädal_19_4-.9.klass'!E16</f>
        <v>5.17</v>
      </c>
      <c r="G16" s="21">
        <f>F16*'Nädal_19_4-.9.klass'!G16/'Nädal_19_4-.9.klass'!F16</f>
        <v>0.33</v>
      </c>
      <c r="H16" s="21">
        <f>G16*'Nädal_19_4-.9.klass'!H16/'Nädal_19_4-.9.klass'!G16</f>
        <v>2.76</v>
      </c>
    </row>
    <row r="17" spans="1:23" ht="18.95" customHeight="1">
      <c r="A17" s="369"/>
      <c r="B17" s="258" t="str">
        <f>'Nädal_19_4-.9.klass'!B17</f>
        <v>Seemnesegu (mahe)</v>
      </c>
      <c r="C17" s="23" t="str">
        <f>'Nädal_19_4-.9.klass'!C17</f>
        <v>Kõrvitsaseemned, päevalilleseemned, seesamiseemned</v>
      </c>
      <c r="D17" s="25">
        <v>10</v>
      </c>
      <c r="E17" s="21">
        <f>D17*'Nädal_19_4-.9.klass'!E17/'Nädal_19_4-.9.klass'!D17</f>
        <v>60.8767</v>
      </c>
      <c r="F17" s="21">
        <f>E17*'Nädal_19_4-.9.klass'!F17/'Nädal_19_4-.9.klass'!E17</f>
        <v>1.28</v>
      </c>
      <c r="G17" s="21">
        <f>F17*'Nädal_19_4-.9.klass'!G17/'Nädal_19_4-.9.klass'!F17</f>
        <v>5.1566999999999998</v>
      </c>
      <c r="H17" s="21">
        <f>G17*'Nädal_19_4-.9.klass'!H17/'Nädal_19_4-.9.klass'!G17</f>
        <v>2.8232999999999997</v>
      </c>
    </row>
    <row r="18" spans="1:23" ht="18.95" customHeight="1">
      <c r="A18" s="369"/>
      <c r="B18" s="258" t="str">
        <f>'Nädal_19_4-.9.klass'!B18</f>
        <v>Piimatooted (piim, keefir R 2,5% ) (L)</v>
      </c>
      <c r="C18" s="23"/>
      <c r="D18" s="25">
        <v>25</v>
      </c>
      <c r="E18" s="21">
        <f>D18*'Nädal_19_4-.9.klass'!E18/'Nädal_19_4-.9.klass'!D18</f>
        <v>14.0975</v>
      </c>
      <c r="F18" s="21">
        <f>E18*'Nädal_19_4-.9.klass'!F18/'Nädal_19_4-.9.klass'!E18</f>
        <v>1.21875</v>
      </c>
      <c r="G18" s="21">
        <f>F18*'Nädal_19_4-.9.klass'!G18/'Nädal_19_4-.9.klass'!F18</f>
        <v>0.64249999999999996</v>
      </c>
      <c r="H18" s="21">
        <f>G18*'Nädal_19_4-.9.klass'!H18/'Nädal_19_4-.9.klass'!G18</f>
        <v>0.86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69"/>
      <c r="B19" s="258" t="str">
        <f>'Nädal_19_4-.9.klass'!B19</f>
        <v>Joogijogurt, maitsestatud (L)</v>
      </c>
      <c r="C19" s="23" t="str">
        <f>'Nädal_19_4-.9.klass'!C19</f>
        <v>Maitsestamata jogurt, naturaalne marjapüree (maasikas, vaarikas, mustad sõstrad, punased sõstrad, mustikas), suhkur</v>
      </c>
      <c r="D19" s="25">
        <v>25</v>
      </c>
      <c r="E19" s="21">
        <f>D19*'Nädal_19_4-.9.klass'!E19/'Nädal_19_4-.9.klass'!D19</f>
        <v>18.686499999999999</v>
      </c>
      <c r="F19" s="21">
        <f>E19*'Nädal_19_4-.9.klass'!F19/'Nädal_19_4-.9.klass'!E19</f>
        <v>3.0307499999999998</v>
      </c>
      <c r="G19" s="21">
        <f>F19*'Nädal_19_4-.9.klass'!G19/'Nädal_19_4-.9.klass'!F19</f>
        <v>0.375</v>
      </c>
      <c r="H19" s="21">
        <f>G19*'Nädal_19_4-.9.klass'!H19/'Nädal_19_4-.9.klass'!G19</f>
        <v>0.80000000000000016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69"/>
      <c r="B20" s="258" t="str">
        <f>'Nädal_19_4-.9.klass'!B20</f>
        <v>Tee, suhkruta</v>
      </c>
      <c r="C20" s="23" t="str">
        <f>'Nädal_19_4-.9.klass'!C20</f>
        <v>Teepuru, vesi</v>
      </c>
      <c r="D20" s="25">
        <v>50</v>
      </c>
      <c r="E20" s="21">
        <f>D20*'Nädal_19_4-.9.klass'!E20/'Nädal_19_4-.9.klass'!D20</f>
        <v>0.2</v>
      </c>
      <c r="F20" s="21">
        <f>D20*'Nädal_19_4-.9.klass'!F20/'Nädal_19_4-.9.klass'!D20</f>
        <v>0</v>
      </c>
      <c r="G20" s="21">
        <f>D20*'Nädal_19_4-.9.klass'!G20/'Nädal_19_4-.9.klass'!D20</f>
        <v>0</v>
      </c>
      <c r="H20" s="21">
        <f>D20*'Nädal_19_4-.9.klass'!H20/'Nädal_19_4-.9.klass'!D20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69"/>
      <c r="B21" s="258" t="str">
        <f>'Nädal_19_4-.9.klass'!B21</f>
        <v>Rukkileiva (3 sorti) - ja sepikutoodete valik  (G)</v>
      </c>
      <c r="C21" s="23"/>
      <c r="D21" s="25">
        <v>30</v>
      </c>
      <c r="E21" s="21">
        <f>D21*'Nädal_19_4-.9.klass'!E21/'Nädal_19_4-.9.klass'!D21</f>
        <v>73.86</v>
      </c>
      <c r="F21" s="21">
        <f>E21*'Nädal_19_4-.9.klass'!F21/'Nädal_19_4-.9.klass'!E21</f>
        <v>15.69</v>
      </c>
      <c r="G21" s="21">
        <f>F21*'Nädal_19_4-.9.klass'!G21/'Nädal_19_4-.9.klass'!F21</f>
        <v>0.6</v>
      </c>
      <c r="H21" s="21">
        <f>G21*'Nädal_19_4-.9.klass'!H21/'Nädal_19_4-.9.klass'!G21</f>
        <v>2.145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69"/>
      <c r="B22" s="258" t="str">
        <f>'Nädal_19_4-.9.klass'!B22</f>
        <v xml:space="preserve">Porgand </v>
      </c>
      <c r="C22" s="23"/>
      <c r="D22" s="25">
        <v>50</v>
      </c>
      <c r="E22" s="21">
        <f>D22*'Nädal_19_4-.9.klass'!E22/'Nädal_19_4-.9.klass'!D22</f>
        <v>16.2</v>
      </c>
      <c r="F22" s="21">
        <f>E22*'Nädal_19_4-.9.klass'!F22/'Nädal_19_4-.9.klass'!E22</f>
        <v>2.8</v>
      </c>
      <c r="G22" s="21">
        <f>F22*'Nädal_19_4-.9.klass'!G22/'Nädal_19_4-.9.klass'!F22</f>
        <v>9.9999999999999992E-2</v>
      </c>
      <c r="H22" s="21">
        <f>G22*'Nädal_19_4-.9.klass'!H22/'Nädal_19_4-.9.klass'!G22</f>
        <v>0.29999999999999993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70"/>
      <c r="B23" s="258" t="str">
        <f>'Nädal_19_4-.9.klass'!B23</f>
        <v>Õun  (mahe)</v>
      </c>
      <c r="C23" s="23"/>
      <c r="D23" s="25">
        <v>50</v>
      </c>
      <c r="E23" s="21">
        <f>D23*'Nädal_19_4-.9.klass'!E23/'Nädal_19_4-.9.klass'!D23</f>
        <v>24.038</v>
      </c>
      <c r="F23" s="21">
        <f>E23*'Nädal_19_4-.9.klass'!F23/'Nädal_19_4-.9.klass'!E23</f>
        <v>6.74</v>
      </c>
      <c r="G23" s="21">
        <f>F23*'Nädal_19_4-.9.klass'!G23/'Nädal_19_4-.9.klass'!F23</f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0"/>
      <c r="B24" s="22"/>
      <c r="C24" s="22" t="s">
        <v>37</v>
      </c>
      <c r="D24" s="30"/>
      <c r="E24" s="48">
        <f>SUM(E9:E23)</f>
        <v>938.44226666666668</v>
      </c>
      <c r="F24" s="48">
        <f>SUM(F9:F23)</f>
        <v>129.00655</v>
      </c>
      <c r="G24" s="48">
        <f>SUM(G9:G23)</f>
        <v>30.047916666666666</v>
      </c>
      <c r="H24" s="48">
        <f>SUM(H9:H23)</f>
        <v>33.59676666666666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94"/>
      <c r="B26" s="258" t="str">
        <f>'Nädal_19_4-.9.klass'!B26</f>
        <v>Hartšoo erineva lihaga (G)</v>
      </c>
      <c r="C26" s="23" t="str">
        <f>'Nädal_19_4-.9.klass'!C26</f>
        <v>Sealiha, kanaliha, veiseliha, riis, mugulsibul, tomatipasta, mugulsibul, küüslauk, loorber, kuivatatud ploom, nisujahu, söögisool, must pipar, toiduõli, vesi, värske petersell</v>
      </c>
      <c r="D26" s="21">
        <v>300</v>
      </c>
      <c r="E26" s="21">
        <f>D26*'Nädal_19_4-.9.klass'!E26/'Nädal_19_4-.9.klass'!D26</f>
        <v>249</v>
      </c>
      <c r="F26" s="21">
        <f>E26*'Nädal_19_4-.9.klass'!F26/'Nädal_19_4-.9.klass'!E26</f>
        <v>32.400000000000006</v>
      </c>
      <c r="G26" s="21">
        <f>F26*'Nädal_19_4-.9.klass'!G26/'Nädal_19_4-.9.klass'!F26</f>
        <v>6.84</v>
      </c>
      <c r="H26" s="21">
        <f>G26*'Nädal_19_4-.9.klass'!H26/'Nädal_19_4-.9.klass'!G26</f>
        <v>13.110000000000001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4" t="s">
        <v>13</v>
      </c>
      <c r="B27" s="258" t="str">
        <f>'Nädal_19_4-.9.klass'!B27</f>
        <v>Taimne hartšoo punaste ubadega</v>
      </c>
      <c r="C27" s="23" t="str">
        <f>'Nädal_19_4-.9.klass'!C27</f>
        <v>Punased oad, riis, mugulsibul, tomatipasta, mugulsibul, küüslauk, loorber, kuivatatud ploom, nisujahu, söögisool, must pipar, toiduõli, vesi, värske petersell</v>
      </c>
      <c r="D27" s="27">
        <v>50</v>
      </c>
      <c r="E27" s="21">
        <f>D27*'Nädal_19_4-.9.klass'!E27/'Nädal_19_4-.9.klass'!D27</f>
        <v>45.2</v>
      </c>
      <c r="F27" s="21">
        <f>E27*'Nädal_19_4-.9.klass'!F27/'Nädal_19_4-.9.klass'!E27</f>
        <v>5.92</v>
      </c>
      <c r="G27" s="21">
        <f>F27*'Nädal_19_4-.9.klass'!G27/'Nädal_19_4-.9.klass'!F27</f>
        <v>1.5999999999999999</v>
      </c>
      <c r="H27" s="21">
        <f>G27*'Nädal_19_4-.9.klass'!H27/'Nädal_19_4-.9.klass'!G27</f>
        <v>1.35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74"/>
      <c r="B28" s="258" t="s">
        <v>466</v>
      </c>
      <c r="C28" s="23"/>
      <c r="D28" s="27"/>
      <c r="E28" s="21"/>
      <c r="F28" s="21"/>
      <c r="G28" s="21"/>
      <c r="H28" s="21"/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">
      <c r="A29" s="295"/>
      <c r="B29" s="258" t="str">
        <f>'Nädal_19_4-.9.klass'!B28</f>
        <v>Mustikajogurt (L)</v>
      </c>
      <c r="C29" s="23" t="str">
        <f>'Nädal_19_4-.9.klass'!C28</f>
        <v>Maitsestamata jogurt, suhkur, mustikad</v>
      </c>
      <c r="D29" s="25">
        <v>100</v>
      </c>
      <c r="E29" s="21">
        <f>D29*'Nädal_19_4-.9.klass'!E28/'Nädal_19_4-.9.klass'!D28</f>
        <v>88.5</v>
      </c>
      <c r="F29" s="21">
        <f>E29*'Nädal_19_4-.9.klass'!F28/'Nädal_19_4-.9.klass'!E28</f>
        <v>14.9</v>
      </c>
      <c r="G29" s="21">
        <f>F29*'Nädal_19_4-.9.klass'!G28/'Nädal_19_4-.9.klass'!F28</f>
        <v>1.99</v>
      </c>
      <c r="H29" s="21">
        <f>G29*'Nädal_19_4-.9.klass'!H28/'Nädal_19_4-.9.klass'!G28</f>
        <v>2.48</v>
      </c>
      <c r="I29" s="26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ht="18.95" customHeight="1">
      <c r="A30" s="295"/>
      <c r="B30" s="258" t="str">
        <f>'Nädal_19_4-.9.klass'!B29</f>
        <v>Õunakook mandlipuruga (G, L, M, P, VS, PT)</v>
      </c>
      <c r="C30" s="23" t="str">
        <f>'Nädal_19_4-.9.klass'!C29</f>
        <v>Õun, nisujahu, kaerahelbed, suhkur, küpsetuspulber, kanamuna, hapukoor, mandlid, söögisool</v>
      </c>
      <c r="D30" s="25">
        <v>80</v>
      </c>
      <c r="E30" s="21">
        <f>D30*'Nädal_19_4-.9.klass'!E29/'Nädal_19_4-.9.klass'!D29</f>
        <v>238.4</v>
      </c>
      <c r="F30" s="21">
        <f>E30*'Nädal_19_4-.9.klass'!F29/'Nädal_19_4-.9.klass'!E29</f>
        <v>32.799999999999997</v>
      </c>
      <c r="G30" s="21">
        <f>F30*'Nädal_19_4-.9.klass'!G29/'Nädal_19_4-.9.klass'!F29</f>
        <v>8.4959999999999987</v>
      </c>
      <c r="H30" s="21">
        <f>G30*'Nädal_19_4-.9.klass'!H29/'Nädal_19_4-.9.klass'!G29</f>
        <v>5.8879999999999999</v>
      </c>
      <c r="I30" s="26"/>
    </row>
    <row r="31" spans="1:23" s="39" customFormat="1" ht="18.95" customHeight="1">
      <c r="A31" s="304"/>
      <c r="B31" s="258" t="str">
        <f>'Nädal_19_4-.9.klass'!B30</f>
        <v>Piimatooted (piim, keefir R 2,5% ) (L)</v>
      </c>
      <c r="C31" s="23"/>
      <c r="D31" s="25">
        <v>25</v>
      </c>
      <c r="E31" s="21">
        <f>D31*'Nädal_19_4-.9.klass'!E30/'Nädal_19_4-.9.klass'!D30</f>
        <v>14.0975</v>
      </c>
      <c r="F31" s="21">
        <f>E31*'Nädal_19_4-.9.klass'!F30/'Nädal_19_4-.9.klass'!E30</f>
        <v>1.21875</v>
      </c>
      <c r="G31" s="21">
        <f>F31*'Nädal_19_4-.9.klass'!G30/'Nädal_19_4-.9.klass'!F30</f>
        <v>0.64249999999999996</v>
      </c>
      <c r="H31" s="21">
        <f>G31*'Nädal_19_4-.9.klass'!H30/'Nädal_19_4-.9.klass'!G30</f>
        <v>0.86</v>
      </c>
      <c r="J31" s="40"/>
      <c r="K31" s="40"/>
      <c r="L31" s="40"/>
      <c r="M31" s="40"/>
      <c r="N31" s="40"/>
      <c r="O31" s="40"/>
      <c r="P31" s="40"/>
    </row>
    <row r="32" spans="1:23" s="39" customFormat="1" ht="18.95" customHeight="1">
      <c r="A32" s="304"/>
      <c r="B32" s="258" t="str">
        <f>'Nädal_19_4-.9.klass'!B31</f>
        <v>Mahl (erinevad maitsed)</v>
      </c>
      <c r="C32" s="23" t="str">
        <f>'Nädal_19_4-.9.klass'!C31</f>
        <v>Rõngu suhkruvaba mahlakonsentraat 100% naturaalne, vesi</v>
      </c>
      <c r="D32" s="25">
        <v>25</v>
      </c>
      <c r="E32" s="21">
        <f>D32*'Nädal_19_4-.9.klass'!E31/'Nädal_19_4-.9.klass'!D31</f>
        <v>12.132200000000001</v>
      </c>
      <c r="F32" s="21">
        <f>E32*'Nädal_19_4-.9.klass'!F31/'Nädal_19_4-.9.klass'!E31</f>
        <v>2.9455000000000005</v>
      </c>
      <c r="G32" s="21">
        <f>F32*'Nädal_19_4-.9.klass'!G31/'Nädal_19_4-.9.klass'!F31</f>
        <v>1.2500000000000001E-2</v>
      </c>
      <c r="H32" s="21">
        <f>G32*'Nädal_19_4-.9.klass'!H31/'Nädal_19_4-.9.klass'!G31</f>
        <v>9.0749999999999997E-2</v>
      </c>
      <c r="I32" s="41"/>
      <c r="J32" s="40"/>
      <c r="K32" s="40"/>
      <c r="L32" s="40"/>
      <c r="M32" s="40"/>
      <c r="N32" s="40"/>
      <c r="O32" s="40"/>
      <c r="P32" s="42"/>
    </row>
    <row r="33" spans="1:22" s="39" customFormat="1" ht="30">
      <c r="A33" s="304"/>
      <c r="B33" s="258" t="str">
        <f>'Nädal_19_4-.9.klass'!B32</f>
        <v>Joogijogurt, maitsestatud (L)</v>
      </c>
      <c r="C33" s="23" t="str">
        <f>'Nädal_19_4-.9.klass'!C32</f>
        <v>Maitsestamata jogurt, naturaalne marjapüree (maasikas, vaarikas, mustad sõstrad, punased sõstrad, mustikas), suhkur</v>
      </c>
      <c r="D33" s="25">
        <v>25</v>
      </c>
      <c r="E33" s="21">
        <f>D33*'Nädal_19_4-.9.klass'!E32/'Nädal_19_4-.9.klass'!D32</f>
        <v>18.686499999999999</v>
      </c>
      <c r="F33" s="21">
        <f>E33*'Nädal_19_4-.9.klass'!F32/'Nädal_19_4-.9.klass'!E32</f>
        <v>3.0307499999999998</v>
      </c>
      <c r="G33" s="21">
        <f>F33*'Nädal_19_4-.9.klass'!G32/'Nädal_19_4-.9.klass'!F32</f>
        <v>0.375</v>
      </c>
      <c r="H33" s="21">
        <f>G33*'Nädal_19_4-.9.klass'!H32/'Nädal_19_4-.9.klass'!G32</f>
        <v>0.80000000000000016</v>
      </c>
      <c r="I33" s="41"/>
      <c r="J33" s="40"/>
      <c r="K33" s="40"/>
      <c r="L33" s="40"/>
      <c r="M33" s="40"/>
      <c r="N33" s="40"/>
      <c r="O33" s="40"/>
      <c r="P33" s="40"/>
    </row>
    <row r="34" spans="1:22" s="39" customFormat="1" ht="18.95" customHeight="1">
      <c r="A34" s="304"/>
      <c r="B34" s="258" t="str">
        <f>'Nädal_19_4-.9.klass'!B33</f>
        <v>Tee, suhkruta</v>
      </c>
      <c r="C34" s="23" t="str">
        <f>'Nädal_19_4-.9.klass'!C33</f>
        <v>Teepuru, vesi</v>
      </c>
      <c r="D34" s="25">
        <v>50</v>
      </c>
      <c r="E34" s="21">
        <f>D34*'Nädal_19_4-.9.klass'!E33/'Nädal_19_4-.9.klass'!D33</f>
        <v>0.2</v>
      </c>
      <c r="F34" s="21">
        <f>D34*'Nädal_19_4-.9.klass'!F33/'Nädal_19_4-.9.klass'!D33</f>
        <v>0</v>
      </c>
      <c r="G34" s="21">
        <f>D34*'Nädal_19_4-.9.klass'!G33/'Nädal_19_4-.9.klass'!D33</f>
        <v>0</v>
      </c>
      <c r="H34" s="21">
        <f>D34*'Nädal_19_4-.9.klass'!H33/'Nädal_19_4-.9.klass'!D33</f>
        <v>0.05</v>
      </c>
      <c r="I34" s="41"/>
      <c r="J34" s="40"/>
      <c r="K34" s="40"/>
      <c r="L34" s="40"/>
      <c r="M34" s="40"/>
      <c r="N34" s="40"/>
      <c r="O34" s="40"/>
      <c r="P34" s="40"/>
    </row>
    <row r="35" spans="1:22" ht="18.95" customHeight="1">
      <c r="A35" s="295"/>
      <c r="B35" s="258" t="str">
        <f>'Nädal_19_4-.9.klass'!B34</f>
        <v>Rukkileiva (3 sorti) - ja sepikutoodete valik  (G)</v>
      </c>
      <c r="C35" s="23"/>
      <c r="D35" s="25">
        <v>30</v>
      </c>
      <c r="E35" s="21">
        <f>D35*'Nädal_19_4-.9.klass'!E34/'Nädal_19_4-.9.klass'!D34</f>
        <v>73.86</v>
      </c>
      <c r="F35" s="21">
        <f>E35*'Nädal_19_4-.9.klass'!F34/'Nädal_19_4-.9.klass'!E34</f>
        <v>15.69</v>
      </c>
      <c r="G35" s="21">
        <f>F35*'Nädal_19_4-.9.klass'!G34/'Nädal_19_4-.9.klass'!F34</f>
        <v>0.6</v>
      </c>
      <c r="H35" s="21">
        <f>G35*'Nädal_19_4-.9.klass'!H34/'Nädal_19_4-.9.klass'!G34</f>
        <v>2.145</v>
      </c>
      <c r="I35" s="26"/>
      <c r="J35" s="35"/>
      <c r="K35" s="35"/>
      <c r="L35" s="35"/>
      <c r="M35" s="35"/>
      <c r="N35" s="35"/>
      <c r="O35" s="35"/>
      <c r="P35" s="35"/>
    </row>
    <row r="36" spans="1:22" ht="18.95" customHeight="1">
      <c r="A36" s="295"/>
      <c r="B36" s="258" t="str">
        <f>'Nädal_19_4-.9.klass'!B35</f>
        <v>Valge redis</v>
      </c>
      <c r="C36" s="23"/>
      <c r="D36" s="25">
        <v>50</v>
      </c>
      <c r="E36" s="21">
        <f>D36*'Nädal_19_4-.9.klass'!E35/'Nädal_19_4-.9.klass'!D35</f>
        <v>9.4499999999999993</v>
      </c>
      <c r="F36" s="21">
        <f>E36*'Nädal_19_4-.9.klass'!F35/'Nädal_19_4-.9.klass'!E35</f>
        <v>1.45</v>
      </c>
      <c r="G36" s="21">
        <f>F36*'Nädal_19_4-.9.klass'!G35/'Nädal_19_4-.9.klass'!F35</f>
        <v>4.9999999999999996E-2</v>
      </c>
      <c r="H36" s="21">
        <f>G36*'Nädal_19_4-.9.klass'!H35/'Nädal_19_4-.9.klass'!G35</f>
        <v>0.39999999999999997</v>
      </c>
      <c r="I36" s="26"/>
      <c r="J36" s="35"/>
      <c r="K36" s="35"/>
      <c r="L36" s="35"/>
      <c r="M36" s="35"/>
      <c r="N36" s="35"/>
      <c r="O36" s="35"/>
      <c r="P36" s="35"/>
    </row>
    <row r="37" spans="1:22" ht="18.95" customHeight="1">
      <c r="A37" s="305"/>
      <c r="B37" s="258" t="str">
        <f>'Nädal_19_4-.9.klass'!B36</f>
        <v xml:space="preserve">Pirn </v>
      </c>
      <c r="C37" s="23"/>
      <c r="D37" s="25">
        <v>50</v>
      </c>
      <c r="E37" s="21">
        <f>D37*'Nädal_19_4-.9.klass'!E36/'Nädal_19_4-.9.klass'!D36</f>
        <v>19.988</v>
      </c>
      <c r="F37" s="21">
        <f>E37*'Nädal_19_4-.9.klass'!F36/'Nädal_19_4-.9.klass'!E36</f>
        <v>5.97</v>
      </c>
      <c r="G37" s="21">
        <f>F37*'Nädal_19_4-.9.klass'!G36/'Nädal_19_4-.9.klass'!F36</f>
        <v>0</v>
      </c>
      <c r="H37" s="21">
        <v>0.3</v>
      </c>
      <c r="J37" s="35"/>
      <c r="K37" s="35"/>
      <c r="L37" s="35"/>
      <c r="M37" s="35"/>
      <c r="N37" s="35"/>
      <c r="O37" s="35"/>
      <c r="P37" s="35"/>
    </row>
    <row r="38" spans="1:22" s="34" customFormat="1" ht="18.95" customHeight="1">
      <c r="A38" s="220"/>
      <c r="B38" s="22"/>
      <c r="C38" s="22" t="s">
        <v>37</v>
      </c>
      <c r="D38" s="51"/>
      <c r="E38" s="48">
        <f>SUM(E26:E37)</f>
        <v>769.51420000000007</v>
      </c>
      <c r="F38" s="48">
        <f>SUM(F26:F37)</f>
        <v>116.325</v>
      </c>
      <c r="G38" s="48">
        <f>SUM(G26:G37)</f>
        <v>20.605999999999998</v>
      </c>
      <c r="H38" s="48">
        <f>SUM(H26:H37)</f>
        <v>27.473750000000003</v>
      </c>
      <c r="O38" s="36"/>
      <c r="P38" s="36"/>
      <c r="Q38" s="36"/>
      <c r="R38" s="36"/>
      <c r="S38" s="36"/>
      <c r="T38" s="36"/>
      <c r="U38" s="36"/>
      <c r="V38" s="36"/>
    </row>
    <row r="39" spans="1:22" ht="50.1" customHeight="1">
      <c r="A39" s="234" t="s">
        <v>52</v>
      </c>
      <c r="B39" s="47" t="s">
        <v>4</v>
      </c>
      <c r="C39" s="29" t="s">
        <v>5</v>
      </c>
      <c r="D39" s="28" t="s">
        <v>6</v>
      </c>
      <c r="E39" s="28" t="s">
        <v>7</v>
      </c>
      <c r="F39" s="28" t="s">
        <v>8</v>
      </c>
      <c r="G39" s="28" t="s">
        <v>9</v>
      </c>
      <c r="H39" s="28" t="s">
        <v>10</v>
      </c>
      <c r="O39" s="35"/>
      <c r="P39" s="35"/>
      <c r="Q39" s="35"/>
      <c r="R39" s="35"/>
      <c r="S39" s="35"/>
      <c r="T39" s="35"/>
      <c r="U39" s="35"/>
      <c r="V39" s="35"/>
    </row>
    <row r="40" spans="1:22" s="34" customFormat="1" ht="30">
      <c r="A40" s="299"/>
      <c r="B40" s="258" t="str">
        <f>'Nädal_19_4-.9.klass'!B39</f>
        <v>Kana-paprikahautis (G, L)</v>
      </c>
      <c r="C40" s="23" t="str">
        <f>'Nädal_19_4-.9.klass'!C39</f>
        <v xml:space="preserve">Kanaliha, paprika, mugulsibul, küüslauk, toidukoor, nisujahu, jahvatatud paprika, söögisool, must pipar, jahvatatud tüümian, toiduõli, vesi </v>
      </c>
      <c r="D40" s="21">
        <v>120</v>
      </c>
      <c r="E40" s="21">
        <f>D40*'Nädal_19_4-.9.klass'!E39/'Nädal_19_4-.9.klass'!D39</f>
        <v>126</v>
      </c>
      <c r="F40" s="21">
        <f>E40*'Nädal_19_4-.9.klass'!F39/'Nädal_19_4-.9.klass'!E39</f>
        <v>4.524</v>
      </c>
      <c r="G40" s="21">
        <f>F40*'Nädal_19_4-.9.klass'!G39/'Nädal_19_4-.9.klass'!F39</f>
        <v>7.9320000000000004</v>
      </c>
      <c r="H40" s="21">
        <f>G40*'Nädal_19_4-.9.klass'!H39/'Nädal_19_4-.9.klass'!G39</f>
        <v>8.4480000000000004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30">
      <c r="A41" s="274" t="s">
        <v>13</v>
      </c>
      <c r="B41" s="258" t="str">
        <f>'Nädal_19_4-.9.klass'!B40</f>
        <v>Läätse-kaalika-porgandipada</v>
      </c>
      <c r="C41" s="23" t="str">
        <f>'Nädal_19_4-.9.klass'!C40</f>
        <v>Läätsed, kaalikas, porgand, mugulsibul, küüslauk, kuivatatud tüümian, loorber, söögisool, must pipar, toiduõli, vesi, värske petersell</v>
      </c>
      <c r="D41" s="27">
        <v>40</v>
      </c>
      <c r="E41" s="21">
        <f>D41*'Nädal_19_4-.9.klass'!E40/'Nädal_19_4-.9.klass'!D40</f>
        <v>47.2</v>
      </c>
      <c r="F41" s="21">
        <f>E41*'Nädal_19_4-.9.klass'!F40/'Nädal_19_4-.9.klass'!E40</f>
        <v>5.7400000000000011</v>
      </c>
      <c r="G41" s="21">
        <f>F41*'Nädal_19_4-.9.klass'!G40/'Nädal_19_4-.9.klass'!F40</f>
        <v>1.3800000000000001</v>
      </c>
      <c r="H41" s="21">
        <f>G41*'Nädal_19_4-.9.klass'!H40/'Nädal_19_4-.9.klass'!G40</f>
        <v>2.2200000000000006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.95" customHeight="1">
      <c r="A42" s="300"/>
      <c r="B42" s="258" t="str">
        <f>'Nädal_19_4-.9.klass'!B41</f>
        <v>Täisterapasta/pasta (G) (mahe)</v>
      </c>
      <c r="C42" s="23" t="str">
        <f>'Nädal_19_4-.9.klass'!C41</f>
        <v>Täisterapasta / pasta ( durumnisujahu, vesi), vesi, söögisool, toiduõli</v>
      </c>
      <c r="D42" s="25">
        <v>100</v>
      </c>
      <c r="E42" s="21">
        <f>D42*'Nädal_19_4-.9.klass'!E41/'Nädal_19_4-.9.klass'!D41</f>
        <v>151.33333333333334</v>
      </c>
      <c r="F42" s="21">
        <f>E42*'Nädal_19_4-.9.klass'!F41/'Nädal_19_4-.9.klass'!E41</f>
        <v>26.333333333333339</v>
      </c>
      <c r="G42" s="21">
        <f>F42*'Nädal_19_4-.9.klass'!G41/'Nädal_19_4-.9.klass'!F41</f>
        <v>2.5833333333333339</v>
      </c>
      <c r="H42" s="21">
        <f>G42*'Nädal_19_4-.9.klass'!H41/'Nädal_19_4-.9.klass'!G41</f>
        <v>4.5666666666666682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">
      <c r="A43" s="301"/>
      <c r="B43" s="258" t="str">
        <f>'Nädal_19_4-.9.klass'!B42</f>
        <v>Riis, aurutatud (mahe)</v>
      </c>
      <c r="C43" s="23" t="str">
        <f>'Nädal_19_4-.9.klass'!C42</f>
        <v>Riis, vesi, söögisool</v>
      </c>
      <c r="D43" s="25">
        <v>100</v>
      </c>
      <c r="E43" s="21">
        <f>D43*'Nädal_19_4-.9.klass'!E42/'Nädal_19_4-.9.klass'!D42</f>
        <v>157.70200000000003</v>
      </c>
      <c r="F43" s="21">
        <f>E43*'Nädal_19_4-.9.klass'!F42/'Nädal_19_4-.9.klass'!E42</f>
        <v>26.876000000000001</v>
      </c>
      <c r="G43" s="21">
        <f>F43*'Nädal_19_4-.9.klass'!G42/'Nädal_19_4-.9.klass'!F42</f>
        <v>4.742</v>
      </c>
      <c r="H43" s="21">
        <f>G43*'Nädal_19_4-.9.klass'!H42/'Nädal_19_4-.9.klass'!G42</f>
        <v>2.2770000000000006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.95" customHeight="1">
      <c r="A44" s="302"/>
      <c r="B44" s="258" t="str">
        <f>'Nädal_19_4-.9.klass'!B43</f>
        <v>Juurseller, röstitud</v>
      </c>
      <c r="C44" s="23" t="str">
        <f>'Nädal_19_4-.9.klass'!C43</f>
        <v>Juurseller, toiduõli, söögisool</v>
      </c>
      <c r="D44" s="25">
        <v>100</v>
      </c>
      <c r="E44" s="21">
        <f>D44*'Nädal_19_4-.9.klass'!E43/'Nädal_19_4-.9.klass'!D43</f>
        <v>34.975000000000001</v>
      </c>
      <c r="F44" s="21">
        <f>E44*'Nädal_19_4-.9.klass'!F43/'Nädal_19_4-.9.klass'!E43</f>
        <v>9.75</v>
      </c>
      <c r="G44" s="21">
        <f>F44*'Nädal_19_4-.9.klass'!G43/'Nädal_19_4-.9.klass'!F43</f>
        <v>0.125</v>
      </c>
      <c r="H44" s="21">
        <f>G44*'Nädal_19_4-.9.klass'!H43/'Nädal_19_4-.9.klass'!G43</f>
        <v>1.625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s="34" customFormat="1" ht="18.95" customHeight="1">
      <c r="A45" s="302"/>
      <c r="B45" s="258" t="str">
        <f>'Nädal_19_4-.9.klass'!B44</f>
        <v xml:space="preserve">Tomatikaste ürtidega </v>
      </c>
      <c r="C45" s="23" t="str">
        <f>'Nädal_19_4-.9.klass'!C44</f>
        <v>Tomatipüree, mugulsibul, küüslauk, fariinsuhkur, kuivatatud basiilik, kuivatatud petersell, pune, toiduõli</v>
      </c>
      <c r="D45" s="25">
        <v>50</v>
      </c>
      <c r="E45" s="21">
        <f>D45*'Nädal_19_4-.9.klass'!E44/'Nädal_19_4-.9.klass'!D44</f>
        <v>46</v>
      </c>
      <c r="F45" s="21">
        <f>E45*'Nädal_19_4-.9.klass'!F44/'Nädal_19_4-.9.klass'!E44</f>
        <v>7.9</v>
      </c>
      <c r="G45" s="21">
        <f>F45*'Nädal_19_4-.9.klass'!G44/'Nädal_19_4-.9.klass'!F44</f>
        <v>1.07</v>
      </c>
      <c r="H45" s="21">
        <f>G45*'Nädal_19_4-.9.klass'!H44/'Nädal_19_4-.9.klass'!G44</f>
        <v>0.89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 spans="1:22" ht="18.95" customHeight="1">
      <c r="A46" s="302"/>
      <c r="B46" s="258" t="str">
        <f>'Nädal_19_4-.9.klass'!B45</f>
        <v>Külm jogurti-keefirikaste, maitserohelisega (L)</v>
      </c>
      <c r="C46" s="23" t="str">
        <f>'Nädal_19_4-.9.klass'!C45</f>
        <v>Maitsestamata jogurt, keefir, sinep, till, petersell, basiilik, roheline sibul</v>
      </c>
      <c r="D46" s="25">
        <v>10</v>
      </c>
      <c r="E46" s="21">
        <f>D46*'Nädal_19_4-.9.klass'!E45/'Nädal_19_4-.9.klass'!D45</f>
        <v>5.5917000000000003</v>
      </c>
      <c r="F46" s="21">
        <f>E46*'Nädal_19_4-.9.klass'!F45/'Nädal_19_4-.9.klass'!E45</f>
        <v>0.4803</v>
      </c>
      <c r="G46" s="21">
        <f>F46*'Nädal_19_4-.9.klass'!G45/'Nädal_19_4-.9.klass'!F45</f>
        <v>0.26089999999999997</v>
      </c>
      <c r="H46" s="21">
        <f>G46*'Nädal_19_4-.9.klass'!H45/'Nädal_19_4-.9.klass'!G45</f>
        <v>0.33659999999999995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2" ht="18.95" customHeight="1">
      <c r="A47" s="302"/>
      <c r="B47" s="258" t="str">
        <f>'Nädal_19_4-.9.klass'!B46</f>
        <v>Porgandi-punasesibulasalat hapukoorega (L)</v>
      </c>
      <c r="C47" s="23" t="str">
        <f>'Nädal_19_4-.9.klass'!C46</f>
        <v>Porgand, punane sibul, õun, hapukoor, toiduõli, õunaäädikas, suhkur, söögisool, muts pipar, petersell</v>
      </c>
      <c r="D47" s="25">
        <v>100</v>
      </c>
      <c r="E47" s="21">
        <f>D47*'Nädal_19_4-.9.klass'!E46/'Nädal_19_4-.9.klass'!D46</f>
        <v>93</v>
      </c>
      <c r="F47" s="21">
        <f>E47*'Nädal_19_4-.9.klass'!F46/'Nädal_19_4-.9.klass'!E46</f>
        <v>6.5</v>
      </c>
      <c r="G47" s="21">
        <f>F47*'Nädal_19_4-.9.klass'!G46/'Nädal_19_4-.9.klass'!F46</f>
        <v>6.46</v>
      </c>
      <c r="H47" s="21">
        <f>G47*'Nädal_19_4-.9.klass'!H46/'Nädal_19_4-.9.klass'!G46</f>
        <v>1.18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</row>
    <row r="48" spans="1:22" ht="18.95" customHeight="1">
      <c r="A48" s="302"/>
      <c r="B48" s="258" t="str">
        <f>'Nädal_19_4-.9.klass'!B47</f>
        <v>Valge rõigas, mais, kapsas</v>
      </c>
      <c r="C48" s="23"/>
      <c r="D48" s="25">
        <v>100</v>
      </c>
      <c r="E48" s="21">
        <f>D48*'Nädal_19_4-.9.klass'!E47/'Nädal_19_4-.9.klass'!D47</f>
        <v>44.4</v>
      </c>
      <c r="F48" s="21">
        <f>E48*'Nädal_19_4-.9.klass'!F47/'Nädal_19_4-.9.klass'!E47</f>
        <v>6.4</v>
      </c>
      <c r="G48" s="21">
        <f>F48*'Nädal_19_4-.9.klass'!G47/'Nädal_19_4-.9.klass'!F47</f>
        <v>0.6</v>
      </c>
      <c r="H48" s="21">
        <f>G48*'Nädal_19_4-.9.klass'!H47/'Nädal_19_4-.9.klass'!G47</f>
        <v>1.8700000000000003</v>
      </c>
    </row>
    <row r="49" spans="1:15" ht="18.95" customHeight="1">
      <c r="A49" s="302"/>
      <c r="B49" s="258" t="str">
        <f>'Nädal_19_4-.9.klass'!B48</f>
        <v>Seemnesegu (mahe)</v>
      </c>
      <c r="C49" s="23" t="str">
        <f>'Nädal_19_4-.9.klass'!C48</f>
        <v>Kõrvitsaseemned, päevalilleseemned, seesamiseemned</v>
      </c>
      <c r="D49" s="25">
        <v>15</v>
      </c>
      <c r="E49" s="21">
        <f>D49*'Nädal_19_4-.9.klass'!E48/'Nädal_19_4-.9.klass'!D48</f>
        <v>91.315049999999999</v>
      </c>
      <c r="F49" s="21">
        <f>E49*'Nädal_19_4-.9.klass'!F48/'Nädal_19_4-.9.klass'!E48</f>
        <v>1.92</v>
      </c>
      <c r="G49" s="21">
        <f>F49*'Nädal_19_4-.9.klass'!G48/'Nädal_19_4-.9.klass'!F48</f>
        <v>7.7350499999999993</v>
      </c>
      <c r="H49" s="21">
        <f>G49*'Nädal_19_4-.9.klass'!H48/'Nädal_19_4-.9.klass'!G48</f>
        <v>4.2349499999999995</v>
      </c>
    </row>
    <row r="50" spans="1:15" ht="18.95" customHeight="1">
      <c r="A50" s="310"/>
      <c r="B50" s="258" t="str">
        <f>'Nädal_19_4-.9.klass'!B49</f>
        <v>Piimatooted (piim, keefir R 2,5% ) (L)</v>
      </c>
      <c r="C50" s="23"/>
      <c r="D50" s="25">
        <v>50</v>
      </c>
      <c r="E50" s="21">
        <f>D50*'Nädal_19_4-.9.klass'!E49/'Nädal_19_4-.9.klass'!D49</f>
        <v>28.195</v>
      </c>
      <c r="F50" s="21">
        <f>E50*'Nädal_19_4-.9.klass'!F49/'Nädal_19_4-.9.klass'!E49</f>
        <v>2.4375</v>
      </c>
      <c r="G50" s="21">
        <f>F50*'Nädal_19_4-.9.klass'!G49/'Nädal_19_4-.9.klass'!F49</f>
        <v>1.2849999999999999</v>
      </c>
      <c r="H50" s="21">
        <f>G50*'Nädal_19_4-.9.klass'!H49/'Nädal_19_4-.9.klass'!G49</f>
        <v>1.72</v>
      </c>
    </row>
    <row r="51" spans="1:15" ht="30">
      <c r="A51" s="302"/>
      <c r="B51" s="258" t="str">
        <f>'Nädal_19_4-.9.klass'!B50</f>
        <v>Joogijogurt, maitsestatud (L)</v>
      </c>
      <c r="C51" s="23" t="str">
        <f>'Nädal_19_4-.9.klass'!C50</f>
        <v>Maitsestamata jogurt, naturaalne marjapüree (maasikas, vaarikas, mustad sõstrad, punased sõstrad, mustikas), suhkur</v>
      </c>
      <c r="D51" s="25">
        <v>25</v>
      </c>
      <c r="E51" s="21">
        <f>D51*'Nädal_19_4-.9.klass'!E50/'Nädal_19_4-.9.klass'!D50</f>
        <v>18.686499999999999</v>
      </c>
      <c r="F51" s="21">
        <f>E51*'Nädal_19_4-.9.klass'!F50/'Nädal_19_4-.9.klass'!E50</f>
        <v>3.0307499999999998</v>
      </c>
      <c r="G51" s="21">
        <f>F51*'Nädal_19_4-.9.klass'!G50/'Nädal_19_4-.9.klass'!F50</f>
        <v>0.375</v>
      </c>
      <c r="H51" s="21">
        <f>G51*'Nädal_19_4-.9.klass'!H50/'Nädal_19_4-.9.klass'!G50</f>
        <v>0.80000000000000016</v>
      </c>
    </row>
    <row r="52" spans="1:15" ht="18.95" customHeight="1">
      <c r="A52" s="302"/>
      <c r="B52" s="258" t="str">
        <f>'Nädal_19_4-.9.klass'!B51</f>
        <v>Tee, suhkruta</v>
      </c>
      <c r="C52" s="23" t="str">
        <f>'Nädal_19_4-.9.klass'!C51</f>
        <v>Teepuru, vesi</v>
      </c>
      <c r="D52" s="25">
        <v>50</v>
      </c>
      <c r="E52" s="21">
        <f>D52*'Nädal_19_4-.9.klass'!E51/'Nädal_19_4-.9.klass'!D51</f>
        <v>0.2</v>
      </c>
      <c r="F52" s="21">
        <f>D52*'Nädal_19_4-.9.klass'!F51/'Nädal_19_4-.9.klass'!D51</f>
        <v>0</v>
      </c>
      <c r="G52" s="21">
        <f>D52*'Nädal_19_4-.9.klass'!G51/'Nädal_19_4-.9.klass'!D51</f>
        <v>0</v>
      </c>
      <c r="H52" s="21">
        <f>D52*'Nädal_19_4-.9.klass'!H51/'Nädal_19_4-.9.klass'!D51</f>
        <v>0.05</v>
      </c>
    </row>
    <row r="53" spans="1:15" ht="18.95" customHeight="1">
      <c r="A53" s="310"/>
      <c r="B53" s="258" t="str">
        <f>'Nädal_19_4-.9.klass'!B52</f>
        <v>Rukkileiva (3 sorti) - ja sepikutoodete valik  (G)</v>
      </c>
      <c r="C53" s="23"/>
      <c r="D53" s="25">
        <v>30</v>
      </c>
      <c r="E53" s="21">
        <f>D53*'Nädal_19_4-.9.klass'!E52/'Nädal_19_4-.9.klass'!D52</f>
        <v>73.86</v>
      </c>
      <c r="F53" s="21">
        <f>E53*'Nädal_19_4-.9.klass'!F52/'Nädal_19_4-.9.klass'!E52</f>
        <v>15.69</v>
      </c>
      <c r="G53" s="21">
        <f>F53*'Nädal_19_4-.9.klass'!G52/'Nädal_19_4-.9.klass'!F52</f>
        <v>0.6</v>
      </c>
      <c r="H53" s="21">
        <f>G53*'Nädal_19_4-.9.klass'!H52/'Nädal_19_4-.9.klass'!G52</f>
        <v>2.145</v>
      </c>
    </row>
    <row r="54" spans="1:15" ht="18.95" customHeight="1">
      <c r="A54" s="310"/>
      <c r="B54" s="258" t="str">
        <f>'Nädal_19_4-.9.klass'!B53</f>
        <v>Nuikapsas</v>
      </c>
      <c r="C54" s="23"/>
      <c r="D54" s="25">
        <v>50</v>
      </c>
      <c r="E54" s="21">
        <f>D54*'Nädal_19_4-.9.klass'!E53/'Nädal_19_4-.9.klass'!D53</f>
        <v>12.1</v>
      </c>
      <c r="F54" s="21">
        <f>E54*'Nädal_19_4-.9.klass'!F53/'Nädal_19_4-.9.klass'!E53</f>
        <v>2.1</v>
      </c>
      <c r="G54" s="21">
        <f>F54*'Nädal_19_4-.9.klass'!G53/'Nädal_19_4-.9.klass'!F53</f>
        <v>0.1</v>
      </c>
      <c r="H54" s="21">
        <f>G54*'Nädal_19_4-.9.klass'!H53/'Nädal_19_4-.9.klass'!G53</f>
        <v>0.25</v>
      </c>
    </row>
    <row r="55" spans="1:15" ht="18.95" customHeight="1">
      <c r="A55" s="311"/>
      <c r="B55" s="258" t="str">
        <f>'Nädal_19_4-.9.klass'!B54</f>
        <v>Õun  (mahe)</v>
      </c>
      <c r="C55" s="23"/>
      <c r="D55" s="25">
        <v>50</v>
      </c>
      <c r="E55" s="21">
        <f>D55*'Nädal_19_4-.9.klass'!E54/'Nädal_19_4-.9.klass'!D54</f>
        <v>24.038</v>
      </c>
      <c r="F55" s="21">
        <f>E55*'Nädal_19_4-.9.klass'!F54/'Nädal_19_4-.9.klass'!E54</f>
        <v>6.74</v>
      </c>
      <c r="G55" s="21">
        <f>F55*'Nädal_19_4-.9.klass'!G54/'Nädal_19_4-.9.klass'!F54</f>
        <v>0</v>
      </c>
      <c r="H55" s="21">
        <v>0</v>
      </c>
    </row>
    <row r="56" spans="1:15" s="34" customFormat="1" ht="18.95" customHeight="1">
      <c r="A56" s="220"/>
      <c r="B56" s="22"/>
      <c r="C56" s="22" t="s">
        <v>37</v>
      </c>
      <c r="D56" s="327"/>
      <c r="E56" s="52">
        <f>SUM(E40:E55)</f>
        <v>954.59658333333346</v>
      </c>
      <c r="F56" s="52">
        <f>SUM(F40:F55)</f>
        <v>126.42188333333334</v>
      </c>
      <c r="G56" s="52">
        <f>SUM(G40:G55)</f>
        <v>35.248283333333333</v>
      </c>
      <c r="H56" s="52">
        <f>SUM(H40:H55)</f>
        <v>32.613216666666673</v>
      </c>
      <c r="J56" s="33"/>
      <c r="K56" s="32"/>
      <c r="L56" s="32"/>
      <c r="M56" s="32"/>
      <c r="N56" s="32"/>
      <c r="O56" s="32"/>
    </row>
    <row r="57" spans="1:15" ht="50.1" customHeight="1">
      <c r="A57" s="234" t="s">
        <v>72</v>
      </c>
      <c r="B57" s="47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15" ht="30">
      <c r="A58" s="294"/>
      <c r="B58" s="258" t="str">
        <f>'Nädal_19_4-.9.klass'!B57</f>
        <v>Selge Lõhesupp köögiviljadega</v>
      </c>
      <c r="C58" s="23" t="str">
        <f>'Nädal_19_4-.9.klass'!C57</f>
        <v>Lõhe, porgand, lillkapsas, kartul, porgand, mugulsibul, küüslauk, porrulauk, toiduõli, must pipar, söögisool, vesi, värske till</v>
      </c>
      <c r="D58" s="21">
        <v>300</v>
      </c>
      <c r="E58" s="21">
        <f>D58*'Nädal_19_4-.9.klass'!E57/'Nädal_19_4-.9.klass'!D57</f>
        <v>220.5</v>
      </c>
      <c r="F58" s="21">
        <f>E58*'Nädal_19_4-.9.klass'!F57/'Nädal_19_4-.9.klass'!E57</f>
        <v>13.245000000000001</v>
      </c>
      <c r="G58" s="21">
        <f>F58*'Nädal_19_4-.9.klass'!G57/'Nädal_19_4-.9.klass'!F57</f>
        <v>11.565000000000001</v>
      </c>
      <c r="H58" s="21">
        <f>G58*'Nädal_19_4-.9.klass'!H57/'Nädal_19_4-.9.klass'!G57</f>
        <v>14.895000000000001</v>
      </c>
    </row>
    <row r="59" spans="1:15" ht="18">
      <c r="A59" s="274" t="s">
        <v>13</v>
      </c>
      <c r="B59" s="258" t="str">
        <f>'Nädal_19_4-.9.klass'!B58</f>
        <v>Pastinaagipüreesupp (L)</v>
      </c>
      <c r="C59" s="23" t="str">
        <f>'Nädal_19_4-.9.klass'!C58</f>
        <v>Pastinaak, kartul, mugulsibul, toiduõli, vesi, toidukoor, söögisool, petersell</v>
      </c>
      <c r="D59" s="27">
        <v>50</v>
      </c>
      <c r="E59" s="21">
        <f>D59*'Nädal_19_4-.9.klass'!E58/'Nädal_19_4-.9.klass'!D58</f>
        <v>144</v>
      </c>
      <c r="F59" s="21">
        <f>E59*'Nädal_19_4-.9.klass'!F58/'Nädal_19_4-.9.klass'!E58</f>
        <v>3.79</v>
      </c>
      <c r="G59" s="21">
        <f>F59*'Nädal_19_4-.9.klass'!G58/'Nädal_19_4-.9.klass'!F58</f>
        <v>1.61</v>
      </c>
      <c r="H59" s="21">
        <f>G59*'Nädal_19_4-.9.klass'!H58/'Nädal_19_4-.9.klass'!G58</f>
        <v>0.67800000000000005</v>
      </c>
    </row>
    <row r="60" spans="1:15" ht="30">
      <c r="A60" s="295"/>
      <c r="B60" s="258" t="str">
        <f>'Nädal_19_4-.9.klass'!B59</f>
        <v>Kohupiima-piparkoogidessert marjadega (G, L)</v>
      </c>
      <c r="C60" s="23" t="str">
        <f>'Nädal_19_4-.9.klass'!C59</f>
        <v>Maitsestamata kohupiim, hapukoor, suhkur, sidrunimahl, piparkook (nisujahu, või, suhkur, siirup, kanamuna, söögisooda, kaneel, ingver, nelk, kardemon, söögisool), kirsid (kivideta)</v>
      </c>
      <c r="D60" s="25">
        <v>100</v>
      </c>
      <c r="E60" s="21">
        <f>D60*'Nädal_19_4-.9.klass'!E59/'Nädal_19_4-.9.klass'!D59</f>
        <v>157</v>
      </c>
      <c r="F60" s="21">
        <f>E60*'Nädal_19_4-.9.klass'!F59/'Nädal_19_4-.9.klass'!E59</f>
        <v>20.6</v>
      </c>
      <c r="G60" s="21">
        <f>F60*'Nädal_19_4-.9.klass'!G59/'Nädal_19_4-.9.klass'!F59</f>
        <v>5.93</v>
      </c>
      <c r="H60" s="21">
        <f>G60*'Nädal_19_4-.9.klass'!H59/'Nädal_19_4-.9.klass'!G59</f>
        <v>5.34</v>
      </c>
    </row>
    <row r="61" spans="1:15" ht="18.95" customHeight="1">
      <c r="A61" s="295"/>
      <c r="B61" s="258" t="str">
        <f>'Nädal_19_4-.9.klass'!B60</f>
        <v>Maasika Panna cotta (L, VS)</v>
      </c>
      <c r="C61" s="23" t="str">
        <f>'Nädal_19_4-.9.klass'!C60</f>
        <v>Maasikas, maitsestamata jogurt, piim, vesi, vahukoor, želatiin, sukur, vanillisuhkur</v>
      </c>
      <c r="D61" s="25">
        <v>100</v>
      </c>
      <c r="E61" s="21">
        <f>D61*'Nädal_19_4-.9.klass'!E60/'Nädal_19_4-.9.klass'!D60</f>
        <v>115.6</v>
      </c>
      <c r="F61" s="21">
        <f>E61*'Nädal_19_4-.9.klass'!F60/'Nädal_19_4-.9.klass'!E60</f>
        <v>14.437999999999999</v>
      </c>
      <c r="G61" s="21">
        <f>F61*'Nädal_19_4-.9.klass'!G60/'Nädal_19_4-.9.klass'!F60</f>
        <v>4.5309999999999997</v>
      </c>
      <c r="H61" s="21">
        <f>G61*'Nädal_19_4-.9.klass'!H60/'Nädal_19_4-.9.klass'!G60</f>
        <v>4.0249999999999995</v>
      </c>
    </row>
    <row r="62" spans="1:15" ht="18">
      <c r="A62" s="295"/>
      <c r="B62" s="258" t="str">
        <f>'Nädal_19_4-.9.klass'!B61</f>
        <v>Piimatooted (piim, keefir R 2,5% ) (L)</v>
      </c>
      <c r="C62" s="23"/>
      <c r="D62" s="25">
        <v>25</v>
      </c>
      <c r="E62" s="21">
        <f>D62*'Nädal_19_4-.9.klass'!E61/'Nädal_19_4-.9.klass'!D61</f>
        <v>14.0975</v>
      </c>
      <c r="F62" s="21">
        <f>E62*'Nädal_19_4-.9.klass'!F61/'Nädal_19_4-.9.klass'!E61</f>
        <v>1.21875</v>
      </c>
      <c r="G62" s="21">
        <f>F62*'Nädal_19_4-.9.klass'!G61/'Nädal_19_4-.9.klass'!F61</f>
        <v>0.64249999999999996</v>
      </c>
      <c r="H62" s="21">
        <f>G62*'Nädal_19_4-.9.klass'!H61/'Nädal_19_4-.9.klass'!G61</f>
        <v>0.86</v>
      </c>
      <c r="J62" s="33"/>
      <c r="K62" s="32"/>
      <c r="L62" s="32"/>
      <c r="M62" s="32"/>
      <c r="N62" s="32"/>
      <c r="O62" s="32"/>
    </row>
    <row r="63" spans="1:15" ht="18.95" customHeight="1">
      <c r="A63" s="295"/>
      <c r="B63" s="258" t="str">
        <f>'Nädal_19_4-.9.klass'!B62</f>
        <v>Mahl (erinevad maitsed)</v>
      </c>
      <c r="C63" s="23" t="str">
        <f>'Nädal_19_4-.9.klass'!C62</f>
        <v>Rõngu suhkruvaba mahlakonsentraat 100% naturaalne, vesi</v>
      </c>
      <c r="D63" s="25">
        <v>25</v>
      </c>
      <c r="E63" s="21">
        <f>D63*'Nädal_19_4-.9.klass'!E62/'Nädal_19_4-.9.klass'!D62</f>
        <v>12.132200000000001</v>
      </c>
      <c r="F63" s="21">
        <f>E63*'Nädal_19_4-.9.klass'!F62/'Nädal_19_4-.9.klass'!E62</f>
        <v>2.9455000000000005</v>
      </c>
      <c r="G63" s="21">
        <f>F63*'Nädal_19_4-.9.klass'!G62/'Nädal_19_4-.9.klass'!F62</f>
        <v>1.2500000000000001E-2</v>
      </c>
      <c r="H63" s="21">
        <f>G63*'Nädal_19_4-.9.klass'!H62/'Nädal_19_4-.9.klass'!G62</f>
        <v>9.0749999999999997E-2</v>
      </c>
      <c r="J63" s="33"/>
      <c r="K63" s="32"/>
      <c r="L63" s="32"/>
      <c r="M63" s="32"/>
      <c r="N63" s="32"/>
      <c r="O63" s="32"/>
    </row>
    <row r="64" spans="1:15" ht="30">
      <c r="A64" s="297"/>
      <c r="B64" s="258" t="str">
        <f>'Nädal_19_4-.9.klass'!B63</f>
        <v>Joogijogurt, maitsestatud (L)</v>
      </c>
      <c r="C64" s="23" t="str">
        <f>'Nädal_19_4-.9.klass'!C63</f>
        <v>Maitsestamata jogurt, naturaalne marjapüree (maasikas, vaarikas, mustad sõstrad, punased sõstrad, mustikas), suhkur</v>
      </c>
      <c r="D64" s="25">
        <v>25</v>
      </c>
      <c r="E64" s="21">
        <f>D64*'Nädal_19_4-.9.klass'!E63/'Nädal_19_4-.9.klass'!D63</f>
        <v>18.686499999999999</v>
      </c>
      <c r="F64" s="21">
        <f>E64*'Nädal_19_4-.9.klass'!F63/'Nädal_19_4-.9.klass'!E63</f>
        <v>3.0307499999999998</v>
      </c>
      <c r="G64" s="21">
        <f>F64*'Nädal_19_4-.9.klass'!G63/'Nädal_19_4-.9.klass'!F63</f>
        <v>0.375</v>
      </c>
      <c r="H64" s="21">
        <f>G64*'Nädal_19_4-.9.klass'!H63/'Nädal_19_4-.9.klass'!G63</f>
        <v>0.80000000000000016</v>
      </c>
    </row>
    <row r="65" spans="1:12" ht="18.95" customHeight="1">
      <c r="A65" s="297"/>
      <c r="B65" s="258" t="str">
        <f>'Nädal_19_4-.9.klass'!B64</f>
        <v>Tee, suhkruta</v>
      </c>
      <c r="C65" s="23" t="str">
        <f>'Nädal_19_4-.9.klass'!C64</f>
        <v>Teepuru, vesi</v>
      </c>
      <c r="D65" s="25">
        <v>50</v>
      </c>
      <c r="E65" s="21">
        <f>D65*'Nädal_19_4-.9.klass'!E64/'Nädal_19_4-.9.klass'!D64</f>
        <v>0.2</v>
      </c>
      <c r="F65" s="21">
        <f>D65*'Nädal_19_4-.9.klass'!F64/'Nädal_19_4-.9.klass'!D64</f>
        <v>0</v>
      </c>
      <c r="G65" s="21">
        <f>D65*'Nädal_19_4-.9.klass'!G64/'Nädal_19_4-.9.klass'!D64</f>
        <v>0</v>
      </c>
      <c r="H65" s="21">
        <f>D65*'Nädal_19_4-.9.klass'!H64/'Nädal_19_4-.9.klass'!D64</f>
        <v>0.05</v>
      </c>
    </row>
    <row r="66" spans="1:12" ht="18.95" customHeight="1">
      <c r="A66" s="297"/>
      <c r="B66" s="258" t="str">
        <f>'Nädal_19_4-.9.klass'!B65</f>
        <v>Rukkileiva (3 sorti) - ja sepikutoodete valik  (G)</v>
      </c>
      <c r="C66" s="23"/>
      <c r="D66" s="25">
        <v>30</v>
      </c>
      <c r="E66" s="21">
        <f>D66*'Nädal_19_4-.9.klass'!E65/'Nädal_19_4-.9.klass'!D65</f>
        <v>73.86</v>
      </c>
      <c r="F66" s="21">
        <f>E66*'Nädal_19_4-.9.klass'!F65/'Nädal_19_4-.9.klass'!E65</f>
        <v>15.69</v>
      </c>
      <c r="G66" s="21">
        <f>F66*'Nädal_19_4-.9.klass'!G65/'Nädal_19_4-.9.klass'!F65</f>
        <v>0.6</v>
      </c>
      <c r="H66" s="21">
        <f>G66*'Nädal_19_4-.9.klass'!H65/'Nädal_19_4-.9.klass'!G65</f>
        <v>2.145</v>
      </c>
    </row>
    <row r="67" spans="1:12" ht="18.95" customHeight="1">
      <c r="A67" s="297"/>
      <c r="B67" s="258" t="str">
        <f>'Nädal_19_4-.9.klass'!B66</f>
        <v xml:space="preserve">Porgand </v>
      </c>
      <c r="C67" s="23"/>
      <c r="D67" s="25">
        <v>50</v>
      </c>
      <c r="E67" s="21">
        <f>D67*'Nädal_19_4-.9.klass'!E66/'Nädal_19_4-.9.klass'!D66</f>
        <v>16.2</v>
      </c>
      <c r="F67" s="21">
        <f>E67*'Nädal_19_4-.9.klass'!F66/'Nädal_19_4-.9.klass'!E66</f>
        <v>2.8</v>
      </c>
      <c r="G67" s="21">
        <f>F67*'Nädal_19_4-.9.klass'!G66/'Nädal_19_4-.9.klass'!F66</f>
        <v>9.9999999999999992E-2</v>
      </c>
      <c r="H67" s="21">
        <f>G67*'Nädal_19_4-.9.klass'!H66/'Nädal_19_4-.9.klass'!G66</f>
        <v>0.29999999999999993</v>
      </c>
    </row>
    <row r="68" spans="1:12" ht="18.95" customHeight="1">
      <c r="A68" s="298"/>
      <c r="B68" s="258" t="str">
        <f>'Nädal_19_4-.9.klass'!B67</f>
        <v xml:space="preserve">Pirn </v>
      </c>
      <c r="C68" s="23"/>
      <c r="D68" s="25">
        <v>50</v>
      </c>
      <c r="E68" s="21">
        <f>D68*'Nädal_19_4-.9.klass'!E67/'Nädal_19_4-.9.klass'!D67</f>
        <v>19.988</v>
      </c>
      <c r="F68" s="21">
        <f>E68*'Nädal_19_4-.9.klass'!F67/'Nädal_19_4-.9.klass'!E67</f>
        <v>5.97</v>
      </c>
      <c r="G68" s="21">
        <f>F68*'Nädal_19_4-.9.klass'!G67/'Nädal_19_4-.9.klass'!F67</f>
        <v>0</v>
      </c>
      <c r="H68" s="21">
        <v>0.3</v>
      </c>
    </row>
    <row r="69" spans="1:12" ht="18.95" customHeight="1">
      <c r="A69" s="220"/>
      <c r="B69" s="22"/>
      <c r="C69" s="22" t="s">
        <v>37</v>
      </c>
      <c r="D69" s="49"/>
      <c r="E69" s="48">
        <f>SUM(E58:E68)</f>
        <v>792.26420000000007</v>
      </c>
      <c r="F69" s="48">
        <f>SUM(F58:F68)</f>
        <v>83.728000000000009</v>
      </c>
      <c r="G69" s="48">
        <f>SUM(G58:G68)</f>
        <v>25.366</v>
      </c>
      <c r="H69" s="48">
        <f>SUM(H58:H68)</f>
        <v>29.483750000000004</v>
      </c>
    </row>
    <row r="70" spans="1:12" ht="50.1" customHeight="1">
      <c r="A70" s="234" t="s">
        <v>81</v>
      </c>
      <c r="B70" s="29" t="s">
        <v>542</v>
      </c>
      <c r="C70" s="29" t="s">
        <v>5</v>
      </c>
      <c r="D70" s="28" t="s">
        <v>6</v>
      </c>
      <c r="E70" s="28" t="s">
        <v>7</v>
      </c>
      <c r="F70" s="28" t="s">
        <v>8</v>
      </c>
      <c r="G70" s="28" t="s">
        <v>9</v>
      </c>
      <c r="H70" s="28" t="s">
        <v>10</v>
      </c>
    </row>
    <row r="71" spans="1:12" ht="18">
      <c r="A71" s="299"/>
      <c r="B71" s="258" t="str">
        <f>'Nädal_19_4-.9.klass'!B70</f>
        <v xml:space="preserve">Laisk kapsarull </v>
      </c>
      <c r="C71" s="23" t="str">
        <f>'Nädal_19_4-.9.klass'!C70</f>
        <v>Sea-veise segahakkliha, valge peakapsas, riis, söögisool, must pipar, vesi</v>
      </c>
      <c r="D71" s="21">
        <v>150</v>
      </c>
      <c r="E71" s="21">
        <f>D71*'Nädal_19_4-.9.klass'!E70/'Nädal_19_4-.9.klass'!D70</f>
        <v>196.5</v>
      </c>
      <c r="F71" s="21">
        <f>E71*'Nädal_19_4-.9.klass'!F70/'Nädal_19_4-.9.klass'!E70</f>
        <v>6.74</v>
      </c>
      <c r="G71" s="21">
        <f>F71*'Nädal_19_4-.9.klass'!G70/'Nädal_19_4-.9.klass'!F70</f>
        <v>12.57</v>
      </c>
      <c r="H71" s="21">
        <f>G71*'Nädal_19_4-.9.klass'!H70/'Nädal_19_4-.9.klass'!G70</f>
        <v>13.049999999999999</v>
      </c>
    </row>
    <row r="72" spans="1:12" ht="18">
      <c r="A72" s="274" t="s">
        <v>13</v>
      </c>
      <c r="B72" s="258" t="str">
        <f>'Nädal_19_4-.9.klass'!B71</f>
        <v>Värskekapsa-läätsehautis</v>
      </c>
      <c r="C72" s="23" t="str">
        <f>'Nädal_19_4-.9.klass'!C71</f>
        <v>Valge peakapsas, mugulsibul, porgand, läätsed (pruunid, rohelised), vesi, till, söögisool, must pipar</v>
      </c>
      <c r="D72" s="27">
        <v>70</v>
      </c>
      <c r="E72" s="21">
        <f>D72*'Nädal_19_4-.9.klass'!E71/'Nädal_19_4-.9.klass'!D71</f>
        <v>71.33</v>
      </c>
      <c r="F72" s="21">
        <f>E72*'Nädal_19_4-.9.klass'!F71/'Nädal_19_4-.9.klass'!E71</f>
        <v>8.19</v>
      </c>
      <c r="G72" s="21">
        <f>F72*'Nädal_19_4-.9.klass'!G71/'Nädal_19_4-.9.klass'!F71</f>
        <v>2.3519999999999999</v>
      </c>
      <c r="H72" s="21">
        <f>G72*'Nädal_19_4-.9.klass'!H71/'Nädal_19_4-.9.klass'!G71</f>
        <v>3.234</v>
      </c>
    </row>
    <row r="73" spans="1:12" ht="18">
      <c r="A73" s="511"/>
      <c r="B73" s="258" t="str">
        <f>'Nädal_19_4-.9.klass'!B72</f>
        <v>Kartul, aurutatud</v>
      </c>
      <c r="C73" s="23"/>
      <c r="D73" s="25">
        <v>125</v>
      </c>
      <c r="E73" s="21">
        <f>D73*'Nädal_19_4-.9.klass'!E72/'Nädal_19_4-.9.klass'!D72</f>
        <v>90.625</v>
      </c>
      <c r="F73" s="21">
        <f>E73*'Nädal_19_4-.9.klass'!F72/'Nädal_19_4-.9.klass'!E72</f>
        <v>19.375000000000004</v>
      </c>
      <c r="G73" s="21">
        <f>F73*'Nädal_19_4-.9.klass'!G72/'Nädal_19_4-.9.klass'!F72</f>
        <v>0</v>
      </c>
      <c r="H73" s="21">
        <f>D73*'Nädal_19_4-.9.klass'!H72/'Nädal_19_4-.9.klass'!D72</f>
        <v>2.375</v>
      </c>
    </row>
    <row r="74" spans="1:12" ht="18.95" customHeight="1">
      <c r="A74" s="511"/>
      <c r="B74" s="258" t="str">
        <f>'Nädal_19_4-.9.klass'!B73</f>
        <v>Tatar, aurutatud (mahe)</v>
      </c>
      <c r="C74" s="23" t="str">
        <f>'Nädal_19_4-.9.klass'!C73</f>
        <v>Tatar, söögisool, vesi</v>
      </c>
      <c r="D74" s="25">
        <v>125</v>
      </c>
      <c r="E74" s="21">
        <f>D74*'Nädal_19_4-.9.klass'!E73/'Nädal_19_4-.9.klass'!D73</f>
        <v>192.75</v>
      </c>
      <c r="F74" s="21">
        <f>E74*'Nädal_19_4-.9.klass'!F73/'Nädal_19_4-.9.klass'!E73</f>
        <v>33.75</v>
      </c>
      <c r="G74" s="21">
        <f>F74*'Nädal_19_4-.9.klass'!G73/'Nädal_19_4-.9.klass'!F73</f>
        <v>3.125</v>
      </c>
      <c r="H74" s="21">
        <f>G74*'Nädal_19_4-.9.klass'!H73/'Nädal_19_4-.9.klass'!G73</f>
        <v>6.041666666666667</v>
      </c>
    </row>
    <row r="75" spans="1:12" ht="18.95" customHeight="1">
      <c r="A75" s="511"/>
      <c r="B75" s="258" t="str">
        <f>'Nädal_19_4-.9.klass'!B74</f>
        <v>Aedoad, aurutatu</v>
      </c>
      <c r="C75" s="23"/>
      <c r="D75" s="25">
        <v>100</v>
      </c>
      <c r="E75" s="21">
        <f>D75*'Nädal_19_4-.9.klass'!E74/'Nädal_19_4-.9.klass'!D74</f>
        <v>41.1</v>
      </c>
      <c r="F75" s="21">
        <f>E75*'Nädal_19_4-.9.klass'!F74/'Nädal_19_4-.9.klass'!E74</f>
        <v>5.59</v>
      </c>
      <c r="G75" s="21">
        <f>F75*'Nädal_19_4-.9.klass'!G74/'Nädal_19_4-.9.klass'!F74</f>
        <v>0.33</v>
      </c>
      <c r="H75" s="21">
        <f>G75*'Nädal_19_4-.9.klass'!H74/'Nädal_19_4-.9.klass'!G74</f>
        <v>2.2000000000000002</v>
      </c>
      <c r="I75" s="26"/>
      <c r="J75" s="26"/>
      <c r="K75" s="26"/>
      <c r="L75" s="26"/>
    </row>
    <row r="76" spans="1:12" ht="18.95" customHeight="1">
      <c r="A76" s="511"/>
      <c r="B76" s="258" t="str">
        <f>'Nädal_19_4-.9.klass'!B75</f>
        <v>Soe tomatikaste</v>
      </c>
      <c r="C76" s="23" t="str">
        <f>'Nädal_19_4-.9.klass'!C75</f>
        <v>Tomat purustatud, tomatipasta, toiduõli, küüslauk, mugulsibul, vesi, basiilik, söögisool, must pipar</v>
      </c>
      <c r="D76" s="25">
        <v>50</v>
      </c>
      <c r="E76" s="21">
        <f>D76*'Nädal_19_4-.9.klass'!E75/'Nädal_19_4-.9.klass'!D75</f>
        <v>17.55</v>
      </c>
      <c r="F76" s="21">
        <f>E76*'Nädal_19_4-.9.klass'!F75/'Nädal_19_4-.9.klass'!E75</f>
        <v>3.28</v>
      </c>
      <c r="G76" s="21">
        <f>F76*'Nädal_19_4-.9.klass'!G75/'Nädal_19_4-.9.klass'!F75</f>
        <v>0.55000000000000004</v>
      </c>
      <c r="H76" s="21">
        <f>G76*'Nädal_19_4-.9.klass'!H75/'Nädal_19_4-.9.klass'!G75</f>
        <v>0.39</v>
      </c>
      <c r="I76" s="26"/>
      <c r="J76" s="26"/>
      <c r="K76" s="26"/>
      <c r="L76" s="26"/>
    </row>
    <row r="77" spans="1:12" ht="18.95" customHeight="1">
      <c r="A77" s="511"/>
      <c r="B77" s="258" t="str">
        <f>'Nädal_19_4-.9.klass'!B76</f>
        <v>Mahla-õlikaste</v>
      </c>
      <c r="C77" s="23" t="str">
        <f>'Nädal_19_4-.9.klass'!C76</f>
        <v>Õunamahl 100% naturaalne, õunaäädikas, sinepipulber, söögisool, petersell, värske, toiduõli</v>
      </c>
      <c r="D77" s="25">
        <v>5</v>
      </c>
      <c r="E77" s="21">
        <f>D77*'Nädal_19_4-.9.klass'!E76/'Nädal_19_4-.9.klass'!D76</f>
        <v>32.189399999999999</v>
      </c>
      <c r="F77" s="21">
        <f>E77*'Nädal_19_4-.9.klass'!F76/'Nädal_19_4-.9.klass'!E76</f>
        <v>9.7050000000000011E-2</v>
      </c>
      <c r="G77" s="21">
        <f>F77*'Nädal_19_4-.9.klass'!G76/'Nädal_19_4-.9.klass'!F76</f>
        <v>3.5305500000000003</v>
      </c>
      <c r="H77" s="21">
        <f>G77*'Nädal_19_4-.9.klass'!H76/'Nädal_19_4-.9.klass'!G76</f>
        <v>1.3550000000000001E-2</v>
      </c>
      <c r="I77" s="26"/>
      <c r="J77" s="26"/>
      <c r="K77" s="26"/>
      <c r="L77" s="26"/>
    </row>
    <row r="78" spans="1:12" ht="18.95" customHeight="1">
      <c r="A78" s="511"/>
      <c r="B78" s="258" t="str">
        <f>'Nädal_19_4-.9.klass'!B77</f>
        <v>Peedisalat pohladega</v>
      </c>
      <c r="C78" s="23" t="str">
        <f>'Nädal_19_4-.9.klass'!C77</f>
        <v>Keedupeet, pohlad, suhkur</v>
      </c>
      <c r="D78" s="25">
        <v>100</v>
      </c>
      <c r="E78" s="21">
        <f>D78*'Nädal_19_4-.9.klass'!E77/'Nädal_19_4-.9.klass'!D77</f>
        <v>52.4</v>
      </c>
      <c r="F78" s="21">
        <f>E78*'Nädal_19_4-.9.klass'!F77/'Nädal_19_4-.9.klass'!E77</f>
        <v>9.89</v>
      </c>
      <c r="G78" s="21">
        <f>F78*'Nädal_19_4-.9.klass'!G77/'Nädal_19_4-.9.klass'!F77</f>
        <v>0.24</v>
      </c>
      <c r="H78" s="21">
        <f>G78*'Nädal_19_4-.9.klass'!H77/'Nädal_19_4-.9.klass'!G77</f>
        <v>1.44</v>
      </c>
    </row>
    <row r="79" spans="1:12" ht="18.95" customHeight="1">
      <c r="A79" s="511"/>
      <c r="B79" s="258" t="str">
        <f>'Nädal_19_4-.9.klass'!B78</f>
        <v>Nuikapsas, porgand, hapukurk</v>
      </c>
      <c r="C79" s="23"/>
      <c r="D79" s="25">
        <v>100</v>
      </c>
      <c r="E79" s="21">
        <f>D79*'Nädal_19_4-.9.klass'!E78/'Nädal_19_4-.9.klass'!D78</f>
        <v>50</v>
      </c>
      <c r="F79" s="21">
        <f>E79*'Nädal_19_4-.9.klass'!F78/'Nädal_19_4-.9.klass'!E78</f>
        <v>10.6</v>
      </c>
      <c r="G79" s="21">
        <f>F79*'Nädal_19_4-.9.klass'!G78/'Nädal_19_4-.9.klass'!F78</f>
        <v>0.17</v>
      </c>
      <c r="H79" s="21">
        <f>G79*'Nädal_19_4-.9.klass'!H78/'Nädal_19_4-.9.klass'!G78</f>
        <v>0.63</v>
      </c>
    </row>
    <row r="80" spans="1:12" ht="18.95" customHeight="1">
      <c r="A80" s="511"/>
      <c r="B80" s="258" t="str">
        <f>'Nädal_19_4-.9.klass'!B79</f>
        <v>Seemnesegu (mahe)</v>
      </c>
      <c r="C80" s="23" t="str">
        <f>'Nädal_19_4-.9.klass'!C79</f>
        <v>Kõrvitsaseemned, päevalilleseemned, seesamiseemned</v>
      </c>
      <c r="D80" s="25">
        <v>15</v>
      </c>
      <c r="E80" s="21">
        <f>D80*'Nädal_19_4-.9.klass'!E79/'Nädal_19_4-.9.klass'!D79</f>
        <v>91.315049999999999</v>
      </c>
      <c r="F80" s="21">
        <f>E80*'Nädal_19_4-.9.klass'!F79/'Nädal_19_4-.9.klass'!E79</f>
        <v>1.92</v>
      </c>
      <c r="G80" s="21">
        <f>F80*'Nädal_19_4-.9.klass'!G79/'Nädal_19_4-.9.klass'!F79</f>
        <v>7.7350499999999993</v>
      </c>
      <c r="H80" s="21">
        <f>G80*'Nädal_19_4-.9.klass'!H79/'Nädal_19_4-.9.klass'!G79</f>
        <v>4.2349499999999995</v>
      </c>
    </row>
    <row r="81" spans="1:8" ht="18.95" customHeight="1">
      <c r="A81" s="301"/>
      <c r="B81" s="258" t="str">
        <f>'Nädal_19_4-.9.klass'!B80</f>
        <v>Piimatooted (piim, keefir R 2,5% ) (L)</v>
      </c>
      <c r="C81" s="23"/>
      <c r="D81" s="25">
        <v>50</v>
      </c>
      <c r="E81" s="21">
        <f>D81*'Nädal_19_4-.9.klass'!E80/'Nädal_19_4-.9.klass'!D80</f>
        <v>28.195</v>
      </c>
      <c r="F81" s="21">
        <f>E81*'Nädal_19_4-.9.klass'!F80/'Nädal_19_4-.9.klass'!E80</f>
        <v>2.4375</v>
      </c>
      <c r="G81" s="21">
        <f>F81*'Nädal_19_4-.9.klass'!G80/'Nädal_19_4-.9.klass'!F80</f>
        <v>1.2849999999999999</v>
      </c>
      <c r="H81" s="21">
        <f>G81*'Nädal_19_4-.9.klass'!H80/'Nädal_19_4-.9.klass'!G80</f>
        <v>1.72</v>
      </c>
    </row>
    <row r="82" spans="1:8" ht="18.95" customHeight="1">
      <c r="A82" s="301"/>
      <c r="B82" s="258" t="str">
        <f>'Nädal_19_4-.9.klass'!B81</f>
        <v>Joogijogurt, maitsestatud (L)</v>
      </c>
      <c r="C82" s="23" t="str">
        <f>'Nädal_19_4-.9.klass'!C81</f>
        <v>Maitsestamata jogurt, naturaalne marjapüree (maasikas, vaarikas, mustad sõstrad, punased sõstrad, mustikas), suhkur</v>
      </c>
      <c r="D82" s="25">
        <v>50</v>
      </c>
      <c r="E82" s="21">
        <f>D82*'Nädal_19_4-.9.klass'!E81/'Nädal_19_4-.9.klass'!D81</f>
        <v>37.372999999999998</v>
      </c>
      <c r="F82" s="21">
        <f>E82*'Nädal_19_4-.9.klass'!F81/'Nädal_19_4-.9.klass'!E81</f>
        <v>6.0614999999999997</v>
      </c>
      <c r="G82" s="21">
        <f>F82*'Nädal_19_4-.9.klass'!G81/'Nädal_19_4-.9.klass'!F81</f>
        <v>0.75</v>
      </c>
      <c r="H82" s="21">
        <f>G82*'Nädal_19_4-.9.klass'!H81/'Nädal_19_4-.9.klass'!G81</f>
        <v>1.6000000000000003</v>
      </c>
    </row>
    <row r="83" spans="1:8" ht="18">
      <c r="A83" s="310"/>
      <c r="B83" s="258" t="str">
        <f>'Nädal_19_4-.9.klass'!B82</f>
        <v>Tee, suhkruta</v>
      </c>
      <c r="C83" s="23" t="str">
        <f>'Nädal_19_4-.9.klass'!C82</f>
        <v>Teepuru, vesi</v>
      </c>
      <c r="D83" s="25">
        <v>50</v>
      </c>
      <c r="E83" s="21">
        <f>D83*'Nädal_19_4-.9.klass'!E82/'Nädal_19_4-.9.klass'!D82</f>
        <v>0.2</v>
      </c>
      <c r="F83" s="21">
        <f>E83*'Nädal_19_4-.9.klass'!F82/'Nädal_19_4-.9.klass'!E82</f>
        <v>0</v>
      </c>
      <c r="G83" s="21">
        <v>0</v>
      </c>
      <c r="H83" s="21">
        <v>0.05</v>
      </c>
    </row>
    <row r="84" spans="1:8" ht="18.95" customHeight="1">
      <c r="A84" s="310"/>
      <c r="B84" s="258" t="str">
        <f>'Nädal_19_4-.9.klass'!B83</f>
        <v>Rukkileiva (3 sorti) - ja sepikutoodete valik  (G)</v>
      </c>
      <c r="C84" s="23"/>
      <c r="D84" s="25">
        <v>30</v>
      </c>
      <c r="E84" s="21">
        <f>D84*'Nädal_19_4-.9.klass'!E83/'Nädal_19_4-.9.klass'!D83</f>
        <v>73.86</v>
      </c>
      <c r="F84" s="21">
        <f>E84*'Nädal_19_4-.9.klass'!F83/'Nädal_19_4-.9.klass'!E83</f>
        <v>15.69</v>
      </c>
      <c r="G84" s="21">
        <f>F84*'Nädal_19_4-.9.klass'!G83/'Nädal_19_4-.9.klass'!F83</f>
        <v>0.6</v>
      </c>
      <c r="H84" s="21">
        <f>G84*'Nädal_19_4-.9.klass'!H83/'Nädal_19_4-.9.klass'!G83</f>
        <v>2.145</v>
      </c>
    </row>
    <row r="85" spans="1:8" ht="18.95" customHeight="1">
      <c r="A85" s="310"/>
      <c r="B85" s="258" t="str">
        <f>'Nädal_19_4-.9.klass'!B84</f>
        <v>Valge redis</v>
      </c>
      <c r="C85" s="23"/>
      <c r="D85" s="25">
        <v>50</v>
      </c>
      <c r="E85" s="21">
        <f>D85*'Nädal_19_4-.9.klass'!E84/'Nädal_19_4-.9.klass'!D84</f>
        <v>9.4499999999999993</v>
      </c>
      <c r="F85" s="21">
        <f>E85*'Nädal_19_4-.9.klass'!F84/'Nädal_19_4-.9.klass'!E84</f>
        <v>1.45</v>
      </c>
      <c r="G85" s="21">
        <f>F85*'Nädal_19_4-.9.klass'!G84/'Nädal_19_4-.9.klass'!F84</f>
        <v>4.9999999999999996E-2</v>
      </c>
      <c r="H85" s="21">
        <f>G85*'Nädal_19_4-.9.klass'!H84/'Nädal_19_4-.9.klass'!G84</f>
        <v>0.39999999999999997</v>
      </c>
    </row>
    <row r="86" spans="1:8" ht="18.95" customHeight="1">
      <c r="A86" s="311"/>
      <c r="B86" s="258" t="str">
        <f>'Nädal_19_4-.9.klass'!B85</f>
        <v>Õun  (mahe)</v>
      </c>
      <c r="C86" s="23"/>
      <c r="D86" s="25">
        <v>100</v>
      </c>
      <c r="E86" s="21">
        <f>D86*'Nädal_19_4-.9.klass'!E85/'Nädal_19_4-.9.klass'!D85</f>
        <v>48.076000000000001</v>
      </c>
      <c r="F86" s="21">
        <f>E86*'Nädal_19_4-.9.klass'!F85/'Nädal_19_4-.9.klass'!E85</f>
        <v>13.48</v>
      </c>
      <c r="G86" s="21">
        <f>F86*'Nädal_19_4-.9.klass'!G85/'Nädal_19_4-.9.klass'!F85</f>
        <v>0</v>
      </c>
      <c r="H86" s="21">
        <v>0</v>
      </c>
    </row>
    <row r="87" spans="1:8" ht="18.95" customHeight="1">
      <c r="A87" s="220"/>
      <c r="B87" s="22"/>
      <c r="C87" s="22" t="s">
        <v>37</v>
      </c>
      <c r="D87" s="50"/>
      <c r="E87" s="48">
        <f>SUM(E71:E86)</f>
        <v>1032.91345</v>
      </c>
      <c r="F87" s="48">
        <f>SUM(F71:F86)</f>
        <v>138.55105</v>
      </c>
      <c r="G87" s="48">
        <f>SUM(G71:G86)</f>
        <v>33.287600000000005</v>
      </c>
      <c r="H87" s="48">
        <f>SUM(H71:H86)</f>
        <v>39.524166666666666</v>
      </c>
    </row>
    <row r="88" spans="1:8" ht="18.95" customHeight="1">
      <c r="A88" s="400" t="s">
        <v>97</v>
      </c>
      <c r="B88" s="401"/>
      <c r="C88" s="401"/>
      <c r="D88" s="402"/>
      <c r="E88" s="20">
        <f>AVERAGE(E24,E38,E87,E69,E56)</f>
        <v>897.54614000000004</v>
      </c>
      <c r="F88" s="19">
        <f>AVERAGE(F24,F38,F87,F69,F56)</f>
        <v>118.80649666666667</v>
      </c>
      <c r="G88" s="19">
        <f>AVERAGE(G24,G38,G87,G69,G56)</f>
        <v>28.911160000000002</v>
      </c>
      <c r="H88" s="19">
        <f>AVERAGE(H24,H38,H87,H69,H56)</f>
        <v>32.538330000000009</v>
      </c>
    </row>
    <row r="89" spans="1:8" ht="18.95" customHeight="1">
      <c r="A89" s="18"/>
      <c r="B89" s="17"/>
      <c r="C89" s="403" t="s">
        <v>237</v>
      </c>
      <c r="D89" s="404"/>
      <c r="E89" s="328"/>
      <c r="F89" s="14">
        <f>(F88*4)/E88*100</f>
        <v>52.947248669206758</v>
      </c>
      <c r="G89" s="14">
        <f>(G88*9)/E88*100</f>
        <v>28.990202108161263</v>
      </c>
      <c r="H89" s="14">
        <f>(H88*4)/E88*100</f>
        <v>14.50101718447589</v>
      </c>
    </row>
    <row r="90" spans="1:8" ht="18.95" customHeight="1">
      <c r="A90" s="16"/>
      <c r="B90" s="15"/>
      <c r="C90" s="405" t="s">
        <v>99</v>
      </c>
      <c r="D90" s="406"/>
      <c r="E90" s="328" t="s">
        <v>539</v>
      </c>
      <c r="F90" s="14" t="s">
        <v>101</v>
      </c>
      <c r="G90" s="14" t="s">
        <v>102</v>
      </c>
      <c r="H90" s="14" t="s">
        <v>103</v>
      </c>
    </row>
    <row r="91" spans="1:8" ht="18.95" customHeight="1">
      <c r="A91" s="427" t="s">
        <v>104</v>
      </c>
      <c r="B91" s="427"/>
      <c r="C91" s="427"/>
      <c r="D91" s="427"/>
      <c r="E91" s="397"/>
      <c r="F91" s="397"/>
      <c r="G91" s="397"/>
      <c r="H91" s="397"/>
    </row>
    <row r="92" spans="1:8" ht="18.95" customHeight="1">
      <c r="A92" s="413" t="s">
        <v>105</v>
      </c>
      <c r="B92" s="414"/>
      <c r="C92" s="414"/>
      <c r="D92" s="414"/>
      <c r="E92" s="414"/>
      <c r="F92" s="414"/>
      <c r="G92" s="414"/>
      <c r="H92" s="415"/>
    </row>
    <row r="93" spans="1:8" ht="18.95" customHeight="1">
      <c r="A93" s="424" t="s">
        <v>540</v>
      </c>
      <c r="B93" s="425"/>
      <c r="C93" s="425"/>
      <c r="D93" s="425"/>
      <c r="E93" s="425"/>
      <c r="F93" s="425"/>
      <c r="G93" s="425"/>
      <c r="H93" s="426"/>
    </row>
    <row r="94" spans="1:8" ht="18.95" customHeight="1">
      <c r="A94" s="416" t="s">
        <v>541</v>
      </c>
      <c r="B94" s="417"/>
      <c r="C94" s="417"/>
      <c r="D94" s="417"/>
      <c r="E94" s="417"/>
      <c r="F94" s="417"/>
      <c r="G94" s="417"/>
      <c r="H94" s="418"/>
    </row>
    <row r="95" spans="1:8" ht="18.95" customHeight="1">
      <c r="A95" s="416" t="s">
        <v>108</v>
      </c>
      <c r="B95" s="417"/>
      <c r="C95" s="417"/>
      <c r="D95" s="417"/>
      <c r="E95" s="417"/>
      <c r="F95" s="417"/>
      <c r="G95" s="417"/>
      <c r="H95" s="418"/>
    </row>
    <row r="96" spans="1:8" ht="18.95" customHeight="1">
      <c r="A96" s="416" t="s">
        <v>109</v>
      </c>
      <c r="B96" s="417"/>
      <c r="C96" s="417"/>
      <c r="D96" s="417"/>
      <c r="E96" s="417"/>
      <c r="F96" s="417"/>
      <c r="G96" s="417"/>
      <c r="H96" s="418"/>
    </row>
    <row r="97" spans="1:8" ht="18.95" customHeight="1">
      <c r="A97" s="410" t="s">
        <v>110</v>
      </c>
      <c r="B97" s="410"/>
      <c r="C97" s="410"/>
      <c r="D97" s="410"/>
      <c r="E97" s="410"/>
      <c r="F97" s="410"/>
      <c r="G97" s="410"/>
      <c r="H97" s="410"/>
    </row>
    <row r="98" spans="1:8" ht="18.95" customHeight="1">
      <c r="A98" s="13" t="s">
        <v>111</v>
      </c>
      <c r="B98" s="12" t="s">
        <v>112</v>
      </c>
      <c r="C98" s="12"/>
      <c r="D98" s="12"/>
      <c r="E98" s="11"/>
      <c r="F98" s="11"/>
      <c r="G98" s="11"/>
      <c r="H98" s="10"/>
    </row>
    <row r="99" spans="1:8" ht="18.95" customHeight="1">
      <c r="A99" s="9" t="s">
        <v>113</v>
      </c>
      <c r="B99" s="8" t="s">
        <v>114</v>
      </c>
      <c r="C99" s="8"/>
      <c r="D99" s="8"/>
      <c r="E99" s="7"/>
      <c r="F99" s="7"/>
      <c r="G99" s="7"/>
      <c r="H99" s="6"/>
    </row>
    <row r="100" spans="1:8" ht="18.95" customHeight="1">
      <c r="A100" s="5" t="s">
        <v>115</v>
      </c>
      <c r="B100" s="4" t="s">
        <v>116</v>
      </c>
      <c r="C100" s="4"/>
      <c r="D100" s="4"/>
      <c r="E100" s="3"/>
      <c r="F100" s="3"/>
      <c r="G100" s="3"/>
      <c r="H100" s="2"/>
    </row>
  </sheetData>
  <mergeCells count="14">
    <mergeCell ref="A97:H97"/>
    <mergeCell ref="A1:B5"/>
    <mergeCell ref="A6:B6"/>
    <mergeCell ref="A88:D88"/>
    <mergeCell ref="C89:D89"/>
    <mergeCell ref="D1:E7"/>
    <mergeCell ref="A91:H91"/>
    <mergeCell ref="A92:H92"/>
    <mergeCell ref="A73:A80"/>
    <mergeCell ref="A93:H93"/>
    <mergeCell ref="A94:H94"/>
    <mergeCell ref="A95:H95"/>
    <mergeCell ref="C90:D90"/>
    <mergeCell ref="A96:H96"/>
  </mergeCells>
  <pageMargins left="0.25" right="0.25" top="0.75" bottom="0.75" header="0.3" footer="0.3"/>
  <pageSetup paperSize="9" scale="52" fitToHeight="0" orientation="landscape" r:id="rId1"/>
  <rowBreaks count="3" manualBreakCount="3">
    <brk id="38" max="7" man="1"/>
    <brk id="69" max="7" man="1"/>
    <brk id="38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DC92-73BE-485A-985B-C1AB57B7410B}">
  <sheetPr>
    <pageSetUpPr fitToPage="1"/>
  </sheetPr>
  <dimension ref="A1:W103"/>
  <sheetViews>
    <sheetView topLeftCell="A69" zoomScale="80" zoomScaleNormal="80" workbookViewId="0">
      <selection activeCell="I71" sqref="I71"/>
    </sheetView>
  </sheetViews>
  <sheetFormatPr defaultColWidth="9.25" defaultRowHeight="15"/>
  <cols>
    <col min="1" max="1" width="25.625" style="1" customWidth="1"/>
    <col min="2" max="2" width="55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  <c r="D1" s="407" t="e" vm="2">
        <v>#VALUE!</v>
      </c>
      <c r="E1" s="407"/>
    </row>
    <row r="2" spans="1:8" ht="18.95" customHeight="1">
      <c r="A2" s="398"/>
      <c r="B2" s="398"/>
      <c r="C2" s="45"/>
      <c r="D2" s="407"/>
      <c r="E2" s="407"/>
    </row>
    <row r="3" spans="1:8" ht="18.95" customHeight="1">
      <c r="A3" s="398"/>
      <c r="B3" s="398"/>
      <c r="C3" s="45"/>
      <c r="D3" s="407"/>
      <c r="E3" s="407"/>
    </row>
    <row r="4" spans="1:8" ht="18.95" customHeight="1">
      <c r="A4" s="398"/>
      <c r="B4" s="398"/>
      <c r="C4" s="45"/>
      <c r="D4" s="407"/>
      <c r="E4" s="407"/>
    </row>
    <row r="5" spans="1:8" ht="18.95" customHeight="1">
      <c r="A5" s="398"/>
      <c r="B5" s="398"/>
      <c r="C5" s="45"/>
      <c r="D5" s="407"/>
      <c r="E5" s="407"/>
    </row>
    <row r="6" spans="1:8" ht="30">
      <c r="A6" s="399" t="s">
        <v>0</v>
      </c>
      <c r="B6" s="399"/>
      <c r="C6" s="43"/>
      <c r="D6" s="407"/>
      <c r="E6" s="407"/>
    </row>
    <row r="7" spans="1:8" ht="30">
      <c r="A7" s="44" t="str">
        <f>'Nädal_20_4.-9.klass'!A7</f>
        <v>20. nädal</v>
      </c>
      <c r="B7" s="44" t="str">
        <f>'Nädal_20_4.-9.klass'!B7</f>
        <v>11.05-15.05.2026</v>
      </c>
      <c r="C7" s="43"/>
      <c r="D7" s="408"/>
      <c r="E7" s="408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306"/>
      <c r="B9" s="258" t="str">
        <f>'Nädal_20_4.-9.klass'!B9</f>
        <v>Kanamaks hapukoorekastmes (G, L)</v>
      </c>
      <c r="C9" s="23" t="str">
        <f>'Nädal_20_4.-9.klass'!C9</f>
        <v>Kanamaks, mugulsibul, nisujahu, vesi, toidukoor,  hapukoor, toiduõli, söögisool, must pipar, petersell</v>
      </c>
      <c r="D9" s="21">
        <v>120</v>
      </c>
      <c r="E9" s="21">
        <f>D9*'Nädal_20_4.-9.klass'!E9/'Nädal_20_4.-9.klass'!D9</f>
        <v>144</v>
      </c>
      <c r="F9" s="21">
        <f>D9*'Nädal_20_4.-9.klass'!F9/'Nädal_20_4.-9.klass'!D9</f>
        <v>7.36</v>
      </c>
      <c r="G9" s="21">
        <f>D9*'Nädal_20_4.-9.klass'!G9/'Nädal_20_4.-9.klass'!D9</f>
        <v>9.66</v>
      </c>
      <c r="H9" s="21">
        <f>D9*'Nädal_20_4.-9.klass'!H9/'Nädal_20_4.-9.klass'!D9</f>
        <v>6.6</v>
      </c>
    </row>
    <row r="10" spans="1:8" ht="30">
      <c r="A10" s="274" t="s">
        <v>13</v>
      </c>
      <c r="B10" s="258" t="str">
        <f>'Nädal_20_4.-9.klass'!B10</f>
        <v>Läätsepada brokoli, porgandi ja paprikaga (L)</v>
      </c>
      <c r="C10" s="23" t="str">
        <f>'Nädal_20_4.-9.klass'!C10</f>
        <v>Läätsed, brokoli, porgand, küüslauk, mugulsibul, paprika, sidrunikoor, toidukoor, must pipar, söögisool, toiduõli, vesi, värske till</v>
      </c>
      <c r="D10" s="27">
        <v>20</v>
      </c>
      <c r="E10" s="21">
        <f>D10*'Nädal_20_4.-9.klass'!E10/'Nädal_20_4.-9.klass'!D10</f>
        <v>27.2</v>
      </c>
      <c r="F10" s="21">
        <f>D10*'Nädal_20_4.-9.klass'!F10/'Nädal_20_4.-9.klass'!D10</f>
        <v>2.4300000000000002</v>
      </c>
      <c r="G10" s="21">
        <f>D10*'Nädal_20_4.-9.klass'!G10/'Nädal_20_4.-9.klass'!D10</f>
        <v>1.29</v>
      </c>
      <c r="H10" s="21">
        <f>D10*'Nädal_20_4.-9.klass'!H10/'Nädal_20_4.-9.klass'!D10</f>
        <v>1.1599999999999999</v>
      </c>
    </row>
    <row r="11" spans="1:8" ht="18.95" customHeight="1">
      <c r="A11" s="307"/>
      <c r="B11" s="258" t="str">
        <f>'Nädal_20_4.-9.klass'!B11</f>
        <v>Kartul, aurutatud (mahe)</v>
      </c>
      <c r="C11" s="23" t="str">
        <f>'Nädal_20_4.-9.klass'!C11</f>
        <v>Kartul, vesi, söögisool</v>
      </c>
      <c r="D11" s="25">
        <v>100</v>
      </c>
      <c r="E11" s="21">
        <f>D11*'Nädal_20_4.-9.klass'!E11/'Nädal_20_4.-9.klass'!D11</f>
        <v>73.95</v>
      </c>
      <c r="F11" s="21">
        <f>D11*'Nädal_20_4.-9.klass'!F11/'Nädal_20_4.-9.klass'!D11</f>
        <v>16.829999999999998</v>
      </c>
      <c r="G11" s="21">
        <f>D11*'Nädal_20_4.-9.klass'!G11/'Nädal_20_4.-9.klass'!D11</f>
        <v>0.10199999999999999</v>
      </c>
      <c r="H11" s="21">
        <f>D11*'Nädal_20_4.-9.klass'!H11/'Nädal_20_4.-9.klass'!D11</f>
        <v>1.9379999999999997</v>
      </c>
    </row>
    <row r="12" spans="1:8" ht="18.95" customHeight="1">
      <c r="A12" s="308"/>
      <c r="B12" s="258" t="str">
        <f>'Nädal_20_4.-9.klass'!B12</f>
        <v>Tatar, aurutatud (mahe)</v>
      </c>
      <c r="C12" s="23" t="str">
        <f>'Nädal_20_4.-9.klass'!C12</f>
        <v>Tatar, söögisool, vesi</v>
      </c>
      <c r="D12" s="25">
        <v>100</v>
      </c>
      <c r="E12" s="21">
        <f>D12*'Nädal_20_4.-9.klass'!E12/'Nädal_20_4.-9.klass'!D12</f>
        <v>80.59999999999998</v>
      </c>
      <c r="F12" s="21">
        <f>D12*'Nädal_20_4.-9.klass'!F12/'Nädal_20_4.-9.klass'!D12</f>
        <v>16.975000000000001</v>
      </c>
      <c r="G12" s="21">
        <f>D12*'Nädal_20_4.-9.klass'!G12/'Nädal_20_4.-9.klass'!D12</f>
        <v>0.5</v>
      </c>
      <c r="H12" s="21">
        <f>D12*'Nädal_20_4.-9.klass'!H12/'Nädal_20_4.-9.klass'!D12</f>
        <v>2.9750000000000001</v>
      </c>
    </row>
    <row r="13" spans="1:8" ht="18.95" customHeight="1">
      <c r="A13" s="308"/>
      <c r="B13" s="258" t="str">
        <f>'Nädal_20_4.-9.klass'!B13</f>
        <v>Pastinaak, röstitud</v>
      </c>
      <c r="C13" s="23" t="str">
        <f>'Nädal_20_4.-9.klass'!C13</f>
        <v>Pastinaak, toiduõli, söögisool</v>
      </c>
      <c r="D13" s="25">
        <v>100</v>
      </c>
      <c r="E13" s="21">
        <f>D13*'Nädal_20_4.-9.klass'!E13/'Nädal_20_4.-9.klass'!D13</f>
        <v>64.400000000000006</v>
      </c>
      <c r="F13" s="21">
        <f>D13*'Nädal_20_4.-9.klass'!F13/'Nädal_20_4.-9.klass'!D13</f>
        <v>15.9</v>
      </c>
      <c r="G13" s="21">
        <f>D13*'Nädal_20_4.-9.klass'!G13/'Nädal_20_4.-9.klass'!D13</f>
        <v>0.6</v>
      </c>
      <c r="H13" s="21">
        <f>D13*'Nädal_20_4.-9.klass'!H13/'Nädal_20_4.-9.klass'!D13</f>
        <v>1.7</v>
      </c>
    </row>
    <row r="14" spans="1:8" ht="18.95" customHeight="1">
      <c r="A14" s="308"/>
      <c r="B14" s="258" t="str">
        <f>'Nädal_20_4.-9.klass'!B14</f>
        <v>Hapukoorekaste hapukurgi ja sibulaga (L)</v>
      </c>
      <c r="C14" s="23" t="str">
        <f>'Nädal_20_4.-9.klass'!C14</f>
        <v>Hapukoor, mugulsibul, hapukurk (vesi, söögisool, till), till, suhkur, söögisool, must pipar</v>
      </c>
      <c r="D14" s="25">
        <v>50</v>
      </c>
      <c r="E14" s="21">
        <f>D14*'Nädal_20_4.-9.klass'!E14/'Nädal_20_4.-9.klass'!D14</f>
        <v>90</v>
      </c>
      <c r="F14" s="21">
        <f>D14*'Nädal_20_4.-9.klass'!F14/'Nädal_20_4.-9.klass'!D14</f>
        <v>2.34</v>
      </c>
      <c r="G14" s="21">
        <f>D14*'Nädal_20_4.-9.klass'!G14/'Nädal_20_4.-9.klass'!D14</f>
        <v>8.2899999999999991</v>
      </c>
      <c r="H14" s="21">
        <f>D14*'Nädal_20_4.-9.klass'!H14/'Nädal_20_4.-9.klass'!D14</f>
        <v>1.41</v>
      </c>
    </row>
    <row r="15" spans="1:8" ht="18.95" customHeight="1">
      <c r="A15" s="308"/>
      <c r="B15" s="258" t="str">
        <f>'Nädal_20_4.-9.klass'!B15</f>
        <v>Mahla-õlikaste</v>
      </c>
      <c r="C15" s="23" t="str">
        <f>'Nädal_20_4.-9.klass'!C15</f>
        <v>Õunamahl 100% naturaalne, õunaäädikas, sinepipulber, söögisool, petersell, värske, toiduõli</v>
      </c>
      <c r="D15" s="25">
        <v>5</v>
      </c>
      <c r="E15" s="21">
        <f>D15*'Nädal_20_4.-9.klass'!E15/'Nädal_20_4.-9.klass'!D15</f>
        <v>32.189399999999999</v>
      </c>
      <c r="F15" s="21">
        <f>D15*'Nädal_20_4.-9.klass'!F15/'Nädal_20_4.-9.klass'!D15</f>
        <v>9.7050000000000011E-2</v>
      </c>
      <c r="G15" s="21">
        <f>D15*'Nädal_20_4.-9.klass'!G15/'Nädal_20_4.-9.klass'!D15</f>
        <v>3.5305500000000003</v>
      </c>
      <c r="H15" s="21">
        <f>D15*'Nädal_20_4.-9.klass'!H15/'Nädal_20_4.-9.klass'!D15</f>
        <v>1.3550000000000001E-2</v>
      </c>
    </row>
    <row r="16" spans="1:8" ht="18.95" customHeight="1">
      <c r="A16" s="308"/>
      <c r="B16" s="258" t="str">
        <f>'Nädal_20_4.-9.klass'!B16</f>
        <v>Porgandi-ananassisalat</v>
      </c>
      <c r="C16" s="23"/>
      <c r="D16" s="25">
        <v>100</v>
      </c>
      <c r="E16" s="21">
        <f>D16*'Nädal_20_4.-9.klass'!E16/'Nädal_20_4.-9.klass'!D16</f>
        <v>45.308999999999997</v>
      </c>
      <c r="F16" s="21">
        <f>D16*'Nädal_20_4.-9.klass'!F16/'Nädal_20_4.-9.klass'!D16</f>
        <v>8.6370000000000005</v>
      </c>
      <c r="G16" s="21">
        <f>D16*'Nädal_20_4.-9.klass'!G16/'Nädal_20_4.-9.klass'!D16</f>
        <v>1.5429999999999999</v>
      </c>
      <c r="H16" s="21">
        <f>D16*'Nädal_20_4.-9.klass'!H16/'Nädal_20_4.-9.klass'!D16</f>
        <v>0.57399999999999995</v>
      </c>
    </row>
    <row r="17" spans="1:23" ht="18.95" customHeight="1">
      <c r="A17" s="308"/>
      <c r="B17" s="258" t="str">
        <f>'Nädal_20_4.-9.klass'!B17</f>
        <v>Nuikapsas, kikerherned, punane redis</v>
      </c>
      <c r="C17" s="23"/>
      <c r="D17" s="25">
        <v>10</v>
      </c>
      <c r="E17" s="21">
        <f>D17*'Nädal_20_4.-9.klass'!E17/'Nädal_20_4.-9.klass'!D17</f>
        <v>5.9266666666666667</v>
      </c>
      <c r="F17" s="21">
        <f>D17*'Nädal_20_4.-9.klass'!F17/'Nädal_20_4.-9.klass'!D17</f>
        <v>1.1900000000000002</v>
      </c>
      <c r="G17" s="21">
        <f>D17*'Nädal_20_4.-9.klass'!G17/'Nädal_20_4.-9.klass'!D17</f>
        <v>0.10666666666666667</v>
      </c>
      <c r="H17" s="21">
        <f>D17*'Nädal_20_4.-9.klass'!H17/'Nädal_20_4.-9.klass'!D17</f>
        <v>0.31333333333333341</v>
      </c>
    </row>
    <row r="18" spans="1:23" ht="18.95" customHeight="1">
      <c r="A18" s="308"/>
      <c r="B18" s="258" t="str">
        <f>'Nädal_20_4.-9.klass'!B18</f>
        <v>Seemnesegu (mahe)</v>
      </c>
      <c r="C18" s="23"/>
      <c r="D18" s="25">
        <v>5</v>
      </c>
      <c r="E18" s="21">
        <f>D18*'Nädal_20_4.-9.klass'!E18/'Nädal_20_4.-9.klass'!D18</f>
        <v>30.43835</v>
      </c>
      <c r="F18" s="21">
        <f>D18*'Nädal_20_4.-9.klass'!F18/'Nädal_20_4.-9.klass'!D18</f>
        <v>0.64</v>
      </c>
      <c r="G18" s="21">
        <f>D18*'Nädal_20_4.-9.klass'!G18/'Nädal_20_4.-9.klass'!D18</f>
        <v>2.5783499999999999</v>
      </c>
      <c r="H18" s="21">
        <f>D18*'Nädal_20_4.-9.klass'!H18/'Nädal_20_4.-9.klass'!D18</f>
        <v>1.4116499999999996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8">
      <c r="A19" s="308"/>
      <c r="B19" s="258" t="str">
        <f>'Nädal_20_4.-9.klass'!B19</f>
        <v>Piimatooted (piim, keefir R 2,5% ) (L)</v>
      </c>
      <c r="C19" s="23"/>
      <c r="D19" s="25">
        <v>50</v>
      </c>
      <c r="E19" s="21">
        <f>D19*'Nädal_20_4.-9.klass'!E19/'Nädal_20_4.-9.klass'!D19</f>
        <v>28.195</v>
      </c>
      <c r="F19" s="21">
        <f>D19*'Nädal_20_4.-9.klass'!F19/'Nädal_20_4.-9.klass'!D19</f>
        <v>2.4375</v>
      </c>
      <c r="G19" s="21">
        <f>D19*'Nädal_20_4.-9.klass'!G19/'Nädal_20_4.-9.klass'!D19</f>
        <v>1.2849999999999999</v>
      </c>
      <c r="H19" s="21">
        <f>D19*'Nädal_20_4.-9.klass'!H19/'Nädal_20_4.-9.klass'!D19</f>
        <v>1.72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30">
      <c r="A20" s="308"/>
      <c r="B20" s="258" t="str">
        <f>'Nädal_20_4.-9.klass'!B20</f>
        <v>Joogijogurt, maitsestatud (L)</v>
      </c>
      <c r="C20" s="23" t="str">
        <f>'Nädal_20_4.-9.klass'!C20</f>
        <v>Maitsestamata jogurt, naturaalne marjapüree (maasikas, vaarikas, mustad sõstrad, punased sõstrad, mustikas), suhkur</v>
      </c>
      <c r="D20" s="25">
        <v>50</v>
      </c>
      <c r="E20" s="21">
        <f>D20*'Nädal_20_4.-9.klass'!E20/'Nädal_20_4.-9.klass'!D20</f>
        <v>37.372999999999998</v>
      </c>
      <c r="F20" s="21">
        <f>D20*'Nädal_20_4.-9.klass'!F20/'Nädal_20_4.-9.klass'!D20</f>
        <v>6.0614999999999997</v>
      </c>
      <c r="G20" s="21">
        <f>D20*'Nädal_20_4.-9.klass'!G20/'Nädal_20_4.-9.klass'!D20</f>
        <v>0.75</v>
      </c>
      <c r="H20" s="21">
        <f>D20*'Nädal_20_4.-9.klass'!H20/'Nädal_20_4.-9.klass'!D20</f>
        <v>1.6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08"/>
      <c r="B21" s="258" t="str">
        <f>'Nädal_20_4.-9.klass'!B21</f>
        <v>Tee, suhkruta</v>
      </c>
      <c r="C21" s="23"/>
      <c r="D21" s="25">
        <v>100</v>
      </c>
      <c r="E21" s="21">
        <f>D21*'Nädal_20_4.-9.klass'!E21/'Nädal_20_4.-9.klass'!D21</f>
        <v>0.4</v>
      </c>
      <c r="F21" s="21">
        <v>0</v>
      </c>
      <c r="G21" s="21">
        <v>0</v>
      </c>
      <c r="H21" s="21">
        <v>0.1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08"/>
      <c r="B22" s="258" t="str">
        <f>'Nädal_20_4.-9.klass'!B22</f>
        <v>Rukkileiva (3 sorti) - ja sepikutoodete valik  (G)</v>
      </c>
      <c r="C22" s="23"/>
      <c r="D22" s="25">
        <v>50</v>
      </c>
      <c r="E22" s="21">
        <f>D22*'Nädal_20_4.-9.klass'!E22/'Nädal_20_4.-9.klass'!D22</f>
        <v>123.1</v>
      </c>
      <c r="F22" s="21">
        <f>E22*'Nädal_20_4.-9.klass'!F22/'Nädal_20_4.-9.klass'!E22</f>
        <v>26.15</v>
      </c>
      <c r="G22" s="21">
        <f>F22*'Nädal_20_4.-9.klass'!G22/'Nädal_20_4.-9.klass'!F22</f>
        <v>1</v>
      </c>
      <c r="H22" s="21">
        <f>G22*'Nädal_20_4.-9.klass'!H22/'Nädal_20_4.-9.klass'!G22</f>
        <v>3.5750000000000002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1"/>
      <c r="B23" s="258" t="str">
        <f>'Nädal_20_4.-9.klass'!B24</f>
        <v>Õun (mahe)</v>
      </c>
      <c r="C23" s="23"/>
      <c r="D23" s="25">
        <v>50</v>
      </c>
      <c r="E23" s="21">
        <f>D23*'Nädal_20_4.-9.klass'!E24/'Nädal_20_4.-9.klass'!D24</f>
        <v>24.038</v>
      </c>
      <c r="F23" s="21">
        <f>E23*'Nädal_20_4.-9.klass'!F24/'Nädal_20_4.-9.klass'!E24</f>
        <v>6.74</v>
      </c>
      <c r="G23" s="21">
        <f>F23*'Nädal_20_4.-9.klass'!G24/'Nädal_20_4.-9.klass'!F24</f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0"/>
      <c r="B24" s="22"/>
      <c r="C24" s="22" t="s">
        <v>37</v>
      </c>
      <c r="D24" s="30"/>
      <c r="E24" s="48">
        <f>SUM(E9:E23)</f>
        <v>807.11941666666667</v>
      </c>
      <c r="F24" s="48">
        <f>SUM(F9:F23)</f>
        <v>113.78804999999998</v>
      </c>
      <c r="G24" s="48">
        <f>SUM(G9:G23)</f>
        <v>31.235566666666667</v>
      </c>
      <c r="H24" s="48">
        <f>SUM(H9:H23)</f>
        <v>25.090533333333333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94"/>
      <c r="B26" s="258" t="str">
        <f>'Nädal_20_4.-9.klass'!B27</f>
        <v>Pasta hakkliha ja köögiviljadega (G)</v>
      </c>
      <c r="C26" s="23" t="str">
        <f>'Nädal_20_4.-9.klass'!C27</f>
        <v>Makaronid (durumnisujahu, vesi), veisehakkliha, porgand, mugulsibul, küüslauk, kuivatatud basiilik, pune, purustatud tomat, spinat, söögisool, must pipar, toiduõli</v>
      </c>
      <c r="D26" s="21">
        <v>250</v>
      </c>
      <c r="E26" s="21">
        <f>D26*'Nädal_20_4.-9.klass'!E27/'Nädal_20_4.-9.klass'!D27</f>
        <v>451.25</v>
      </c>
      <c r="F26" s="21">
        <f>D26*'Nädal_20_4.-9.klass'!F27/'Nädal_20_4.-9.klass'!D27</f>
        <v>54.625</v>
      </c>
      <c r="G26" s="21">
        <f>D26*'Nädal_20_4.-9.klass'!G27/'Nädal_20_4.-9.klass'!D27</f>
        <v>16.625</v>
      </c>
      <c r="H26" s="21">
        <f>D26*'Nädal_20_4.-9.klass'!H27/'Nädal_20_4.-9.klass'!D27</f>
        <v>16.75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4" t="s">
        <v>13</v>
      </c>
      <c r="B27" s="258" t="str">
        <f>'Nädal_20_4.-9.klass'!B28</f>
        <v>Pasta kikerherne ja juustuga (G, L)</v>
      </c>
      <c r="C27" s="23" t="str">
        <f>'Nädal_20_4.-9.klass'!C28</f>
        <v>Makaronid (durumnisujahu, vesi),kikerherned, suvikõrvits, paprika,  mugulsibul, küüslauk, kuivatatud basiilik, pune, toidukoor,  söögisool, must pipar, tšillipipar, värske petersell, toiduõli</v>
      </c>
      <c r="D27" s="27">
        <v>50</v>
      </c>
      <c r="E27" s="21">
        <f>D27*'Nädal_20_4.-9.klass'!E28/'Nädal_20_4.-9.klass'!D28</f>
        <v>86</v>
      </c>
      <c r="F27" s="21">
        <f>D27*'Nädal_20_4.-9.klass'!F28/'Nädal_20_4.-9.klass'!D28</f>
        <v>10.4</v>
      </c>
      <c r="G27" s="21">
        <f>D27*'Nädal_20_4.-9.klass'!G28/'Nädal_20_4.-9.klass'!D28</f>
        <v>3.28</v>
      </c>
      <c r="H27" s="21">
        <f>D27*'Nädal_20_4.-9.klass'!H28/'Nädal_20_4.-9.klass'!D28</f>
        <v>2.64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.95" hidden="1" customHeight="1">
      <c r="A28" s="295"/>
      <c r="B28" s="258"/>
      <c r="C28" s="23"/>
      <c r="D28" s="25"/>
      <c r="E28" s="21"/>
      <c r="F28" s="21"/>
      <c r="G28" s="21"/>
      <c r="H28" s="21"/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" hidden="1" customHeight="1">
      <c r="A29" s="295"/>
      <c r="B29" s="258"/>
      <c r="C29" s="23"/>
      <c r="D29" s="25"/>
      <c r="E29" s="21"/>
      <c r="F29" s="21"/>
      <c r="G29" s="21"/>
      <c r="H29" s="21"/>
      <c r="I29" s="26"/>
    </row>
    <row r="30" spans="1:23" s="39" customFormat="1" ht="18.95" customHeight="1">
      <c r="A30" s="304"/>
      <c r="B30" s="258" t="str">
        <f>'Nädal_20_4.-9.klass'!B29</f>
        <v>Aedoad küüslauguga, ahjus küpsetatud</v>
      </c>
      <c r="C30" s="23" t="str">
        <f>'Nädal_20_4.-9.klass'!C29</f>
        <v>Aedoad, küüslauk, toiduõli, söögisool</v>
      </c>
      <c r="D30" s="25">
        <v>100</v>
      </c>
      <c r="E30" s="21">
        <f>D30*'Nädal_20_4.-9.klass'!E29/'Nädal_20_4.-9.klass'!D29</f>
        <v>46.215400000000002</v>
      </c>
      <c r="F30" s="21">
        <f>D30*'Nädal_20_4.-9.klass'!F29/'Nädal_20_4.-9.klass'!D29</f>
        <v>6.6980000000000004</v>
      </c>
      <c r="G30" s="21">
        <f>D30*'Nädal_20_4.-9.klass'!G29/'Nädal_20_4.-9.klass'!D29</f>
        <v>2.097</v>
      </c>
      <c r="H30" s="21">
        <f>D30*'Nädal_20_4.-9.klass'!H29/'Nädal_20_4.-9.klass'!D29</f>
        <v>1.7280000000000002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4"/>
      <c r="B31" s="258" t="str">
        <f>'Nädal_20_4.-9.klass'!B30</f>
        <v>Soe tomatikaste</v>
      </c>
      <c r="C31" s="23" t="str">
        <f>'Nädal_20_4.-9.klass'!C30</f>
        <v>Tomat, mugulsibul, porgand, küüslauk, toiduõli, söögisool, basiilik, värske</v>
      </c>
      <c r="D31" s="25">
        <v>50</v>
      </c>
      <c r="E31" s="21">
        <f>D31*'Nädal_20_4.-9.klass'!E30/'Nädal_20_4.-9.klass'!D30</f>
        <v>17.598500000000001</v>
      </c>
      <c r="F31" s="21">
        <f>D31*'Nädal_20_4.-9.klass'!F30/'Nädal_20_4.-9.klass'!D30</f>
        <v>3.2825000000000002</v>
      </c>
      <c r="G31" s="21">
        <f>D31*'Nädal_20_4.-9.klass'!G30/'Nädal_20_4.-9.klass'!D30</f>
        <v>0.54400000000000004</v>
      </c>
      <c r="H31" s="21">
        <f>D31*'Nädal_20_4.-9.klass'!H30/'Nädal_20_4.-9.klass'!D30</f>
        <v>0.38950000000000001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04"/>
      <c r="B32" s="258" t="str">
        <f>'Nädal_20_4.-9.klass'!B31</f>
        <v>Mahla-õlikaste</v>
      </c>
      <c r="C32" s="23" t="str">
        <f>'Nädal_20_4.-9.klass'!C31</f>
        <v>Õunamahl 100% naturaalne, õunaäädikas, sinepipulber, söögisool, petersell, värske, toiduõli</v>
      </c>
      <c r="D32" s="25">
        <v>5</v>
      </c>
      <c r="E32" s="21">
        <f>D32*'Nädal_20_4.-9.klass'!E31/'Nädal_20_4.-9.klass'!D31</f>
        <v>32.189399999999999</v>
      </c>
      <c r="F32" s="21">
        <f>D32*'Nädal_20_4.-9.klass'!F31/'Nädal_20_4.-9.klass'!D31</f>
        <v>9.7050000000000011E-2</v>
      </c>
      <c r="G32" s="21">
        <f>D32*'Nädal_20_4.-9.klass'!G31/'Nädal_20_4.-9.klass'!D31</f>
        <v>3.5305500000000003</v>
      </c>
      <c r="H32" s="21">
        <f>D32*'Nädal_20_4.-9.klass'!H31/'Nädal_20_4.-9.klass'!D31</f>
        <v>1.3550000000000001E-2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.95" customHeight="1">
      <c r="A33" s="304"/>
      <c r="B33" s="258" t="str">
        <f>'Nädal_20_4.-9.klass'!B32</f>
        <v>Kõrvitsa-pastinaagi-virsikusalat</v>
      </c>
      <c r="C33" s="23" t="str">
        <f>'Nädal_20_4.-9.klass'!C32</f>
        <v>Pastinaak, kõrvits, virsik</v>
      </c>
      <c r="D33" s="25">
        <v>100</v>
      </c>
      <c r="E33" s="21">
        <f>D33*'Nädal_20_4.-9.klass'!E32/'Nädal_20_4.-9.klass'!D32</f>
        <v>36.753</v>
      </c>
      <c r="F33" s="21">
        <f>D33*'Nädal_20_4.-9.klass'!F32/'Nädal_20_4.-9.klass'!D32</f>
        <v>8.9169999999999998</v>
      </c>
      <c r="G33" s="21">
        <f>D33*'Nädal_20_4.-9.klass'!G32/'Nädal_20_4.-9.klass'!D32</f>
        <v>0.3</v>
      </c>
      <c r="H33" s="21">
        <f>D33*'Nädal_20_4.-9.klass'!H32/'Nädal_20_4.-9.klass'!D32</f>
        <v>1.1000000000000001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95"/>
      <c r="B34" s="258" t="str">
        <f>'Nädal_20_4.-9.klass'!B33</f>
        <v>Hiina kapsas, tomat, roheline sibul (mahe)</v>
      </c>
      <c r="C34" s="23"/>
      <c r="D34" s="25">
        <v>100</v>
      </c>
      <c r="E34" s="21">
        <f>D34*'Nädal_20_4.-9.klass'!E33/'Nädal_20_4.-9.klass'!D33</f>
        <v>25.21</v>
      </c>
      <c r="F34" s="21">
        <f>D34*'Nädal_20_4.-9.klass'!F33/'Nädal_20_4.-9.klass'!D33</f>
        <v>4.7333333333333334</v>
      </c>
      <c r="G34" s="21">
        <f>D34*'Nädal_20_4.-9.klass'!G33/'Nädal_20_4.-9.klass'!D33</f>
        <v>0.35666666666666669</v>
      </c>
      <c r="H34" s="21">
        <f>D34*'Nädal_20_4.-9.klass'!H33/'Nädal_20_4.-9.klass'!D33</f>
        <v>1.5333333333333334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5"/>
      <c r="B35" s="258" t="str">
        <f>'Nädal_20_4.-9.klass'!B34</f>
        <v>Seemnesegu (mahe)</v>
      </c>
      <c r="C35" s="23" t="str">
        <f>'Nädal_20_4.-9.klass'!C34</f>
        <v>Kõrvitsaseemned, päevalilleseemned, seesamiseemned</v>
      </c>
      <c r="D35" s="25">
        <v>10</v>
      </c>
      <c r="E35" s="21">
        <f>D35*'Nädal_20_4.-9.klass'!E34/'Nädal_20_4.-9.klass'!D34</f>
        <v>60.8767</v>
      </c>
      <c r="F35" s="21">
        <f>D35*'Nädal_20_4.-9.klass'!F34/'Nädal_20_4.-9.klass'!D34</f>
        <v>1.28</v>
      </c>
      <c r="G35" s="21">
        <f>D35*'Nädal_20_4.-9.klass'!G34/'Nädal_20_4.-9.klass'!D34</f>
        <v>5.1566999999999998</v>
      </c>
      <c r="H35" s="21">
        <f>D35*'Nädal_20_4.-9.klass'!H34/'Nädal_20_4.-9.klass'!D34</f>
        <v>2.8232999999999993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308"/>
      <c r="B36" s="258" t="str">
        <f>'Nädal_20_4.-9.klass'!B35</f>
        <v>Piimatooted (piim, keefir R 2,5% ) (L)</v>
      </c>
      <c r="C36" s="23"/>
      <c r="D36" s="25">
        <v>50</v>
      </c>
      <c r="E36" s="21">
        <f>D36*'Nädal_20_4.-9.klass'!E35/'Nädal_20_4.-9.klass'!D35</f>
        <v>28.195</v>
      </c>
      <c r="F36" s="21">
        <f>D36*'Nädal_20_4.-9.klass'!F35/'Nädal_20_4.-9.klass'!D35</f>
        <v>2.4375</v>
      </c>
      <c r="G36" s="21">
        <f>D36*'Nädal_20_4.-9.klass'!G35/'Nädal_20_4.-9.klass'!D35</f>
        <v>1.2849999999999999</v>
      </c>
      <c r="H36" s="21">
        <f>D36*'Nädal_20_4.-9.klass'!H35/'Nädal_20_4.-9.klass'!D35</f>
        <v>1.72</v>
      </c>
      <c r="J36" s="35"/>
      <c r="K36" s="35"/>
      <c r="L36" s="35"/>
      <c r="M36" s="35"/>
      <c r="N36" s="38"/>
      <c r="O36" s="35"/>
      <c r="P36" s="35"/>
    </row>
    <row r="37" spans="1:22" ht="30">
      <c r="A37" s="297"/>
      <c r="B37" s="258" t="str">
        <f>'Nädal_20_4.-9.klass'!B36</f>
        <v>Joogijogurt, maitsestatud (L)</v>
      </c>
      <c r="C37" s="23" t="str">
        <f>'Nädal_20_4.-9.klass'!C36</f>
        <v>Maitsestamata jogurt, naturaalne marjapüree (maasikas, vaarikas, mustad sõstrad, punased sõstrad, mustikas), suhkur</v>
      </c>
      <c r="D37" s="25">
        <v>50</v>
      </c>
      <c r="E37" s="21">
        <f>D37*'Nädal_20_4.-9.klass'!E36/'Nädal_20_4.-9.klass'!D36</f>
        <v>37.372999999999998</v>
      </c>
      <c r="F37" s="21">
        <f>D37*'Nädal_20_4.-9.klass'!F36/'Nädal_20_4.-9.klass'!D36</f>
        <v>6.0614999999999997</v>
      </c>
      <c r="G37" s="21">
        <f>D37*'Nädal_20_4.-9.klass'!G36/'Nädal_20_4.-9.klass'!D36</f>
        <v>0.75</v>
      </c>
      <c r="H37" s="21">
        <f>D37*'Nädal_20_4.-9.klass'!H36/'Nädal_20_4.-9.klass'!D36</f>
        <v>1.6</v>
      </c>
      <c r="L37" s="33"/>
      <c r="M37" s="32"/>
      <c r="N37" s="32"/>
      <c r="O37" s="32"/>
      <c r="P37" s="32"/>
      <c r="Q37" s="32"/>
    </row>
    <row r="38" spans="1:22" ht="18.95" customHeight="1">
      <c r="A38" s="297"/>
      <c r="B38" s="258" t="str">
        <f>'Nädal_20_4.-9.klass'!B37</f>
        <v>Tee, suhkruta</v>
      </c>
      <c r="C38" s="23" t="str">
        <f>'Nädal_20_4.-9.klass'!C37</f>
        <v>Teepuru, vesi</v>
      </c>
      <c r="D38" s="25">
        <v>50</v>
      </c>
      <c r="E38" s="21">
        <f>D38*'Nädal_20_4.-9.klass'!E37/'Nädal_20_4.-9.klass'!D37</f>
        <v>0.2</v>
      </c>
      <c r="F38" s="21">
        <f>D38*'Nädal_20_4.-9.klass'!F37/'Nädal_20_4.-9.klass'!D37</f>
        <v>0</v>
      </c>
      <c r="G38" s="21">
        <f>D38*'Nädal_20_4.-9.klass'!G37/'Nädal_20_4.-9.klass'!D37</f>
        <v>0</v>
      </c>
      <c r="H38" s="21">
        <f>D38*'Nädal_20_4.-9.klass'!H37/'Nädal_20_4.-9.klass'!D37</f>
        <v>0.05</v>
      </c>
      <c r="L38" s="33"/>
      <c r="M38" s="32"/>
      <c r="N38" s="32"/>
      <c r="O38" s="32"/>
      <c r="P38" s="32"/>
      <c r="Q38" s="32"/>
    </row>
    <row r="39" spans="1:22" ht="18.95" customHeight="1">
      <c r="A39" s="295"/>
      <c r="B39" s="258" t="str">
        <f>'Nädal_20_4.-9.klass'!B38</f>
        <v>Rukkileiva (3 sorti) - ja sepikutoodete valik  (G)</v>
      </c>
      <c r="C39" s="23"/>
      <c r="D39" s="25">
        <v>30</v>
      </c>
      <c r="E39" s="21">
        <f>D39*'Nädal_20_4.-9.klass'!E38/'Nädal_20_4.-9.klass'!D38</f>
        <v>73.86</v>
      </c>
      <c r="F39" s="21">
        <f>E39*'Nädal_20_4.-9.klass'!F38/'Nädal_20_4.-9.klass'!E38</f>
        <v>15.69</v>
      </c>
      <c r="G39" s="21">
        <f>F39*'Nädal_20_4.-9.klass'!G38/'Nädal_20_4.-9.klass'!F38</f>
        <v>0.6</v>
      </c>
      <c r="H39" s="21">
        <f>G39*'Nädal_20_4.-9.klass'!H38/'Nädal_20_4.-9.klass'!G38</f>
        <v>2.145</v>
      </c>
      <c r="O39" s="35"/>
      <c r="P39" s="35"/>
      <c r="Q39" s="35"/>
      <c r="R39" s="35"/>
      <c r="S39" s="35"/>
      <c r="T39" s="35"/>
      <c r="U39" s="35"/>
      <c r="V39" s="35"/>
    </row>
    <row r="40" spans="1:22" ht="18.95" customHeight="1">
      <c r="A40" s="295"/>
      <c r="B40" s="258" t="str">
        <f>'Nädal_20_4.-9.klass'!B39</f>
        <v>Valge/punane peakapsas</v>
      </c>
      <c r="C40" s="23"/>
      <c r="D40" s="25">
        <v>50</v>
      </c>
      <c r="E40" s="21">
        <f>D40*'Nädal_20_4.-9.klass'!E39/'Nädal_20_4.-9.klass'!D39</f>
        <v>14.9</v>
      </c>
      <c r="F40" s="21">
        <f>E40*'Nädal_20_4.-9.klass'!F39/'Nädal_20_4.-9.klass'!E39</f>
        <v>2.29</v>
      </c>
      <c r="G40" s="21">
        <f>F40*'Nädal_20_4.-9.klass'!G39/'Nädal_20_4.-9.klass'!F39</f>
        <v>7.4999999999999997E-2</v>
      </c>
      <c r="H40" s="21">
        <f>G40*'Nädal_20_4.-9.klass'!H39/'Nädal_20_4.-9.klass'!G39</f>
        <v>0.67500000000000004</v>
      </c>
      <c r="O40" s="35"/>
      <c r="P40" s="35"/>
      <c r="Q40" s="35"/>
      <c r="R40" s="35"/>
      <c r="S40" s="35"/>
      <c r="T40" s="35"/>
      <c r="U40" s="35"/>
      <c r="V40" s="35"/>
    </row>
    <row r="41" spans="1:22" ht="18.95" customHeight="1">
      <c r="A41" s="305"/>
      <c r="B41" s="258" t="str">
        <f>'Nädal_20_4.-9.klass'!B40</f>
        <v>Pirn</v>
      </c>
      <c r="C41" s="23"/>
      <c r="D41" s="25">
        <v>50</v>
      </c>
      <c r="E41" s="21">
        <f>D41*'Nädal_20_4.-9.klass'!E40/'Nädal_20_4.-9.klass'!D40</f>
        <v>19.988</v>
      </c>
      <c r="F41" s="21">
        <f>E41*'Nädal_20_4.-9.klass'!F40/'Nädal_20_4.-9.klass'!E40</f>
        <v>5.97</v>
      </c>
      <c r="G41" s="21">
        <f>F41*'Nädal_20_4.-9.klass'!G40/'Nädal_20_4.-9.klass'!F40</f>
        <v>0</v>
      </c>
      <c r="H41" s="21">
        <v>0.15</v>
      </c>
      <c r="O41" s="35"/>
      <c r="P41" s="35"/>
      <c r="Q41" s="35"/>
      <c r="R41" s="35"/>
      <c r="S41" s="35"/>
      <c r="T41" s="35"/>
      <c r="U41" s="35"/>
      <c r="V41" s="35"/>
    </row>
    <row r="42" spans="1:22" s="34" customFormat="1" ht="18.95" customHeight="1">
      <c r="A42" s="220"/>
      <c r="B42" s="22"/>
      <c r="C42" s="22" t="s">
        <v>37</v>
      </c>
      <c r="D42" s="51"/>
      <c r="E42" s="48">
        <f>SUM(E26:E41)</f>
        <v>930.60900000000038</v>
      </c>
      <c r="F42" s="48">
        <f>SUM(F26:F41)</f>
        <v>122.48188333333334</v>
      </c>
      <c r="G42" s="48">
        <f>SUM(G26:G41)</f>
        <v>34.599916666666672</v>
      </c>
      <c r="H42" s="48">
        <f>SUM(H26:H41)</f>
        <v>33.317683333333335</v>
      </c>
      <c r="O42" s="36"/>
      <c r="P42" s="36"/>
      <c r="Q42" s="36"/>
      <c r="R42" s="36"/>
      <c r="S42" s="36"/>
      <c r="T42" s="36"/>
      <c r="U42" s="36"/>
      <c r="V42" s="36"/>
    </row>
    <row r="43" spans="1:22" ht="50.1" customHeight="1">
      <c r="A43" s="234" t="s">
        <v>52</v>
      </c>
      <c r="B43" s="47" t="s">
        <v>4</v>
      </c>
      <c r="C43" s="29" t="s">
        <v>5</v>
      </c>
      <c r="D43" s="28" t="s">
        <v>6</v>
      </c>
      <c r="E43" s="28" t="s">
        <v>7</v>
      </c>
      <c r="F43" s="28" t="s">
        <v>8</v>
      </c>
      <c r="G43" s="28" t="s">
        <v>9</v>
      </c>
      <c r="H43" s="28" t="s">
        <v>10</v>
      </c>
      <c r="O43" s="35"/>
      <c r="P43" s="35"/>
      <c r="Q43" s="35"/>
      <c r="R43" s="35"/>
      <c r="S43" s="35"/>
      <c r="T43" s="35"/>
      <c r="U43" s="35"/>
      <c r="V43" s="35"/>
    </row>
    <row r="44" spans="1:22" s="34" customFormat="1" ht="18">
      <c r="A44" s="299"/>
      <c r="B44" s="258" t="str">
        <f>'Nädal_20_4.-9.klass'!B43</f>
        <v>Selge kalasupp riisiga</v>
      </c>
      <c r="C44" s="23" t="str">
        <f>'Nädal_20_4.-9.klass'!C43</f>
        <v xml:space="preserve">Tilaapia, kartul, porgand, mugulsibul, vesi, riis, toiduõli, söögisool, must pipar, loorber, till </v>
      </c>
      <c r="D44" s="21">
        <v>250</v>
      </c>
      <c r="E44" s="21">
        <f>D44*'Nädal_20_4.-9.klass'!E43/'Nädal_20_4.-9.klass'!D43</f>
        <v>191.25</v>
      </c>
      <c r="F44" s="21">
        <f>D44*'Nädal_20_4.-9.klass'!F43/'Nädal_20_4.-9.klass'!D43</f>
        <v>16.625</v>
      </c>
      <c r="G44" s="21">
        <f>D44*'Nädal_20_4.-9.klass'!G43/'Nädal_20_4.-9.klass'!D43</f>
        <v>8.4499999999999993</v>
      </c>
      <c r="H44" s="21">
        <f>D44*'Nädal_20_4.-9.klass'!H43/'Nädal_20_4.-9.klass'!D43</f>
        <v>10.95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274" t="s">
        <v>13</v>
      </c>
      <c r="B45" s="258" t="str">
        <f>'Nädal_20_4.-9.klass'!B44</f>
        <v>Selge köögiviljasupp riivitud keedumunaga (M)</v>
      </c>
      <c r="C45" s="23" t="str">
        <f>'Nädal_20_4.-9.klass'!C44</f>
        <v>Kartul, porgand, kaalikas, herned, mugulsibul, kanamuna, vesi, loorber, söögisool, must pipar, toiduõli, till</v>
      </c>
      <c r="D45" s="27">
        <v>50</v>
      </c>
      <c r="E45" s="21">
        <f>D45*'Nädal_20_4.-9.klass'!E44/'Nädal_20_4.-9.klass'!D44</f>
        <v>36.5</v>
      </c>
      <c r="F45" s="21">
        <f>D45*'Nädal_20_4.-9.klass'!F44/'Nädal_20_4.-9.klass'!D44</f>
        <v>2.77</v>
      </c>
      <c r="G45" s="21">
        <f>D45*'Nädal_20_4.-9.klass'!G44/'Nädal_20_4.-9.klass'!D44</f>
        <v>2.08</v>
      </c>
      <c r="H45" s="21">
        <f>D45*'Nädal_20_4.-9.klass'!H44/'Nädal_20_4.-9.klass'!D44</f>
        <v>1.26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301"/>
      <c r="B46" s="258" t="str">
        <f>'Nädal_20_4.-9.klass'!B45</f>
        <v>Marjamuffin (G, L, M)</v>
      </c>
      <c r="C46" s="23" t="str">
        <f>'Nädal_20_4.-9.klass'!C45</f>
        <v>Nisujahu, marjad,  kanamuna, piim, toiduõli, suhkur, vanillisuhkur, küpsetuspulber</v>
      </c>
      <c r="D46" s="25">
        <v>50</v>
      </c>
      <c r="E46" s="21">
        <f>D46*'Nädal_20_4.-9.klass'!E45/'Nädal_20_4.-9.klass'!D45</f>
        <v>132</v>
      </c>
      <c r="F46" s="21">
        <f>D46*'Nädal_20_4.-9.klass'!F45/'Nädal_20_4.-9.klass'!D45</f>
        <v>15.4</v>
      </c>
      <c r="G46" s="21">
        <f>D46*'Nädal_20_4.-9.klass'!G45/'Nädal_20_4.-9.klass'!D45</f>
        <v>6.85</v>
      </c>
      <c r="H46" s="21">
        <f>D46*'Nädal_20_4.-9.klass'!H45/'Nädal_20_4.-9.klass'!D45</f>
        <v>1.71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">
      <c r="A47" s="301"/>
      <c r="B47" s="258" t="str">
        <f>'Nädal_20_4.-9.klass'!B46</f>
        <v>Õuna-rukkileivakreem (G)</v>
      </c>
      <c r="C47" s="23" t="str">
        <f>'Nädal_20_4.-9.klass'!C46</f>
        <v>Rukkileib, vesi, õunamahl, suhkur, nisumanna, piim</v>
      </c>
      <c r="D47" s="25">
        <v>100</v>
      </c>
      <c r="E47" s="21">
        <f>D47*'Nädal_20_4.-9.klass'!E46/'Nädal_20_4.-9.klass'!D46</f>
        <v>137</v>
      </c>
      <c r="F47" s="21">
        <f>D47*'Nädal_20_4.-9.klass'!F46/'Nädal_20_4.-9.klass'!D46</f>
        <v>28.2</v>
      </c>
      <c r="G47" s="21">
        <f>D47*'Nädal_20_4.-9.klass'!G46/'Nädal_20_4.-9.klass'!D46</f>
        <v>1.1000000000000001</v>
      </c>
      <c r="H47" s="21">
        <f>D47*'Nädal_20_4.-9.klass'!H46/'Nädal_20_4.-9.klass'!D46</f>
        <v>2.89</v>
      </c>
      <c r="J47" s="36"/>
      <c r="K47" s="36"/>
      <c r="L47" s="36"/>
      <c r="M47" s="36"/>
      <c r="N47" s="36"/>
      <c r="O47" s="36"/>
      <c r="P47" s="37"/>
      <c r="Q47" s="37"/>
      <c r="R47" s="37"/>
      <c r="S47" s="37"/>
      <c r="T47" s="36"/>
      <c r="U47" s="36"/>
      <c r="V47" s="36"/>
    </row>
    <row r="48" spans="1:22" s="34" customFormat="1" ht="18.95" customHeight="1">
      <c r="A48" s="310"/>
      <c r="B48" s="258" t="str">
        <f>'Nädal_20_4.-9.klass'!B47</f>
        <v>Piimatooted (piim, keefir R 2,5% ) (L)</v>
      </c>
      <c r="C48" s="23"/>
      <c r="D48" s="25">
        <v>50</v>
      </c>
      <c r="E48" s="21">
        <f>D48*'Nädal_20_4.-9.klass'!E47/'Nädal_20_4.-9.klass'!D47</f>
        <v>28.195</v>
      </c>
      <c r="F48" s="21">
        <f>D48*'Nädal_20_4.-9.klass'!F47/'Nädal_20_4.-9.klass'!D47</f>
        <v>2.4375</v>
      </c>
      <c r="G48" s="21">
        <f>D48*'Nädal_20_4.-9.klass'!G47/'Nädal_20_4.-9.klass'!D47</f>
        <v>1.2849999999999999</v>
      </c>
      <c r="H48" s="21">
        <f>D48*'Nädal_20_4.-9.klass'!H47/'Nädal_20_4.-9.klass'!D47</f>
        <v>1.72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 spans="1:20" ht="18.95" customHeight="1">
      <c r="A49" s="310"/>
      <c r="B49" s="258" t="str">
        <f>'Nädal_20_4.-9.klass'!B48</f>
        <v>Mahl (erinevad maitsed)</v>
      </c>
      <c r="C49" s="23" t="str">
        <f>'Nädal_20_4.-9.klass'!C48</f>
        <v>Rõngu suhkruvaba mahlakonsentraat 100% naturaalne, vesi</v>
      </c>
      <c r="D49" s="25">
        <v>25</v>
      </c>
      <c r="E49" s="21">
        <f>D49*'Nädal_20_4.-9.klass'!E48/'Nädal_20_4.-9.klass'!D48</f>
        <v>12.132200000000001</v>
      </c>
      <c r="F49" s="21">
        <f>D49*'Nädal_20_4.-9.klass'!F48/'Nädal_20_4.-9.klass'!D48</f>
        <v>2.9455</v>
      </c>
      <c r="G49" s="21">
        <f>D49*'Nädal_20_4.-9.klass'!G48/'Nädal_20_4.-9.klass'!D48</f>
        <v>1.2500000000000001E-2</v>
      </c>
      <c r="H49" s="21">
        <f>D49*'Nädal_20_4.-9.klass'!H48/'Nädal_20_4.-9.klass'!D48</f>
        <v>9.0749999999999997E-2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</row>
    <row r="50" spans="1:20" ht="30">
      <c r="A50" s="310"/>
      <c r="B50" s="258" t="str">
        <f>'Nädal_20_4.-9.klass'!B49</f>
        <v>Joogijogurt, maitsestatud (L)</v>
      </c>
      <c r="C50" s="23" t="str">
        <f>'Nädal_20_4.-9.klass'!C49</f>
        <v>Maitsestamata jogurt, naturaalne marjapüree (maasikas, vaarikas, mustad sõstrad, punased sõstrad, mustikas), suhkur</v>
      </c>
      <c r="D50" s="25">
        <v>50</v>
      </c>
      <c r="E50" s="21">
        <f>D50*'Nädal_20_4.-9.klass'!E49/'Nädal_20_4.-9.klass'!D49</f>
        <v>37.372999999999998</v>
      </c>
      <c r="F50" s="21">
        <f>D50*'Nädal_20_4.-9.klass'!F49/'Nädal_20_4.-9.klass'!D49</f>
        <v>6.0614999999999997</v>
      </c>
      <c r="G50" s="21">
        <f>D50*'Nädal_20_4.-9.klass'!G49/'Nädal_20_4.-9.klass'!D49</f>
        <v>0.75</v>
      </c>
      <c r="H50" s="21">
        <f>D50*'Nädal_20_4.-9.klass'!H49/'Nädal_20_4.-9.klass'!D49</f>
        <v>1.6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</row>
    <row r="51" spans="1:20" ht="18.95" customHeight="1">
      <c r="A51" s="310"/>
      <c r="B51" s="258" t="str">
        <f>'Nädal_20_4.-9.klass'!B50</f>
        <v>Tee, suhkruta</v>
      </c>
      <c r="C51" s="23" t="str">
        <f>'Nädal_20_4.-9.klass'!C50</f>
        <v>Teepuru, vesi</v>
      </c>
      <c r="D51" s="25">
        <v>50</v>
      </c>
      <c r="E51" s="21">
        <f>D51*'Nädal_20_4.-9.klass'!E50/'Nädal_20_4.-9.klass'!D50</f>
        <v>0.2</v>
      </c>
      <c r="F51" s="21">
        <f>D51*'Nädal_20_4.-9.klass'!F50/'Nädal_20_4.-9.klass'!D50</f>
        <v>0</v>
      </c>
      <c r="G51" s="21">
        <f>D51*'Nädal_20_4.-9.klass'!G50/'Nädal_20_4.-9.klass'!D50</f>
        <v>0</v>
      </c>
      <c r="H51" s="21">
        <f>D51*'Nädal_20_4.-9.klass'!H50/'Nädal_20_4.-9.klass'!D50</f>
        <v>0.05</v>
      </c>
    </row>
    <row r="52" spans="1:20" ht="18.95" customHeight="1">
      <c r="A52" s="310"/>
      <c r="B52" s="258" t="str">
        <f>'Nädal_20_4.-9.klass'!B51</f>
        <v>Rukkileiva (3 sorti) - ja sepikutoodete valik  (G)</v>
      </c>
      <c r="C52" s="23"/>
      <c r="D52" s="25">
        <v>30</v>
      </c>
      <c r="E52" s="21">
        <f>D52*'Nädal_20_4.-9.klass'!E51/'Nädal_20_4.-9.klass'!D51</f>
        <v>73.86</v>
      </c>
      <c r="F52" s="21">
        <f>E52*'Nädal_20_4.-9.klass'!F51/'Nädal_20_4.-9.klass'!E51</f>
        <v>15.69</v>
      </c>
      <c r="G52" s="21">
        <f>F52*'Nädal_20_4.-9.klass'!G51/'Nädal_20_4.-9.klass'!F51</f>
        <v>0.6</v>
      </c>
      <c r="H52" s="21">
        <f>G52*'Nädal_20_4.-9.klass'!H51/'Nädal_20_4.-9.klass'!G51</f>
        <v>2.145</v>
      </c>
    </row>
    <row r="53" spans="1:20" ht="18.95" customHeight="1">
      <c r="A53" s="310"/>
      <c r="B53" s="258" t="str">
        <f>'Nädal_20_4.-9.klass'!B52</f>
        <v xml:space="preserve">Porgand </v>
      </c>
      <c r="C53" s="23"/>
      <c r="D53" s="25">
        <v>50</v>
      </c>
      <c r="E53" s="21">
        <f>D53*'Nädal_20_4.-9.klass'!E52/'Nädal_20_4.-9.klass'!D52</f>
        <v>16.2</v>
      </c>
      <c r="F53" s="21">
        <f>E53*'Nädal_20_4.-9.klass'!F52/'Nädal_20_4.-9.klass'!E52</f>
        <v>2.8</v>
      </c>
      <c r="G53" s="21">
        <f>F53*'Nädal_20_4.-9.klass'!G52/'Nädal_20_4.-9.klass'!F52</f>
        <v>9.9999999999999992E-2</v>
      </c>
      <c r="H53" s="21">
        <f>G53*'Nädal_20_4.-9.klass'!H52/'Nädal_20_4.-9.klass'!G52</f>
        <v>0.29999999999999993</v>
      </c>
    </row>
    <row r="54" spans="1:20" ht="18.95" customHeight="1">
      <c r="A54" s="311"/>
      <c r="B54" s="258" t="str">
        <f>'Nädal_20_4.-9.klass'!B53</f>
        <v>Õun (mahe)</v>
      </c>
      <c r="C54" s="23"/>
      <c r="D54" s="25">
        <v>50</v>
      </c>
      <c r="E54" s="21">
        <f>D54*'Nädal_20_4.-9.klass'!E53/'Nädal_20_4.-9.klass'!D53</f>
        <v>24.038</v>
      </c>
      <c r="F54" s="21">
        <f>E54*'Nädal_20_4.-9.klass'!F53/'Nädal_20_4.-9.klass'!E53</f>
        <v>6.74</v>
      </c>
      <c r="G54" s="21">
        <f>F54*'Nädal_20_4.-9.klass'!G53/'Nädal_20_4.-9.klass'!F53</f>
        <v>0</v>
      </c>
      <c r="H54" s="21">
        <v>0</v>
      </c>
    </row>
    <row r="55" spans="1:20" s="34" customFormat="1" ht="18.95" customHeight="1">
      <c r="A55" s="220"/>
      <c r="B55" s="22"/>
      <c r="C55" s="22" t="s">
        <v>37</v>
      </c>
      <c r="D55" s="50"/>
      <c r="E55" s="48">
        <f>SUM(E44:E54)</f>
        <v>688.74820000000022</v>
      </c>
      <c r="F55" s="48">
        <f>SUM(F44:F54)</f>
        <v>99.669499999999985</v>
      </c>
      <c r="G55" s="48">
        <f>SUM(G44:G54)</f>
        <v>21.227500000000003</v>
      </c>
      <c r="H55" s="48">
        <f>SUM(H44:H54)</f>
        <v>22.71575</v>
      </c>
      <c r="J55" s="33"/>
      <c r="K55" s="32"/>
      <c r="L55" s="32"/>
      <c r="M55" s="32"/>
      <c r="N55" s="32"/>
      <c r="O55" s="32"/>
    </row>
    <row r="56" spans="1:20" ht="50.1" customHeight="1">
      <c r="A56" s="234" t="s">
        <v>72</v>
      </c>
      <c r="B56" s="47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20" ht="30">
      <c r="A57" s="294"/>
      <c r="B57" s="258" t="str">
        <f>'Nädal_20_4.-9.klass'!B56</f>
        <v xml:space="preserve">Kodune sealihaguljašš </v>
      </c>
      <c r="C57" s="23" t="str">
        <f>'Nädal_20_4.-9.klass'!C56</f>
        <v>Sealiha, vesi, rohelinepaprika, mugulsibul, tomatipüree, toiduiõli, küüslauk, petersell, jahvatatud paprika, söögisool, loorber, must pipar, vürtsköömen</v>
      </c>
      <c r="D57" s="21">
        <v>120</v>
      </c>
      <c r="E57" s="21">
        <f>D57*'Nädal_20_4.-9.klass'!E56/'Nädal_20_4.-9.klass'!D56</f>
        <v>156.91079999999997</v>
      </c>
      <c r="F57" s="21">
        <f>E57*'Nädal_20_4.-9.klass'!F56/'Nädal_20_4.-9.klass'!E56</f>
        <v>6.6659999999999995</v>
      </c>
      <c r="G57" s="21">
        <f>F57*'Nädal_20_4.-9.klass'!G56/'Nädal_20_4.-9.klass'!F56</f>
        <v>11.627999999999998</v>
      </c>
      <c r="H57" s="21">
        <f>G57*'Nädal_20_4.-9.klass'!H56/'Nädal_20_4.-9.klass'!G56</f>
        <v>6.6755999999999993</v>
      </c>
    </row>
    <row r="58" spans="1:20" ht="30">
      <c r="A58" s="274" t="s">
        <v>13</v>
      </c>
      <c r="B58" s="258" t="str">
        <f>'Nädal_20_4.-9.klass'!B57</f>
        <v>Läätseguljašš (mahe)</v>
      </c>
      <c r="C58" s="23" t="str">
        <f>'Nädal_20_4.-9.klass'!C57</f>
        <v>Läätsed ,vesi, roheline paprika, mugulsibul, tomatipüree, toiduiõli, küüslauk, värske petersell, jahvatatud paprika, söögisool, loorber, must pipar, vürtsköömen</v>
      </c>
      <c r="D58" s="27">
        <v>20</v>
      </c>
      <c r="E58" s="21">
        <f>D58*'Nädal_20_4.-9.klass'!E57/'Nädal_20_4.-9.klass'!D57</f>
        <v>26.480599999999995</v>
      </c>
      <c r="F58" s="21">
        <f>E58*'Nädal_20_4.-9.klass'!F57/'Nädal_20_4.-9.klass'!E57</f>
        <v>3.5345999999999989</v>
      </c>
      <c r="G58" s="21">
        <f>F58*'Nädal_20_4.-9.klass'!G57/'Nädal_20_4.-9.klass'!F57</f>
        <v>0.91739999999999977</v>
      </c>
      <c r="H58" s="21">
        <f>G58*'Nädal_20_4.-9.klass'!H57/'Nädal_20_4.-9.klass'!G57</f>
        <v>1.2993999999999997</v>
      </c>
    </row>
    <row r="59" spans="1:20" ht="18.95" customHeight="1">
      <c r="A59" s="295"/>
      <c r="B59" s="258" t="str">
        <f>'Nädal_20_4.-9.klass'!B58</f>
        <v>Riis, aurutatud (mahe)</v>
      </c>
      <c r="C59" s="23" t="str">
        <f>'Nädal_20_4.-9.klass'!C58</f>
        <v>Riis, vesi, söögisool</v>
      </c>
      <c r="D59" s="25">
        <v>100</v>
      </c>
      <c r="E59" s="21">
        <f>D59*'Nädal_20_4.-9.klass'!E58/'Nädal_20_4.-9.klass'!D58</f>
        <v>157.70200000000003</v>
      </c>
      <c r="F59" s="21">
        <f>E59*'Nädal_20_4.-9.klass'!F58/'Nädal_20_4.-9.klass'!E58</f>
        <v>26.876000000000001</v>
      </c>
      <c r="G59" s="21">
        <f>F59*'Nädal_20_4.-9.klass'!G58/'Nädal_20_4.-9.klass'!F58</f>
        <v>4.742</v>
      </c>
      <c r="H59" s="21">
        <f>G59*'Nädal_20_4.-9.klass'!H58/'Nädal_20_4.-9.klass'!G58</f>
        <v>2.2770000000000006</v>
      </c>
    </row>
    <row r="60" spans="1:20" ht="18.95" customHeight="1">
      <c r="A60" s="295"/>
      <c r="B60" s="258" t="str">
        <f>'Nädal_20_4.-9.klass'!B59</f>
        <v>Kuskuss, aurutatud (G)</v>
      </c>
      <c r="C60" s="23" t="str">
        <f>'Nädal_20_4.-9.klass'!C59</f>
        <v>Kuskuss, vesi, söögisool</v>
      </c>
      <c r="D60" s="25">
        <v>100</v>
      </c>
      <c r="E60" s="21">
        <f>D60*'Nädal_20_4.-9.klass'!E59/'Nädal_20_4.-9.klass'!D59</f>
        <v>134.00000000000003</v>
      </c>
      <c r="F60" s="21">
        <f>E60*'Nädal_20_4.-9.klass'!F59/'Nädal_20_4.-9.klass'!E59</f>
        <v>27.200000000000006</v>
      </c>
      <c r="G60" s="21">
        <f>F60*'Nädal_20_4.-9.klass'!G59/'Nädal_20_4.-9.klass'!F59</f>
        <v>0</v>
      </c>
      <c r="H60" s="21">
        <v>0.33</v>
      </c>
    </row>
    <row r="61" spans="1:20" ht="18">
      <c r="A61" s="295"/>
      <c r="B61" s="258" t="str">
        <f>'Nädal_20_4.-9.klass'!B60</f>
        <v>Miniporgandid, aurutatud</v>
      </c>
      <c r="C61" s="23" t="str">
        <f>'Nädal_20_4.-9.klass'!C60</f>
        <v>Miniporgand, vesi, söögisool</v>
      </c>
      <c r="D61" s="25">
        <v>100</v>
      </c>
      <c r="E61" s="21">
        <f>D61*'Nädal_20_4.-9.klass'!E60/'Nädal_20_4.-9.klass'!D60</f>
        <v>32.4</v>
      </c>
      <c r="F61" s="21">
        <f>E61*'Nädal_20_4.-9.klass'!F60/'Nädal_20_4.-9.klass'!E60</f>
        <v>8.5</v>
      </c>
      <c r="G61" s="21">
        <f>F61*'Nädal_20_4.-9.klass'!G60/'Nädal_20_4.-9.klass'!F60</f>
        <v>0.2</v>
      </c>
      <c r="H61" s="21">
        <f>G61*'Nädal_20_4.-9.klass'!H60/'Nädal_20_4.-9.klass'!G60</f>
        <v>0.6</v>
      </c>
      <c r="J61" s="33"/>
      <c r="K61" s="32"/>
      <c r="L61" s="32"/>
      <c r="M61" s="32"/>
      <c r="N61" s="32"/>
      <c r="O61" s="32"/>
    </row>
    <row r="62" spans="1:20" ht="18.95" customHeight="1">
      <c r="A62" s="295"/>
      <c r="B62" s="258" t="str">
        <f>'Nädal_20_4.-9.klass'!B61</f>
        <v>Külm jogurtikaste maitserohelisega</v>
      </c>
      <c r="C62" s="23" t="str">
        <f>'Nädal_20_4.-9.klass'!C61</f>
        <v>Maitsestamata jogurt, roheline sibul, till, värske</v>
      </c>
      <c r="D62" s="25">
        <v>50</v>
      </c>
      <c r="E62" s="21">
        <f>D62*'Nädal_20_4.-9.klass'!E61/'Nädal_20_4.-9.klass'!D61</f>
        <v>28.371500000000001</v>
      </c>
      <c r="F62" s="21">
        <f>E62*'Nädal_20_4.-9.klass'!F61/'Nädal_20_4.-9.klass'!E61</f>
        <v>2.4089999999999998</v>
      </c>
      <c r="G62" s="21">
        <f>F62*'Nädal_20_4.-9.klass'!G61/'Nädal_20_4.-9.klass'!F61</f>
        <v>1.3320000000000001</v>
      </c>
      <c r="H62" s="21">
        <f>G62*'Nädal_20_4.-9.klass'!H61/'Nädal_20_4.-9.klass'!G61</f>
        <v>1.6970000000000001</v>
      </c>
      <c r="J62" s="33"/>
      <c r="K62" s="32"/>
      <c r="L62" s="32"/>
      <c r="M62" s="32"/>
      <c r="N62" s="32"/>
      <c r="O62" s="32"/>
    </row>
    <row r="63" spans="1:20" ht="18.95" customHeight="1">
      <c r="A63" s="297"/>
      <c r="B63" s="258" t="str">
        <f>'Nädal_20_4.-9.klass'!B62</f>
        <v>Kapsa-mangosalat</v>
      </c>
      <c r="C63" s="23" t="str">
        <f>'Nädal_20_4.-9.klass'!C62</f>
        <v>Valge peakapsas, mango</v>
      </c>
      <c r="D63" s="25">
        <v>5</v>
      </c>
      <c r="E63" s="21">
        <f>D63*'Nädal_20_4.-9.klass'!E62/'Nädal_20_4.-9.klass'!D62</f>
        <v>1.95</v>
      </c>
      <c r="F63" s="21">
        <f>E63*'Nädal_20_4.-9.klass'!F62/'Nädal_20_4.-9.klass'!E62</f>
        <v>0.47189999999999999</v>
      </c>
      <c r="G63" s="21">
        <f>F63*'Nädal_20_4.-9.klass'!G62/'Nädal_20_4.-9.klass'!F62</f>
        <v>1.0249999999999999E-2</v>
      </c>
      <c r="H63" s="21">
        <f>G63*'Nädal_20_4.-9.klass'!H62/'Nädal_20_4.-9.klass'!G62</f>
        <v>5.0999999999999997E-2</v>
      </c>
    </row>
    <row r="64" spans="1:20" ht="18.95" customHeight="1">
      <c r="A64" s="297"/>
      <c r="B64" s="258" t="str">
        <f>'Nädal_20_4.-9.klass'!B63</f>
        <v>Peet, kaalikas, mais</v>
      </c>
      <c r="C64" s="23"/>
      <c r="D64" s="25">
        <v>100</v>
      </c>
      <c r="E64" s="21">
        <f>D64*'Nädal_20_4.-9.klass'!E63/'Nädal_20_4.-9.klass'!D63</f>
        <v>54.502666666666663</v>
      </c>
      <c r="F64" s="21">
        <f>E64*'Nädal_20_4.-9.klass'!F63/'Nädal_20_4.-9.klass'!E63</f>
        <v>12.290000000000001</v>
      </c>
      <c r="G64" s="21">
        <f>F64*'Nädal_20_4.-9.klass'!G63/'Nädal_20_4.-9.klass'!F63</f>
        <v>0.56666666666666676</v>
      </c>
      <c r="H64" s="21">
        <f>G64*'Nädal_20_4.-9.klass'!H63/'Nädal_20_4.-9.klass'!G63</f>
        <v>1.9333333333333336</v>
      </c>
    </row>
    <row r="65" spans="1:12" ht="18.95" customHeight="1">
      <c r="A65" s="297"/>
      <c r="B65" s="258" t="str">
        <f>'Nädal_20_4.-9.klass'!B64</f>
        <v>Seemnesegu (mahe)</v>
      </c>
      <c r="C65" s="23"/>
      <c r="D65" s="25">
        <v>10</v>
      </c>
      <c r="E65" s="21">
        <f>D65*'Nädal_20_4.-9.klass'!E64/'Nädal_20_4.-9.klass'!D64</f>
        <v>60.8767</v>
      </c>
      <c r="F65" s="21">
        <f>E65*'Nädal_20_4.-9.klass'!F64/'Nädal_20_4.-9.klass'!E64</f>
        <v>1.28</v>
      </c>
      <c r="G65" s="21">
        <f>F65*'Nädal_20_4.-9.klass'!G64/'Nädal_20_4.-9.klass'!F64</f>
        <v>5.1566999999999998</v>
      </c>
      <c r="H65" s="21">
        <f>G65*'Nädal_20_4.-9.klass'!H64/'Nädal_20_4.-9.klass'!G64</f>
        <v>2.8232999999999997</v>
      </c>
    </row>
    <row r="66" spans="1:12" ht="18.95" customHeight="1">
      <c r="A66" s="297"/>
      <c r="B66" s="258" t="str">
        <f>'Nädal_20_4.-9.klass'!B65</f>
        <v>Piimatooted (piim, keefir R 2,5% ) (L)</v>
      </c>
      <c r="C66" s="23"/>
      <c r="D66" s="25">
        <v>50</v>
      </c>
      <c r="E66" s="21">
        <f>D66*'Nädal_20_4.-9.klass'!E65/'Nädal_20_4.-9.klass'!D65</f>
        <v>28.195</v>
      </c>
      <c r="F66" s="21">
        <f>E66*'Nädal_20_4.-9.klass'!F65/'Nädal_20_4.-9.klass'!E65</f>
        <v>2.4375</v>
      </c>
      <c r="G66" s="21">
        <f>F66*'Nädal_20_4.-9.klass'!G65/'Nädal_20_4.-9.klass'!F65</f>
        <v>1.2849999999999999</v>
      </c>
      <c r="H66" s="21">
        <f>G66*'Nädal_20_4.-9.klass'!H65/'Nädal_20_4.-9.klass'!G65</f>
        <v>1.72</v>
      </c>
    </row>
    <row r="67" spans="1:12" ht="18.95" customHeight="1">
      <c r="A67" s="297"/>
      <c r="B67" s="258" t="str">
        <f>'Nädal_20_4.-9.klass'!B66</f>
        <v>Joogijogurt, maitsestatud (L)</v>
      </c>
      <c r="C67" s="23"/>
      <c r="D67" s="25">
        <v>50</v>
      </c>
      <c r="E67" s="21">
        <f>D67*'Nädal_20_4.-9.klass'!E66/'Nädal_20_4.-9.klass'!D66</f>
        <v>37.372999999999998</v>
      </c>
      <c r="F67" s="21">
        <f>E67*'Nädal_20_4.-9.klass'!F66/'Nädal_20_4.-9.klass'!E66</f>
        <v>6.0614999999999997</v>
      </c>
      <c r="G67" s="21">
        <f>F67*'Nädal_20_4.-9.klass'!G66/'Nädal_20_4.-9.klass'!F66</f>
        <v>0.75</v>
      </c>
      <c r="H67" s="21">
        <f>G67*'Nädal_20_4.-9.klass'!H66/'Nädal_20_4.-9.klass'!G66</f>
        <v>1.6000000000000003</v>
      </c>
    </row>
    <row r="68" spans="1:12" ht="18">
      <c r="A68" s="297"/>
      <c r="B68" s="258" t="str">
        <f>'Nädal_20_4.-9.klass'!B67</f>
        <v>Tee, suhkruta</v>
      </c>
      <c r="C68" s="23" t="str">
        <f>'Nädal_20_4.-9.klass'!C67</f>
        <v>Teepuru, vesi</v>
      </c>
      <c r="D68" s="25">
        <v>100</v>
      </c>
      <c r="E68" s="21">
        <f>D68*'Nädal_20_4.-9.klass'!E67/'Nädal_20_4.-9.klass'!D67</f>
        <v>0.4</v>
      </c>
      <c r="F68" s="21">
        <f>E68*'Nädal_20_4.-9.klass'!F67/'Nädal_20_4.-9.klass'!E67</f>
        <v>0</v>
      </c>
      <c r="G68" s="21">
        <v>0</v>
      </c>
      <c r="H68" s="21">
        <v>0.1</v>
      </c>
    </row>
    <row r="69" spans="1:12" ht="18.95" customHeight="1">
      <c r="A69" s="308"/>
      <c r="B69" s="258" t="str">
        <f>'Nädal_20_4.-9.klass'!B68</f>
        <v>Rukkileiva (3 sorti) - ja sepikutoodete valik  (G)</v>
      </c>
      <c r="C69" s="23"/>
      <c r="D69" s="25">
        <v>50</v>
      </c>
      <c r="E69" s="21">
        <f>D69*'Nädal_20_4.-9.klass'!E68/'Nädal_20_4.-9.klass'!D68</f>
        <v>123.1</v>
      </c>
      <c r="F69" s="21">
        <f>D69*'Nädal_20_4.-9.klass'!F68/'Nädal_20_4.-9.klass'!D68</f>
        <v>26.15</v>
      </c>
      <c r="G69" s="21">
        <f>D69*'Nädal_20_4.-9.klass'!G68/'Nädal_20_4.-9.klass'!D68</f>
        <v>1</v>
      </c>
      <c r="H69" s="21">
        <f>D69*'Nädal_20_4.-9.klass'!H68/'Nädal_20_4.-9.klass'!D68</f>
        <v>3.5750000000000002</v>
      </c>
    </row>
    <row r="70" spans="1:12" ht="18.95" customHeight="1">
      <c r="A70" s="308"/>
      <c r="B70" s="258" t="str">
        <f>'Nädal_20_4.-9.klass'!B69</f>
        <v>Valge/punane peakapsas</v>
      </c>
      <c r="C70" s="23"/>
      <c r="D70" s="25">
        <v>50</v>
      </c>
      <c r="E70" s="21">
        <f>D70*'Nädal_20_4.-9.klass'!E69/'Nädal_20_4.-9.klass'!D69</f>
        <v>14.9</v>
      </c>
      <c r="F70" s="21">
        <f>E70*'Nädal_20_4.-9.klass'!F69/'Nädal_20_4.-9.klass'!E69</f>
        <v>2.29</v>
      </c>
      <c r="G70" s="21">
        <f>F70*'Nädal_20_4.-9.klass'!G69/'Nädal_20_4.-9.klass'!F69</f>
        <v>7.4999999999999997E-2</v>
      </c>
      <c r="H70" s="21">
        <f>G70*'Nädal_20_4.-9.klass'!H69/'Nädal_20_4.-9.klass'!G69</f>
        <v>0.67500000000000004</v>
      </c>
    </row>
    <row r="71" spans="1:12" ht="18.95" customHeight="1">
      <c r="A71" s="321"/>
      <c r="B71" s="258" t="str">
        <f>'Nädal_20_4.-9.klass'!B70</f>
        <v>Pirn</v>
      </c>
      <c r="C71" s="23"/>
      <c r="D71" s="25">
        <v>50</v>
      </c>
      <c r="E71" s="21">
        <f>D71*'Nädal_20_4.-9.klass'!E70/'Nädal_20_4.-9.klass'!D70</f>
        <v>19.988</v>
      </c>
      <c r="F71" s="21">
        <f>E71*'Nädal_20_4.-9.klass'!F70/'Nädal_20_4.-9.klass'!E70</f>
        <v>5.97</v>
      </c>
      <c r="G71" s="21">
        <f>F71*'Nädal_20_4.-9.klass'!G70/'Nädal_20_4.-9.klass'!F70</f>
        <v>0</v>
      </c>
      <c r="H71" s="21">
        <v>0.15</v>
      </c>
    </row>
    <row r="72" spans="1:12" ht="18.95" customHeight="1">
      <c r="A72" s="220"/>
      <c r="B72" s="22"/>
      <c r="C72" s="22" t="s">
        <v>37</v>
      </c>
      <c r="D72" s="49"/>
      <c r="E72" s="48">
        <f>SUM(E57:E71)</f>
        <v>877.15026666666677</v>
      </c>
      <c r="F72" s="48">
        <f>SUM(F57:F71)</f>
        <v>132.13650000000004</v>
      </c>
      <c r="G72" s="48">
        <f>SUM(G57:G71)</f>
        <v>27.663016666666664</v>
      </c>
      <c r="H72" s="48">
        <f>SUM(H57:H71)</f>
        <v>25.506633333333333</v>
      </c>
    </row>
    <row r="73" spans="1:12" ht="50.1" customHeight="1">
      <c r="A73" s="234" t="s">
        <v>81</v>
      </c>
      <c r="B73" s="47" t="s">
        <v>4</v>
      </c>
      <c r="C73" s="29" t="s">
        <v>5</v>
      </c>
      <c r="D73" s="28" t="s">
        <v>6</v>
      </c>
      <c r="E73" s="28" t="s">
        <v>7</v>
      </c>
      <c r="F73" s="28" t="s">
        <v>8</v>
      </c>
      <c r="G73" s="28" t="s">
        <v>9</v>
      </c>
      <c r="H73" s="28" t="s">
        <v>10</v>
      </c>
    </row>
    <row r="74" spans="1:12" ht="54">
      <c r="A74" s="299"/>
      <c r="B74" s="258" t="str">
        <f>'Nädal_20_4.-9.klass'!B73</f>
        <v xml:space="preserve">Jogurti-ürdimarinaadis broileri poolkoib (L, PT) </v>
      </c>
      <c r="C74" s="24" t="str">
        <f>'Nädal_20_4.-9.klass'!C73</f>
        <v>Broileri poolkoib, maitsestamata jogurt, küüslauk, söögisool, must pipar, värske petersell, Prantsuse ürdisegu (rosmariin, petersell, majoraan, pune, tüümian, basiilik, aed-piprarohi, estragon), toiduõli</v>
      </c>
      <c r="D74" s="21">
        <v>75</v>
      </c>
      <c r="E74" s="21">
        <f>D74*'Nädal_20_4.-9.klass'!E73/'Nädal_20_4.-9.klass'!D73</f>
        <v>133.5</v>
      </c>
      <c r="F74" s="21">
        <f>E74*'Nädal_20_4.-9.klass'!F73/'Nädal_20_4.-9.klass'!E73</f>
        <v>0.1875</v>
      </c>
      <c r="G74" s="21">
        <f>F74*'Nädal_20_4.-9.klass'!G73/'Nädal_20_4.-9.klass'!F73</f>
        <v>5.49</v>
      </c>
      <c r="H74" s="21">
        <f>G74*'Nädal_20_4.-9.klass'!H73/'Nädal_20_4.-9.klass'!G73</f>
        <v>20.85</v>
      </c>
    </row>
    <row r="75" spans="1:12" ht="36">
      <c r="A75" s="274" t="s">
        <v>13</v>
      </c>
      <c r="B75" s="258" t="str">
        <f>'Nädal_20_4.-9.klass'!B74</f>
        <v>Juurviljapihv (G, L, M, PT)</v>
      </c>
      <c r="C75" s="24" t="str">
        <f>'Nädal_20_4.-9.klass'!C74</f>
        <v>Porgand, pastinaak, kartul, täistera speltanisujahu, hapukoor,  kaerahelbed, või, kuivatatud tüümian, kanamuna, söögisool, must pipar</v>
      </c>
      <c r="D75" s="27">
        <v>50</v>
      </c>
      <c r="E75" s="21">
        <f>D75*'Nädal_20_4.-9.klass'!E74/'Nädal_20_4.-9.klass'!D74</f>
        <v>41.3</v>
      </c>
      <c r="F75" s="21">
        <f>E75*'Nädal_20_4.-9.klass'!F74/'Nädal_20_4.-9.klass'!E74</f>
        <v>4.8600000000000003</v>
      </c>
      <c r="G75" s="21">
        <f>F75*'Nädal_20_4.-9.klass'!G74/'Nädal_20_4.-9.klass'!F74</f>
        <v>1.66</v>
      </c>
      <c r="H75" s="21">
        <f>G75*'Nädal_20_4.-9.klass'!H74/'Nädal_20_4.-9.klass'!G74</f>
        <v>1.27</v>
      </c>
    </row>
    <row r="76" spans="1:12" ht="18">
      <c r="A76" s="300"/>
      <c r="B76" s="258" t="str">
        <f>'Nädal_20_4.-9.klass'!B75</f>
        <v>Riis, aurutatud (mahe)</v>
      </c>
      <c r="C76" s="24" t="str">
        <f>'Nädal_20_4.-9.klass'!C75</f>
        <v>Riis, vesi, söögisool</v>
      </c>
      <c r="D76" s="25">
        <v>100</v>
      </c>
      <c r="E76" s="21">
        <f>D76*'Nädal_20_4.-9.klass'!E75/'Nädal_20_4.-9.klass'!D75</f>
        <v>157.70200000000003</v>
      </c>
      <c r="F76" s="21">
        <f>E76*'Nädal_20_4.-9.klass'!F75/'Nädal_20_4.-9.klass'!E75</f>
        <v>26.876000000000001</v>
      </c>
      <c r="G76" s="21">
        <f>F76*'Nädal_20_4.-9.klass'!G75/'Nädal_20_4.-9.klass'!F75</f>
        <v>4.742</v>
      </c>
      <c r="H76" s="21">
        <f>G76*'Nädal_20_4.-9.klass'!H75/'Nädal_20_4.-9.klass'!G75</f>
        <v>2.2770000000000006</v>
      </c>
    </row>
    <row r="77" spans="1:12" ht="18.95" customHeight="1">
      <c r="A77" s="301"/>
      <c r="B77" s="258" t="str">
        <f>'Nädal_20_4.-9.klass'!B76</f>
        <v>Täisterapasta/pasta (G) (mahe)</v>
      </c>
      <c r="C77" s="24" t="str">
        <f>'Nädal_20_4.-9.klass'!C76</f>
        <v>Täisterapasta / pasta (durumnisujahu, vesi), vesi, söögisool, toiduõli</v>
      </c>
      <c r="D77" s="25">
        <v>100</v>
      </c>
      <c r="E77" s="21">
        <f>D77*'Nädal_20_4.-9.klass'!E76/'Nädal_20_4.-9.klass'!D76</f>
        <v>151.33333333333334</v>
      </c>
      <c r="F77" s="21">
        <f>E77*'Nädal_20_4.-9.klass'!F76/'Nädal_20_4.-9.klass'!E76</f>
        <v>26.333333333333339</v>
      </c>
      <c r="G77" s="21">
        <f>F77*'Nädal_20_4.-9.klass'!G76/'Nädal_20_4.-9.klass'!F76</f>
        <v>2.5833333333333339</v>
      </c>
      <c r="H77" s="21">
        <f>G77*'Nädal_20_4.-9.klass'!H76/'Nädal_20_4.-9.klass'!G76</f>
        <v>4.5666666666666682</v>
      </c>
    </row>
    <row r="78" spans="1:12" ht="18.95" customHeight="1">
      <c r="A78" s="302"/>
      <c r="B78" s="258" t="str">
        <f>'Nädal_20_4.-9.klass'!B77</f>
        <v>Ahjuköögiviljad</v>
      </c>
      <c r="C78" s="24" t="str">
        <f>'Nädal_20_4.-9.klass'!C77</f>
        <v>Kaalikas, bataat, pastinaak, porgand, paprika, rosmariin, toiduõli, söögisool</v>
      </c>
      <c r="D78" s="25">
        <v>100</v>
      </c>
      <c r="E78" s="21">
        <f>D78*'Nädal_20_4.-9.klass'!E77/'Nädal_20_4.-9.klass'!D77</f>
        <v>88.647000000000006</v>
      </c>
      <c r="F78" s="21">
        <f>E78*'Nädal_20_4.-9.klass'!F77/'Nädal_20_4.-9.klass'!E77</f>
        <v>14.928999999999998</v>
      </c>
      <c r="G78" s="21">
        <f>F78*'Nädal_20_4.-9.klass'!G77/'Nädal_20_4.-9.klass'!F77</f>
        <v>3.4489999999999994</v>
      </c>
      <c r="H78" s="21">
        <f>G78*'Nädal_20_4.-9.klass'!H77/'Nädal_20_4.-9.klass'!G77</f>
        <v>1.4419999999999997</v>
      </c>
      <c r="I78" s="26"/>
      <c r="J78" s="26"/>
      <c r="K78" s="26"/>
      <c r="L78" s="26"/>
    </row>
    <row r="79" spans="1:12" ht="18.95" customHeight="1">
      <c r="A79" s="302"/>
      <c r="B79" s="258" t="str">
        <f>'Nädal_20_4.-9.klass'!B78</f>
        <v>Soe valge kaste (G, L)</v>
      </c>
      <c r="C79" s="24" t="str">
        <f>'Nädal_20_4.-9.klass'!C78</f>
        <v>Toiduõli, nisujahu, piim, söögisool, toidukoor</v>
      </c>
      <c r="D79" s="25">
        <v>50</v>
      </c>
      <c r="E79" s="21">
        <f>D79*'Nädal_20_4.-9.klass'!E78/'Nädal_20_4.-9.klass'!D78</f>
        <v>59.125999999999998</v>
      </c>
      <c r="F79" s="21">
        <f>E79*'Nädal_20_4.-9.klass'!F78/'Nädal_20_4.-9.klass'!E78</f>
        <v>4.077</v>
      </c>
      <c r="G79" s="21">
        <f>F79*'Nädal_20_4.-9.klass'!G78/'Nädal_20_4.-9.klass'!F78</f>
        <v>3.9460000000000006</v>
      </c>
      <c r="H79" s="21">
        <f>G79*'Nädal_20_4.-9.klass'!H78/'Nädal_20_4.-9.klass'!G78</f>
        <v>1.8730000000000002</v>
      </c>
    </row>
    <row r="80" spans="1:12" ht="18">
      <c r="A80" s="302"/>
      <c r="B80" s="258" t="str">
        <f>'Nädal_20_4.-9.klass'!B79</f>
        <v>Külm küüslaugu-jogurtikaste (L)</v>
      </c>
      <c r="C80" s="24" t="str">
        <f>'Nädal_20_4.-9.klass'!C79</f>
        <v>Maitsestamata jogurt, söögisool, suhkur, küüslauk</v>
      </c>
      <c r="D80" s="25">
        <v>5</v>
      </c>
      <c r="E80" s="21">
        <f>D80*'Nädal_20_4.-9.klass'!E79/'Nädal_20_4.-9.klass'!D79</f>
        <v>6.395150000000001</v>
      </c>
      <c r="F80" s="21">
        <f>E80*'Nädal_20_4.-9.klass'!F79/'Nädal_20_4.-9.klass'!E79</f>
        <v>0.70190000000000008</v>
      </c>
      <c r="G80" s="21">
        <f>F80*'Nädal_20_4.-9.klass'!G79/'Nädal_20_4.-9.klass'!F79</f>
        <v>0.34310000000000002</v>
      </c>
      <c r="H80" s="21">
        <f>G80*'Nädal_20_4.-9.klass'!H79/'Nädal_20_4.-9.klass'!G79</f>
        <v>0.1278</v>
      </c>
    </row>
    <row r="81" spans="1:8" ht="18.95" customHeight="1">
      <c r="A81" s="302"/>
      <c r="B81" s="258" t="str">
        <f>'Nädal_20_4.-9.klass'!B80</f>
        <v>Peedi-piprajuuresalat</v>
      </c>
      <c r="C81" s="24" t="str">
        <f>'Nädal_20_4.-9.klass'!C80</f>
        <v>Õun, peet, mädarõigas, hapukoor, suhkur, õunaäädikas</v>
      </c>
      <c r="D81" s="25">
        <v>100</v>
      </c>
      <c r="E81" s="21">
        <f>D81*'Nädal_20_4.-9.klass'!E80/'Nädal_20_4.-9.klass'!D80</f>
        <v>58.389000000000003</v>
      </c>
      <c r="F81" s="21">
        <f>E81*'Nädal_20_4.-9.klass'!F80/'Nädal_20_4.-9.klass'!E80</f>
        <v>10.348000000000001</v>
      </c>
      <c r="G81" s="21">
        <f>F81*'Nädal_20_4.-9.klass'!G80/'Nädal_20_4.-9.klass'!F80</f>
        <v>1.6719999999999999</v>
      </c>
      <c r="H81" s="21">
        <f>G81*'Nädal_20_4.-9.klass'!H80/'Nädal_20_4.-9.klass'!G80</f>
        <v>1.542</v>
      </c>
    </row>
    <row r="82" spans="1:8" ht="36">
      <c r="A82" s="302"/>
      <c r="B82" s="258" t="str">
        <f>'Nädal_20_4.-9.klass'!B81</f>
        <v>Hiina kapsas, marineeritud punane sibul, brokoli</v>
      </c>
      <c r="C82" s="24" t="str">
        <f>'Nädal_20_4.-9.klass'!C81</f>
        <v>Hiina kapsas, marineeritud punane sibul (punane sibul, sidrunimahl, must pipar, söögisool, vesi, suhkur) brokoli</v>
      </c>
      <c r="D82" s="25">
        <v>100</v>
      </c>
      <c r="E82" s="21">
        <f>D82*'Nädal_20_4.-9.klass'!E81/'Nädal_20_4.-9.klass'!D81</f>
        <v>30.086666666666666</v>
      </c>
      <c r="F82" s="21">
        <f>E82*'Nädal_20_4.-9.klass'!F81/'Nädal_20_4.-9.klass'!E81</f>
        <v>5.4333333333333345</v>
      </c>
      <c r="G82" s="21">
        <f>F82*'Nädal_20_4.-9.klass'!G81/'Nädal_20_4.-9.klass'!F81</f>
        <v>0.36666666666666681</v>
      </c>
      <c r="H82" s="21">
        <f>G82*'Nädal_20_4.-9.klass'!H81/'Nädal_20_4.-9.klass'!G81</f>
        <v>2.3333333333333339</v>
      </c>
    </row>
    <row r="83" spans="1:8" ht="18">
      <c r="A83" s="310"/>
      <c r="B83" s="258" t="str">
        <f>'Nädal_20_4.-9.klass'!B82</f>
        <v>Seemnesegu (mahe)</v>
      </c>
      <c r="C83" s="24" t="str">
        <f>'Nädal_20_4.-9.klass'!C82</f>
        <v>Kõrvitsaseemned, päevalilleseemned, seesamiseemned</v>
      </c>
      <c r="D83" s="25">
        <v>10</v>
      </c>
      <c r="E83" s="21">
        <f>D83*'Nädal_20_4.-9.klass'!E82/'Nädal_20_4.-9.klass'!D82</f>
        <v>60.8767</v>
      </c>
      <c r="F83" s="21">
        <f>E83*'Nädal_20_4.-9.klass'!F82/'Nädal_20_4.-9.klass'!E82</f>
        <v>1.28</v>
      </c>
      <c r="G83" s="21">
        <f>F83*'Nädal_20_4.-9.klass'!G82/'Nädal_20_4.-9.klass'!F82</f>
        <v>5.1566999999999998</v>
      </c>
      <c r="H83" s="21">
        <f>G83*'Nädal_20_4.-9.klass'!H82/'Nädal_20_4.-9.klass'!G82</f>
        <v>2.8232999999999997</v>
      </c>
    </row>
    <row r="84" spans="1:8" ht="18.95" customHeight="1">
      <c r="A84" s="310"/>
      <c r="B84" s="258" t="str">
        <f>'Nädal_20_4.-9.klass'!B83</f>
        <v>Piimatooted (piim, keefir R 2,5% ) (L)</v>
      </c>
      <c r="C84" s="24"/>
      <c r="D84" s="25">
        <v>50</v>
      </c>
      <c r="E84" s="21">
        <f>D84*'Nädal_20_4.-9.klass'!E83/'Nädal_20_4.-9.klass'!D83</f>
        <v>28.195</v>
      </c>
      <c r="F84" s="21">
        <f>E84*'Nädal_20_4.-9.klass'!F83/'Nädal_20_4.-9.klass'!E83</f>
        <v>2.4375</v>
      </c>
      <c r="G84" s="21">
        <f>F84*'Nädal_20_4.-9.klass'!G83/'Nädal_20_4.-9.klass'!F83</f>
        <v>1.2849999999999999</v>
      </c>
      <c r="H84" s="21">
        <f>G84*'Nädal_20_4.-9.klass'!H83/'Nädal_20_4.-9.klass'!G83</f>
        <v>1.72</v>
      </c>
    </row>
    <row r="85" spans="1:8" ht="36">
      <c r="A85" s="302"/>
      <c r="B85" s="258" t="str">
        <f>'Nädal_20_4.-9.klass'!B84</f>
        <v>Joogijogurt, maitsestatud (L)</v>
      </c>
      <c r="C85" s="24" t="str">
        <f>'Nädal_20_4.-9.klass'!C84</f>
        <v>Maitsestamata jogurt, naturaalne marjapüree (maasikas, vaarikas, mustad sõstrad, punased sõstrad, mustikas), suhkur</v>
      </c>
      <c r="D85" s="25">
        <v>50</v>
      </c>
      <c r="E85" s="21">
        <f>D85*'Nädal_20_4.-9.klass'!E84/'Nädal_20_4.-9.klass'!D84</f>
        <v>37.372999999999998</v>
      </c>
      <c r="F85" s="21">
        <f>E85*'Nädal_20_4.-9.klass'!F84/'Nädal_20_4.-9.klass'!E84</f>
        <v>6.0614999999999997</v>
      </c>
      <c r="G85" s="21">
        <f>F85*'Nädal_20_4.-9.klass'!G84/'Nädal_20_4.-9.klass'!F84</f>
        <v>0.75</v>
      </c>
      <c r="H85" s="21">
        <f>G85*'Nädal_20_4.-9.klass'!H84/'Nädal_20_4.-9.klass'!G84</f>
        <v>1.6000000000000003</v>
      </c>
    </row>
    <row r="86" spans="1:8" ht="18.95" customHeight="1">
      <c r="A86" s="302"/>
      <c r="B86" s="258" t="str">
        <f>'Nädal_20_4.-9.klass'!B85</f>
        <v>Tee, suhkruta</v>
      </c>
      <c r="C86" s="24" t="str">
        <f>'Nädal_20_4.-9.klass'!C85</f>
        <v>Teepuru, vesi</v>
      </c>
      <c r="D86" s="25">
        <v>50</v>
      </c>
      <c r="E86" s="21">
        <f>D86*'Nädal_20_4.-9.klass'!E85/'Nädal_20_4.-9.klass'!D85</f>
        <v>0.2</v>
      </c>
      <c r="F86" s="21">
        <f>E86*'Nädal_20_4.-9.klass'!F85/'Nädal_20_4.-9.klass'!E85</f>
        <v>0</v>
      </c>
      <c r="G86" s="21">
        <f>D86*'Nädal_20_4.-9.klass'!G85/'Nädal_20_4.-9.klass'!D85</f>
        <v>0</v>
      </c>
      <c r="H86" s="21">
        <f>E86*'Nädal_20_4.-9.klass'!H85/'Nädal_20_4.-9.klass'!E85</f>
        <v>5.000000000000001E-2</v>
      </c>
    </row>
    <row r="87" spans="1:8" ht="18.95" customHeight="1">
      <c r="A87" s="302"/>
      <c r="B87" s="258" t="str">
        <f>'Nädal_20_4.-9.klass'!B86</f>
        <v>Rukkileiva (3 sorti) - ja sepikutoodete valik  (G)</v>
      </c>
      <c r="C87" s="24"/>
      <c r="D87" s="324">
        <v>30</v>
      </c>
      <c r="E87" s="21">
        <f>D87*'Nädal_20_4.-9.klass'!E86/'Nädal_20_4.-9.klass'!D86</f>
        <v>73.86</v>
      </c>
      <c r="F87" s="21">
        <f>E87*'Nädal_20_4.-9.klass'!F86/'Nädal_20_4.-9.klass'!E86</f>
        <v>15.69</v>
      </c>
      <c r="G87" s="21">
        <f>F87*'Nädal_20_4.-9.klass'!G86/'Nädal_20_4.-9.klass'!F86</f>
        <v>0.6</v>
      </c>
      <c r="H87" s="21">
        <f>G87*'Nädal_20_4.-9.klass'!H86/'Nädal_20_4.-9.klass'!G86</f>
        <v>2.145</v>
      </c>
    </row>
    <row r="88" spans="1:8" ht="18.95" customHeight="1">
      <c r="A88" s="302"/>
      <c r="B88" s="258" t="str">
        <f>'Nädal_20_4.-9.klass'!B87</f>
        <v xml:space="preserve">Porgand </v>
      </c>
      <c r="C88" s="24"/>
      <c r="D88" s="324">
        <v>50</v>
      </c>
      <c r="E88" s="21">
        <f>D88*'Nädal_20_4.-9.klass'!E87/'Nädal_20_4.-9.klass'!D87</f>
        <v>16.2</v>
      </c>
      <c r="F88" s="21">
        <f>E88*'Nädal_20_4.-9.klass'!F87/'Nädal_20_4.-9.klass'!E87</f>
        <v>2.8</v>
      </c>
      <c r="G88" s="21">
        <f>F88*'Nädal_20_4.-9.klass'!G87/'Nädal_20_4.-9.klass'!F87</f>
        <v>9.9999999999999992E-2</v>
      </c>
      <c r="H88" s="21">
        <f>G88*'Nädal_20_4.-9.klass'!H87/'Nädal_20_4.-9.klass'!G87</f>
        <v>0.29999999999999993</v>
      </c>
    </row>
    <row r="89" spans="1:8" ht="18.95" customHeight="1">
      <c r="A89" s="322"/>
      <c r="B89" s="258" t="str">
        <f>'Nädal_20_4.-9.klass'!B88</f>
        <v>Õun (mahe)</v>
      </c>
      <c r="C89" s="24"/>
      <c r="D89" s="324">
        <v>50</v>
      </c>
      <c r="E89" s="21">
        <f>D89*'Nädal_20_4.-9.klass'!E88/'Nädal_20_4.-9.klass'!D88</f>
        <v>24.038</v>
      </c>
      <c r="F89" s="21">
        <f>E89*'Nädal_20_4.-9.klass'!F88/'Nädal_20_4.-9.klass'!E88</f>
        <v>6.74</v>
      </c>
      <c r="G89" s="21">
        <f>F89*'Nädal_20_4.-9.klass'!G88/'Nädal_20_4.-9.klass'!F88</f>
        <v>0</v>
      </c>
      <c r="H89" s="21">
        <v>0</v>
      </c>
    </row>
    <row r="90" spans="1:8" ht="18.95" customHeight="1">
      <c r="A90" s="220"/>
      <c r="B90" s="22"/>
      <c r="C90" s="22" t="s">
        <v>37</v>
      </c>
      <c r="D90" s="327"/>
      <c r="E90" s="52">
        <f>SUM(E74:E86)</f>
        <v>853.12385000000029</v>
      </c>
      <c r="F90" s="52">
        <f>SUM(F74:F86)</f>
        <v>103.52506666666666</v>
      </c>
      <c r="G90" s="52">
        <f>SUM(G74:G86)</f>
        <v>31.443800000000003</v>
      </c>
      <c r="H90" s="52">
        <f>SUM(H74:H86)</f>
        <v>42.475100000000005</v>
      </c>
    </row>
    <row r="91" spans="1:8" ht="18.95" customHeight="1">
      <c r="A91" s="400" t="s">
        <v>97</v>
      </c>
      <c r="B91" s="401"/>
      <c r="C91" s="401"/>
      <c r="D91" s="402"/>
      <c r="E91" s="20">
        <f>AVERAGE(E24,E42,E55,E72,E90)</f>
        <v>831.35014666666689</v>
      </c>
      <c r="F91" s="20">
        <f t="shared" ref="F91:H91" si="0">AVERAGE(F24,F42,F55,F72,F90)</f>
        <v>114.3202</v>
      </c>
      <c r="G91" s="20">
        <f t="shared" si="0"/>
        <v>29.233960000000003</v>
      </c>
      <c r="H91" s="20">
        <f t="shared" si="0"/>
        <v>29.821139999999996</v>
      </c>
    </row>
    <row r="92" spans="1:8" ht="18.95" customHeight="1">
      <c r="A92" s="18"/>
      <c r="B92" s="17"/>
      <c r="C92" s="403" t="s">
        <v>237</v>
      </c>
      <c r="D92" s="404"/>
      <c r="E92" s="328"/>
      <c r="F92" s="14">
        <f>(F91*4)/E91*100</f>
        <v>55.004597260671261</v>
      </c>
      <c r="G92" s="14">
        <f>(G91*9)/E91*100</f>
        <v>31.647993454374561</v>
      </c>
      <c r="H92" s="14">
        <f>(H91*4)/E91*100</f>
        <v>14.348293613500449</v>
      </c>
    </row>
    <row r="93" spans="1:8" ht="18.95" customHeight="1">
      <c r="A93" s="16"/>
      <c r="B93" s="15"/>
      <c r="C93" s="405" t="s">
        <v>99</v>
      </c>
      <c r="D93" s="406"/>
      <c r="E93" s="328" t="s">
        <v>539</v>
      </c>
      <c r="F93" s="14" t="s">
        <v>101</v>
      </c>
      <c r="G93" s="14" t="s">
        <v>102</v>
      </c>
      <c r="H93" s="14" t="s">
        <v>103</v>
      </c>
    </row>
    <row r="94" spans="1:8" ht="18.95" customHeight="1">
      <c r="A94" s="427" t="s">
        <v>104</v>
      </c>
      <c r="B94" s="427"/>
      <c r="C94" s="427"/>
      <c r="D94" s="427"/>
      <c r="E94" s="397"/>
      <c r="F94" s="397"/>
      <c r="G94" s="397"/>
      <c r="H94" s="397"/>
    </row>
    <row r="95" spans="1:8" ht="18.95" customHeight="1">
      <c r="A95" s="413" t="s">
        <v>105</v>
      </c>
      <c r="B95" s="414"/>
      <c r="C95" s="414"/>
      <c r="D95" s="414"/>
      <c r="E95" s="414"/>
      <c r="F95" s="414"/>
      <c r="G95" s="414"/>
      <c r="H95" s="415"/>
    </row>
    <row r="96" spans="1:8" ht="18.95" customHeight="1">
      <c r="A96" s="424" t="s">
        <v>540</v>
      </c>
      <c r="B96" s="425"/>
      <c r="C96" s="425"/>
      <c r="D96" s="425"/>
      <c r="E96" s="425"/>
      <c r="F96" s="425"/>
      <c r="G96" s="425"/>
      <c r="H96" s="426"/>
    </row>
    <row r="97" spans="1:8" ht="18.95" customHeight="1">
      <c r="A97" s="416" t="s">
        <v>541</v>
      </c>
      <c r="B97" s="417"/>
      <c r="C97" s="417"/>
      <c r="D97" s="417"/>
      <c r="E97" s="417"/>
      <c r="F97" s="417"/>
      <c r="G97" s="417"/>
      <c r="H97" s="418"/>
    </row>
    <row r="98" spans="1:8" ht="18.95" customHeight="1">
      <c r="A98" s="416" t="s">
        <v>108</v>
      </c>
      <c r="B98" s="417"/>
      <c r="C98" s="417"/>
      <c r="D98" s="417"/>
      <c r="E98" s="417"/>
      <c r="F98" s="417"/>
      <c r="G98" s="417"/>
      <c r="H98" s="418"/>
    </row>
    <row r="99" spans="1:8" ht="18.95" customHeight="1">
      <c r="A99" s="416" t="s">
        <v>109</v>
      </c>
      <c r="B99" s="417"/>
      <c r="C99" s="417"/>
      <c r="D99" s="417"/>
      <c r="E99" s="417"/>
      <c r="F99" s="417"/>
      <c r="G99" s="417"/>
      <c r="H99" s="418"/>
    </row>
    <row r="100" spans="1:8" ht="18.95" customHeight="1">
      <c r="A100" s="410" t="s">
        <v>110</v>
      </c>
      <c r="B100" s="410"/>
      <c r="C100" s="410"/>
      <c r="D100" s="410"/>
      <c r="E100" s="410"/>
      <c r="F100" s="410"/>
      <c r="G100" s="410"/>
      <c r="H100" s="410"/>
    </row>
    <row r="101" spans="1:8" ht="18.95" customHeight="1">
      <c r="A101" s="13" t="s">
        <v>111</v>
      </c>
      <c r="B101" s="12" t="s">
        <v>112</v>
      </c>
      <c r="C101" s="12"/>
      <c r="D101" s="12"/>
      <c r="E101" s="11"/>
      <c r="F101" s="11"/>
      <c r="G101" s="11"/>
      <c r="H101" s="10"/>
    </row>
    <row r="102" spans="1:8" ht="18.95" customHeight="1">
      <c r="A102" s="9" t="s">
        <v>113</v>
      </c>
      <c r="B102" s="8" t="s">
        <v>114</v>
      </c>
      <c r="C102" s="8"/>
      <c r="D102" s="8"/>
      <c r="E102" s="7"/>
      <c r="F102" s="7"/>
      <c r="G102" s="7"/>
      <c r="H102" s="6"/>
    </row>
    <row r="103" spans="1:8" ht="18.95" customHeight="1">
      <c r="A103" s="5" t="s">
        <v>115</v>
      </c>
      <c r="B103" s="4" t="s">
        <v>116</v>
      </c>
      <c r="C103" s="4"/>
      <c r="D103" s="4"/>
      <c r="E103" s="3"/>
      <c r="F103" s="3"/>
      <c r="G103" s="3"/>
      <c r="H103" s="2"/>
    </row>
  </sheetData>
  <mergeCells count="13">
    <mergeCell ref="A100:H100"/>
    <mergeCell ref="A1:B5"/>
    <mergeCell ref="A6:B6"/>
    <mergeCell ref="A91:D91"/>
    <mergeCell ref="C92:D92"/>
    <mergeCell ref="D1:E7"/>
    <mergeCell ref="A94:H94"/>
    <mergeCell ref="A95:H95"/>
    <mergeCell ref="A96:H96"/>
    <mergeCell ref="A97:H97"/>
    <mergeCell ref="A98:H98"/>
    <mergeCell ref="C93:D93"/>
    <mergeCell ref="A99:H99"/>
  </mergeCells>
  <pageMargins left="0.25" right="0.25" top="0.75" bottom="0.75" header="0.3" footer="0.3"/>
  <pageSetup paperSize="9" scale="53" fitToHeight="0" orientation="landscape" r:id="rId1"/>
  <rowBreaks count="2" manualBreakCount="2">
    <brk id="42" max="7" man="1"/>
    <brk id="72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0A2BB-8DE2-47B5-BB85-11EF842DB2AA}">
  <sheetPr>
    <pageSetUpPr fitToPage="1"/>
  </sheetPr>
  <dimension ref="A1:W98"/>
  <sheetViews>
    <sheetView topLeftCell="A58" zoomScale="80" zoomScaleNormal="80" workbookViewId="0">
      <selection activeCell="D79" sqref="D79"/>
    </sheetView>
  </sheetViews>
  <sheetFormatPr defaultColWidth="9.25" defaultRowHeight="15"/>
  <cols>
    <col min="1" max="1" width="25.625" style="1" customWidth="1"/>
    <col min="2" max="2" width="55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</row>
    <row r="2" spans="1:8" ht="18.95" customHeight="1">
      <c r="A2" s="398"/>
      <c r="B2" s="398"/>
      <c r="C2" s="45"/>
    </row>
    <row r="3" spans="1:8" ht="18.95" customHeight="1">
      <c r="A3" s="398"/>
      <c r="B3" s="398"/>
      <c r="C3" s="45"/>
    </row>
    <row r="4" spans="1:8" ht="18.95" customHeight="1">
      <c r="A4" s="398"/>
      <c r="B4" s="398"/>
      <c r="C4" s="45"/>
    </row>
    <row r="5" spans="1:8" ht="18.95" customHeight="1">
      <c r="A5" s="398"/>
      <c r="B5" s="398"/>
      <c r="C5" s="45"/>
    </row>
    <row r="6" spans="1:8" ht="30">
      <c r="A6" s="399" t="s">
        <v>295</v>
      </c>
      <c r="B6" s="399"/>
      <c r="C6" s="43"/>
    </row>
    <row r="7" spans="1:8" ht="30">
      <c r="A7" s="44" t="str">
        <f>'Nädal_21_4.-9.klass'!A7</f>
        <v>21. nädal</v>
      </c>
      <c r="B7" s="44" t="str">
        <f>'Nädal_21_4.-9.klass'!B7</f>
        <v>18.05-22.05.2026</v>
      </c>
      <c r="C7" s="43"/>
      <c r="D7" s="114"/>
      <c r="E7" s="114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">
      <c r="A9" s="306"/>
      <c r="B9" s="258" t="str">
        <f>'Nädal_21_4.-9.klass'!B9</f>
        <v>Kanalihatükid magushapus kastmes</v>
      </c>
      <c r="C9" s="23" t="str">
        <f>'Nädal_21_4.-9.klass'!C9</f>
        <v>Kanaliha, vesi, porgand, mugulsibul, paprika, tomatipasta, ananassimahl, ananass, sidrunimahl, toiduõli, sojakaste (sojauba, vesi, söögisool, nisujahu), maisitärklis, küüslauk, suhkur, ingverijuur, söögisool, must pipar</v>
      </c>
      <c r="D9" s="21">
        <v>140</v>
      </c>
      <c r="E9" s="21">
        <f>D9*'Nädal_21_4.-9.klass'!E9/'Nädal_21_4.-9.klass'!D9</f>
        <v>103.13333333333334</v>
      </c>
      <c r="F9" s="21">
        <f>D9*'Nädal_21_4.-9.klass'!F9/'Nädal_21_4.-9.klass'!D9</f>
        <v>6.6033333333333335</v>
      </c>
      <c r="G9" s="21">
        <f>D9*'Nädal_21_4.-9.klass'!G9/'Nädal_21_4.-9.klass'!D9</f>
        <v>5.4366666666666665</v>
      </c>
      <c r="H9" s="21">
        <f>D9*'Nädal_21_4.-9.klass'!H9/'Nädal_21_4.-9.klass'!D9</f>
        <v>6.3933333333333335</v>
      </c>
    </row>
    <row r="10" spans="1:8" ht="30">
      <c r="A10" s="274" t="s">
        <v>13</v>
      </c>
      <c r="B10" s="258" t="str">
        <f>'Nädal_21_4.-9.klass'!B10</f>
        <v>Lillkapsas magushapus kastmes</v>
      </c>
      <c r="C10" s="23" t="str">
        <f>'Nädal_21_4.-9.klass'!C10</f>
        <v>Lillkapsas, vesi, porgand, mugulsibul, paprika, tomatipasta, ananassimahl, ananass, sidrunimahl, toiduõli, sojakaste (sojauba, vesi, söögisool, nisujahu), maisitärklis, küüslauk, suhkur, ingverijuur, söögisool, must pipar</v>
      </c>
      <c r="D10" s="27">
        <v>20</v>
      </c>
      <c r="E10" s="21">
        <f>D10*'Nädal_21_4.-9.klass'!E10/'Nädal_21_4.-9.klass'!D10</f>
        <v>9.3333333333333339</v>
      </c>
      <c r="F10" s="21">
        <f>D10*'Nädal_21_4.-9.klass'!F10/'Nädal_21_4.-9.klass'!D10</f>
        <v>1.2866666666666666</v>
      </c>
      <c r="G10" s="21">
        <f>D10*'Nädal_21_4.-9.klass'!G10/'Nädal_21_4.-9.klass'!D10</f>
        <v>0.31933333333333336</v>
      </c>
      <c r="H10" s="21">
        <f>D10*'Nädal_21_4.-9.klass'!H10/'Nädal_21_4.-9.klass'!D10</f>
        <v>0.23866666666666667</v>
      </c>
    </row>
    <row r="11" spans="1:8" ht="18.95" customHeight="1">
      <c r="A11" s="307"/>
      <c r="B11" s="258" t="str">
        <f>'Nädal_21_4.-9.klass'!B11</f>
        <v>Tatar, aurutatud (mahe)</v>
      </c>
      <c r="C11" s="23" t="str">
        <f>'Nädal_21_4.-9.klass'!C11</f>
        <v>Tatar, söögisool, vesi</v>
      </c>
      <c r="D11" s="25">
        <v>100</v>
      </c>
      <c r="E11" s="21">
        <f>D11*'Nädal_21_4.-9.klass'!E11/'Nädal_21_4.-9.klass'!D11</f>
        <v>80.59999999999998</v>
      </c>
      <c r="F11" s="21">
        <f>D11*'Nädal_21_4.-9.klass'!F11/'Nädal_21_4.-9.klass'!D11</f>
        <v>16.975000000000001</v>
      </c>
      <c r="G11" s="21">
        <f>D11*'Nädal_21_4.-9.klass'!G11/'Nädal_21_4.-9.klass'!D11</f>
        <v>0.5</v>
      </c>
      <c r="H11" s="21">
        <f>D11*'Nädal_21_4.-9.klass'!H11/'Nädal_21_4.-9.klass'!D11</f>
        <v>2.9750000000000001</v>
      </c>
    </row>
    <row r="12" spans="1:8" ht="18.95" customHeight="1">
      <c r="A12" s="308"/>
      <c r="B12" s="258" t="str">
        <f>'Nädal_21_4.-9.klass'!B12</f>
        <v>Kuskuss, aurutatud (G)</v>
      </c>
      <c r="C12" s="23" t="str">
        <f>'Nädal_21_4.-9.klass'!C12</f>
        <v>Kuskuss, vesi, söögisool</v>
      </c>
      <c r="D12" s="25">
        <v>100</v>
      </c>
      <c r="E12" s="21">
        <f>D12*'Nädal_21_4.-9.klass'!E12/'Nädal_21_4.-9.klass'!D12</f>
        <v>134.00000000000003</v>
      </c>
      <c r="F12" s="21">
        <f>D12*'Nädal_21_4.-9.klass'!F12/'Nädal_21_4.-9.klass'!D12</f>
        <v>27.2</v>
      </c>
      <c r="G12" s="21">
        <f>D12*'Nädal_21_4.-9.klass'!G12/'Nädal_21_4.-9.klass'!D12</f>
        <v>0</v>
      </c>
      <c r="H12" s="21">
        <f>D12*'Nädal_21_4.-9.klass'!H12/'Nädal_21_4.-9.klass'!D12</f>
        <v>4.1333333333333337</v>
      </c>
    </row>
    <row r="13" spans="1:8" ht="18.95" customHeight="1">
      <c r="A13" s="308"/>
      <c r="B13" s="258" t="str">
        <f>'Nädal_21_4.-9.klass'!B13</f>
        <v>Porgand, aurutatud</v>
      </c>
      <c r="C13" s="23"/>
      <c r="D13" s="25">
        <v>100</v>
      </c>
      <c r="E13" s="21">
        <f>D13*'Nädal_21_4.-9.klass'!E13/'Nädal_21_4.-9.klass'!D13</f>
        <v>34.472999999999999</v>
      </c>
      <c r="F13" s="21">
        <f>D13*'Nädal_21_4.-9.klass'!F13/'Nädal_21_4.-9.klass'!D13</f>
        <v>9.0440000000000005</v>
      </c>
      <c r="G13" s="21">
        <f>D13*'Nädal_21_4.-9.klass'!G13/'Nädal_21_4.-9.klass'!D13</f>
        <v>0.21299999999999999</v>
      </c>
      <c r="H13" s="21">
        <f>D13*'Nädal_21_4.-9.klass'!H13/'Nädal_21_4.-9.klass'!D13</f>
        <v>0.63800000000000001</v>
      </c>
    </row>
    <row r="14" spans="1:8" ht="18.95" customHeight="1">
      <c r="A14" s="308"/>
      <c r="B14" s="258" t="str">
        <f>'Nädal_21_4.-9.klass'!B14</f>
        <v>Peedi-küüslaugusalat</v>
      </c>
      <c r="C14" s="23" t="str">
        <f>'Nädal_21_4.-9.klass'!C14</f>
        <v>Peet, küüslauk</v>
      </c>
      <c r="D14" s="25">
        <v>100</v>
      </c>
      <c r="E14" s="21">
        <f>D14*'Nädal_21_4.-9.klass'!E14/'Nädal_21_4.-9.klass'!D14</f>
        <v>41.8</v>
      </c>
      <c r="F14" s="21">
        <f>D14*'Nädal_21_4.-9.klass'!F14/'Nädal_21_4.-9.klass'!D14</f>
        <v>9.5950000000000006</v>
      </c>
      <c r="G14" s="21">
        <f>D14*'Nädal_21_4.-9.klass'!G14/'Nädal_21_4.-9.klass'!D14</f>
        <v>0.19699999999999998</v>
      </c>
      <c r="H14" s="21">
        <f>D14*'Nädal_21_4.-9.klass'!H14/'Nädal_21_4.-9.klass'!D14</f>
        <v>1.7109999999999999</v>
      </c>
    </row>
    <row r="15" spans="1:8" ht="18.95" customHeight="1">
      <c r="A15" s="308"/>
      <c r="B15" s="258" t="str">
        <f>'Nädal_21_4.-9.klass'!B15</f>
        <v>Kapsas, roheline hernes, redis</v>
      </c>
      <c r="C15" s="23"/>
      <c r="D15" s="25">
        <v>100</v>
      </c>
      <c r="E15" s="21">
        <f>D15*'Nädal_21_4.-9.klass'!E15/'Nädal_21_4.-9.klass'!D15</f>
        <v>43.9</v>
      </c>
      <c r="F15" s="21">
        <f>D15*'Nädal_21_4.-9.klass'!F15/'Nädal_21_4.-9.klass'!D15</f>
        <v>5.55</v>
      </c>
      <c r="G15" s="21">
        <f>D15*'Nädal_21_4.-9.klass'!G15/'Nädal_21_4.-9.klass'!D15</f>
        <v>0.3</v>
      </c>
      <c r="H15" s="21">
        <f>D15*'Nädal_21_4.-9.klass'!H15/'Nädal_21_4.-9.klass'!D15</f>
        <v>2.86</v>
      </c>
    </row>
    <row r="16" spans="1:8" ht="18.95" customHeight="1">
      <c r="A16" s="308"/>
      <c r="B16" s="258" t="str">
        <f>'Nädal_21_4.-9.klass'!B16</f>
        <v>Seemnesegu (mahe)</v>
      </c>
      <c r="C16" s="23" t="str">
        <f>'Nädal_21_4.-9.klass'!C16</f>
        <v>Kõrvitsaseemned, päevalilleseemned, seesamiseemned</v>
      </c>
      <c r="D16" s="25">
        <v>10</v>
      </c>
      <c r="E16" s="21">
        <f>D16*'Nädal_21_4.-9.klass'!E16/'Nädal_21_4.-9.klass'!D16</f>
        <v>60.8767</v>
      </c>
      <c r="F16" s="21">
        <f>D16*'Nädal_21_4.-9.klass'!F16/'Nädal_21_4.-9.klass'!D16</f>
        <v>1.28</v>
      </c>
      <c r="G16" s="21">
        <f>D16*'Nädal_21_4.-9.klass'!G16/'Nädal_21_4.-9.klass'!D16</f>
        <v>5.1566999999999998</v>
      </c>
      <c r="H16" s="21">
        <f>D16*'Nädal_21_4.-9.klass'!H16/'Nädal_21_4.-9.klass'!D16</f>
        <v>2.8232999999999993</v>
      </c>
    </row>
    <row r="17" spans="1:23" ht="18.95" customHeight="1">
      <c r="A17" s="308"/>
      <c r="B17" s="258" t="str">
        <f>'Nädal_21_4.-9.klass'!B17</f>
        <v>Külm jogurtikaste (L)</v>
      </c>
      <c r="C17" s="23" t="str">
        <f>'Nädal_21_4.-9.klass'!C17</f>
        <v>Maitsestamata jogurt, söögisool, suhkur, till</v>
      </c>
      <c r="D17" s="25">
        <v>15</v>
      </c>
      <c r="E17" s="21">
        <f>D17*'Nädal_21_4.-9.klass'!E17/'Nädal_21_4.-9.klass'!D17</f>
        <v>6.1675500000000003</v>
      </c>
      <c r="F17" s="21">
        <f>D17*'Nädal_21_4.-9.klass'!F17/'Nädal_21_4.-9.klass'!D17</f>
        <v>0.81870000000000009</v>
      </c>
      <c r="G17" s="21">
        <f>D17*'Nädal_21_4.-9.klass'!G17/'Nädal_21_4.-9.klass'!D17</f>
        <v>7.3650000000000007E-2</v>
      </c>
      <c r="H17" s="21">
        <f>D17*'Nädal_21_4.-9.klass'!H17/'Nädal_21_4.-9.klass'!D17</f>
        <v>0.57000000000000006</v>
      </c>
    </row>
    <row r="18" spans="1:23" ht="18.95" customHeight="1">
      <c r="A18" s="308"/>
      <c r="B18" s="258" t="str">
        <f>'Nädal_21_4.-9.klass'!B18</f>
        <v>Piimatooted (piim, keefir) (L)</v>
      </c>
      <c r="C18" s="23"/>
      <c r="D18" s="25">
        <v>50</v>
      </c>
      <c r="E18" s="21">
        <f>D18*'Nädal_21_4.-9.klass'!E18/'Nädal_21_4.-9.klass'!D18</f>
        <v>28.195</v>
      </c>
      <c r="F18" s="21">
        <f>D18*'Nädal_21_4.-9.klass'!F18/'Nädal_21_4.-9.klass'!D18</f>
        <v>2.4375</v>
      </c>
      <c r="G18" s="21">
        <f>D18*'Nädal_21_4.-9.klass'!G18/'Nädal_21_4.-9.klass'!D18</f>
        <v>1.2849999999999999</v>
      </c>
      <c r="H18" s="21">
        <f>D18*'Nädal_21_4.-9.klass'!H18/'Nädal_21_4.-9.klass'!D18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08"/>
      <c r="B19" s="258" t="str">
        <f>'Nädal_21_4.-9.klass'!B19</f>
        <v>Joogijogurt , maitsestatud (L)</v>
      </c>
      <c r="C19" s="23" t="str">
        <f>'Nädal_21_4.-9.klass'!C19</f>
        <v>Maitsestamata jogurt, naturaalne marjapüree (maasikas, vaarikas, mustad sõstrad, punased sõstrad, mustikas), suhkur</v>
      </c>
      <c r="D19" s="25">
        <v>50</v>
      </c>
      <c r="E19" s="21">
        <f>D19*'Nädal_21_4.-9.klass'!E19/'Nädal_21_4.-9.klass'!D19</f>
        <v>37.372999999999998</v>
      </c>
      <c r="F19" s="21">
        <f>D19*'Nädal_21_4.-9.klass'!F19/'Nädal_21_4.-9.klass'!D19</f>
        <v>6.0614999999999997</v>
      </c>
      <c r="G19" s="21">
        <f>D19*'Nädal_21_4.-9.klass'!G19/'Nädal_21_4.-9.klass'!D19</f>
        <v>0.75</v>
      </c>
      <c r="H19" s="21">
        <f>D19*'Nädal_21_4.-9.klass'!H19/'Nädal_21_4.-9.klass'!D19</f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08"/>
      <c r="B20" s="258" t="str">
        <f>'Nädal_21_4.-9.klass'!B20</f>
        <v>Tee, suhkruta</v>
      </c>
      <c r="C20" s="23" t="str">
        <f>'Nädal_21_4.-9.klass'!C20</f>
        <v>Teepuru, vesi</v>
      </c>
      <c r="D20" s="25">
        <v>50</v>
      </c>
      <c r="E20" s="21">
        <f>D20*'Nädal_21_4.-9.klass'!E20/'Nädal_21_4.-9.klass'!D20</f>
        <v>0.2</v>
      </c>
      <c r="F20" s="21">
        <f>D20*'Nädal_21_4.-9.klass'!F20/'Nädal_21_4.-9.klass'!D20</f>
        <v>0</v>
      </c>
      <c r="G20" s="21">
        <f>D20*'Nädal_21_4.-9.klass'!G20/'Nädal_21_4.-9.klass'!D20</f>
        <v>0</v>
      </c>
      <c r="H20" s="21">
        <f>D20*'Nädal_21_4.-9.klass'!H20/'Nädal_21_4.-9.klass'!D20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08"/>
      <c r="B21" s="258" t="str">
        <f>'Nädal_21_4.-9.klass'!B21</f>
        <v>Rukkileiva (3 sorti) - ja sepikutoodete valik(G)</v>
      </c>
      <c r="C21" s="23"/>
      <c r="D21" s="25">
        <v>30</v>
      </c>
      <c r="E21" s="21">
        <f>D21*'Nädal_21_4.-9.klass'!E21/'Nädal_21_4.-9.klass'!D21</f>
        <v>73.86</v>
      </c>
      <c r="F21" s="21">
        <f>E21*'Nädal_21_4.-9.klass'!F21/'Nädal_21_4.-9.klass'!E21</f>
        <v>15.69</v>
      </c>
      <c r="G21" s="21">
        <f>F21*'Nädal_21_4.-9.klass'!G21/'Nädal_21_4.-9.klass'!F21</f>
        <v>0.6</v>
      </c>
      <c r="H21" s="21">
        <f>G21*'Nädal_21_4.-9.klass'!H21/'Nädal_21_4.-9.klass'!G21</f>
        <v>2.145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08"/>
      <c r="B22" s="258" t="str">
        <f>'Nädal_21_4.-9.klass'!B22</f>
        <v>Valge redis</v>
      </c>
      <c r="C22" s="23"/>
      <c r="D22" s="25">
        <v>50</v>
      </c>
      <c r="E22" s="21">
        <f>D22*'Nädal_21_4.-9.klass'!E22/'Nädal_21_4.-9.klass'!D22</f>
        <v>9.4499999999999993</v>
      </c>
      <c r="F22" s="21">
        <f>E22*'Nädal_21_4.-9.klass'!F22/'Nädal_21_4.-9.klass'!E22</f>
        <v>1.45</v>
      </c>
      <c r="G22" s="21">
        <f>F22*'Nädal_21_4.-9.klass'!G22/'Nädal_21_4.-9.klass'!F22</f>
        <v>4.9999999999999996E-2</v>
      </c>
      <c r="H22" s="21">
        <f>G22*'Nädal_21_4.-9.klass'!H22/'Nädal_21_4.-9.klass'!G22</f>
        <v>0.39999999999999997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1"/>
      <c r="B23" s="258" t="str">
        <f>'Nädal_21_4.-9.klass'!B23</f>
        <v xml:space="preserve">Pirn </v>
      </c>
      <c r="C23" s="23"/>
      <c r="D23" s="25">
        <v>50</v>
      </c>
      <c r="E23" s="21">
        <f>D23*'Nädal_21_4.-9.klass'!E23/'Nädal_21_4.-9.klass'!D23</f>
        <v>19.988</v>
      </c>
      <c r="F23" s="21">
        <f>E23*'Nädal_21_4.-9.klass'!F23/'Nädal_21_4.-9.klass'!E23</f>
        <v>5.97</v>
      </c>
      <c r="G23" s="21">
        <f>F23*'Nädal_21_4.-9.klass'!G23/'Nädal_21_4.-9.klass'!F23</f>
        <v>0</v>
      </c>
      <c r="H23" s="21" t="s">
        <v>538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32" t="s">
        <v>37</v>
      </c>
      <c r="B24" s="433"/>
      <c r="C24" s="434"/>
      <c r="D24" s="30"/>
      <c r="E24" s="48">
        <f>SUM(E9:E23)</f>
        <v>683.34991666666701</v>
      </c>
      <c r="F24" s="48">
        <f>SUM(F9:F23)</f>
        <v>109.96169999999999</v>
      </c>
      <c r="G24" s="48">
        <f>SUM(G9:G23)</f>
        <v>14.881350000000001</v>
      </c>
      <c r="H24" s="48">
        <f>SUM(H9:H23)</f>
        <v>28.257633333333334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94"/>
      <c r="B26" s="258" t="str">
        <f>'Nädal_21_4.-9.klass'!B26</f>
        <v xml:space="preserve">Värskekapsasupp veiselihaga </v>
      </c>
      <c r="C26" s="85" t="str">
        <f>'Nädal_21_4.-9.klass'!C26</f>
        <v>Veiseliha, kapsas, kartul, porgand, mugulsibul, petersell, loorber, must pipar, toiduõli, söögisool, vesi, sidrunimahl</v>
      </c>
      <c r="D26" s="21">
        <v>300</v>
      </c>
      <c r="E26" s="21">
        <f>D26*'Nädal_21_4.-9.klass'!E26/'Nädal_21_4.-9.klass'!D26</f>
        <v>234</v>
      </c>
      <c r="F26" s="21">
        <f>D26*'Nädal_21_4.-9.klass'!F26/'Nädal_21_4.-9.klass'!D26</f>
        <v>11.744999999999999</v>
      </c>
      <c r="G26" s="21">
        <f>D26*'Nädal_21_4.-9.klass'!G26/'Nädal_21_4.-9.klass'!D26</f>
        <v>15.45</v>
      </c>
      <c r="H26" s="21">
        <f>D26*'Nädal_21_4.-9.klass'!H26/'Nädal_21_4.-9.klass'!D26</f>
        <v>10.395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8">
      <c r="A27" s="274" t="s">
        <v>13</v>
      </c>
      <c r="B27" s="258" t="str">
        <f>'Nädal_21_4.-9.klass'!B27</f>
        <v>Värskekapsasupp kikerhernestega (mahe)</v>
      </c>
      <c r="C27" s="85" t="str">
        <f>'Nädal_21_4.-9.klass'!C27</f>
        <v>Kikerherned, kapsas, porgand, kartul, mugulsibul, vesi, loorber, must pipar, toiduõli, petersell</v>
      </c>
      <c r="D27" s="27">
        <v>50</v>
      </c>
      <c r="E27" s="21">
        <f>D27*'Nädal_21_4.-9.klass'!E27/'Nädal_21_4.-9.klass'!D27</f>
        <v>37.6</v>
      </c>
      <c r="F27" s="21">
        <f>D27*'Nädal_21_4.-9.klass'!F27/'Nädal_21_4.-9.klass'!D27</f>
        <v>3.33</v>
      </c>
      <c r="G27" s="21">
        <f>D27*'Nädal_21_4.-9.klass'!G27/'Nädal_21_4.-9.klass'!D27</f>
        <v>1.82</v>
      </c>
      <c r="H27" s="21">
        <f>D27*'Nädal_21_4.-9.klass'!H27/'Nädal_21_4.-9.klass'!D27</f>
        <v>1.1299999999999999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95"/>
      <c r="B28" s="258" t="str">
        <f>'Nädal_21_4.-9.klass'!B28</f>
        <v>Hapukoor R 10% (L)</v>
      </c>
      <c r="C28" s="85"/>
      <c r="D28" s="25">
        <v>30</v>
      </c>
      <c r="E28" s="21">
        <f>D28*'Nädal_21_4.-9.klass'!E28/'Nädal_21_4.-9.klass'!D28</f>
        <v>35.520000000000003</v>
      </c>
      <c r="F28" s="21">
        <f>D28*'Nädal_21_4.-9.klass'!F28/'Nädal_21_4.-9.klass'!D28</f>
        <v>1.2299999999999998</v>
      </c>
      <c r="G28" s="21">
        <f>D28*'Nädal_21_4.-9.klass'!G28/'Nädal_21_4.-9.klass'!D28</f>
        <v>3</v>
      </c>
      <c r="H28" s="21">
        <f>D28*'Nädal_21_4.-9.klass'!H28/'Nädal_21_4.-9.klass'!D28</f>
        <v>0.89999999999999991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">
      <c r="A29" s="295"/>
      <c r="B29" s="258" t="str">
        <f>'Nädal_21_4.-9.klass'!B29</f>
        <v>Virsiku-kohupiimakreem (L)</v>
      </c>
      <c r="C29" s="85" t="str">
        <f>'Nädal_21_4.-9.klass'!C29</f>
        <v>Maitsestamata kohupiim, maitsestamata jogurt, vahukoor, suhkur, virsik</v>
      </c>
      <c r="D29" s="25">
        <v>100</v>
      </c>
      <c r="E29" s="21">
        <f>D29*'Nädal_21_4.-9.klass'!E29/'Nädal_21_4.-9.klass'!D29</f>
        <v>164</v>
      </c>
      <c r="F29" s="21">
        <f>D29*'Nädal_21_4.-9.klass'!F29/'Nädal_21_4.-9.klass'!D29</f>
        <v>14.5</v>
      </c>
      <c r="G29" s="21">
        <f>D29*'Nädal_21_4.-9.klass'!G29/'Nädal_21_4.-9.klass'!D29</f>
        <v>9.26</v>
      </c>
      <c r="H29" s="21">
        <f>D29*'Nädal_21_4.-9.klass'!H29/'Nädal_21_4.-9.klass'!D29</f>
        <v>5.48</v>
      </c>
      <c r="I29" s="26"/>
    </row>
    <row r="30" spans="1:23" s="39" customFormat="1" ht="18">
      <c r="A30" s="304"/>
      <c r="B30" s="258" t="str">
        <f>'Nädal_21_4.-9.klass'!B30</f>
        <v>Banaani-kakaojogurt (L)</v>
      </c>
      <c r="C30" s="85" t="str">
        <f>'Nädal_21_4.-9.klass'!C30</f>
        <v>Maitsestamata jogurt, banaan, kakaopulber, suhkur, vanillisuhkur, tšiiaseemned</v>
      </c>
      <c r="D30" s="25">
        <v>100</v>
      </c>
      <c r="E30" s="21">
        <f>D30*'Nädal_21_4.-9.klass'!E30/'Nädal_21_4.-9.klass'!D30</f>
        <v>80.400000000000006</v>
      </c>
      <c r="F30" s="21">
        <f>D30*'Nädal_21_4.-9.klass'!F30/'Nädal_21_4.-9.klass'!D30</f>
        <v>10.7</v>
      </c>
      <c r="G30" s="21">
        <f>D30*'Nädal_21_4.-9.klass'!G30/'Nädal_21_4.-9.klass'!D30</f>
        <v>2.54</v>
      </c>
      <c r="H30" s="21">
        <f>D30*'Nädal_21_4.-9.klass'!H30/'Nädal_21_4.-9.klass'!D30</f>
        <v>3.14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4"/>
      <c r="B31" s="258" t="str">
        <f>'Nädal_21_4.-9.klass'!B31</f>
        <v>Piimatooted (piim, keefir) (L)</v>
      </c>
      <c r="C31" s="85"/>
      <c r="D31" s="25">
        <v>50</v>
      </c>
      <c r="E31" s="21">
        <f>D31*'Nädal_21_4.-9.klass'!E31/'Nädal_21_4.-9.klass'!D31</f>
        <v>28.195</v>
      </c>
      <c r="F31" s="21">
        <f>D31*'Nädal_21_4.-9.klass'!F31/'Nädal_21_4.-9.klass'!D31</f>
        <v>2.4375</v>
      </c>
      <c r="G31" s="21">
        <f>D31*'Nädal_21_4.-9.klass'!G31/'Nädal_21_4.-9.klass'!D31</f>
        <v>1.2849999999999999</v>
      </c>
      <c r="H31" s="21">
        <f>D31*'Nädal_21_4.-9.klass'!H31/'Nädal_21_4.-9.klass'!D31</f>
        <v>1.72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04"/>
      <c r="B32" s="258" t="str">
        <f>'Nädal_21_4.-9.klass'!B32</f>
        <v>Mahl (erinevad maitsed)</v>
      </c>
      <c r="C32" s="85" t="str">
        <f>'Nädal_21_4.-9.klass'!C32</f>
        <v>Rõngu suhkruvaba mahlakonsentraat 100% naturaalne, vesi</v>
      </c>
      <c r="D32" s="25">
        <v>50</v>
      </c>
      <c r="E32" s="21">
        <f>D32*'Nädal_21_4.-9.klass'!E32/'Nädal_21_4.-9.klass'!D32</f>
        <v>24.264400000000002</v>
      </c>
      <c r="F32" s="21">
        <f>D32*'Nädal_21_4.-9.klass'!F32/'Nädal_21_4.-9.klass'!D32</f>
        <v>5.891</v>
      </c>
      <c r="G32" s="21">
        <f>D32*'Nädal_21_4.-9.klass'!G32/'Nädal_21_4.-9.klass'!D32</f>
        <v>2.5000000000000001E-2</v>
      </c>
      <c r="H32" s="21">
        <f>D32*'Nädal_21_4.-9.klass'!H32/'Nädal_21_4.-9.klass'!D32</f>
        <v>0.18149999999999999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30">
      <c r="A33" s="304"/>
      <c r="B33" s="258" t="str">
        <f>'Nädal_21_4.-9.klass'!B33</f>
        <v>Joogijogurt , maitsestatud (L)</v>
      </c>
      <c r="C33" s="85" t="str">
        <f>'Nädal_21_4.-9.klass'!C33</f>
        <v>Maitsestamata jogurt, naturaalne marjapüree (maasikas, vaarikas, mustad sõstrad, punased sõstrad, mustikas), suhkur</v>
      </c>
      <c r="D33" s="25">
        <v>50</v>
      </c>
      <c r="E33" s="21">
        <f>D33*'Nädal_21_4.-9.klass'!E33/'Nädal_21_4.-9.klass'!D33</f>
        <v>37.372999999999998</v>
      </c>
      <c r="F33" s="21">
        <f>D33*'Nädal_21_4.-9.klass'!F33/'Nädal_21_4.-9.klass'!D33</f>
        <v>6.0614999999999997</v>
      </c>
      <c r="G33" s="21">
        <f>D33*'Nädal_21_4.-9.klass'!G33/'Nädal_21_4.-9.klass'!D33</f>
        <v>0.75</v>
      </c>
      <c r="H33" s="21">
        <f>D33*'Nädal_21_4.-9.klass'!H33/'Nädal_21_4.-9.klass'!D33</f>
        <v>1.6</v>
      </c>
      <c r="I33" s="41"/>
      <c r="J33" s="40"/>
      <c r="K33" s="40"/>
      <c r="L33" s="40"/>
      <c r="M33" s="40"/>
      <c r="N33" s="40"/>
      <c r="O33" s="40"/>
      <c r="P33" s="40"/>
    </row>
    <row r="34" spans="1:22" ht="18">
      <c r="A34" s="295"/>
      <c r="B34" s="258" t="str">
        <f>'Nädal_21_4.-9.klass'!B34</f>
        <v>Tee, suhkruta</v>
      </c>
      <c r="C34" s="85" t="str">
        <f>'Nädal_21_4.-9.klass'!C34</f>
        <v>Teepuru, vesi</v>
      </c>
      <c r="D34" s="25">
        <v>50</v>
      </c>
      <c r="E34" s="21">
        <f>D34*'Nädal_21_4.-9.klass'!E34/'Nädal_21_4.-9.klass'!D34</f>
        <v>0.2</v>
      </c>
      <c r="F34" s="21">
        <f>D34*'Nädal_21_4.-9.klass'!F34/'Nädal_21_4.-9.klass'!D34</f>
        <v>0</v>
      </c>
      <c r="G34" s="21">
        <f>D34*'Nädal_21_4.-9.klass'!G34/'Nädal_21_4.-9.klass'!D34</f>
        <v>0</v>
      </c>
      <c r="H34" s="21">
        <f>D34*'Nädal_21_4.-9.klass'!H34/'Nädal_21_4.-9.klass'!D34</f>
        <v>0.05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5"/>
      <c r="B35" s="258" t="str">
        <f>'Nädal_21_4.-9.klass'!B35</f>
        <v>Rukkileiva (3 sorti) - ja sepikutoodete valik(G)</v>
      </c>
      <c r="C35" s="100"/>
      <c r="D35" s="25">
        <v>30</v>
      </c>
      <c r="E35" s="21">
        <f>D35*'Nädal_21_4.-9.klass'!E35/'Nädal_21_4.-9.klass'!D35</f>
        <v>73.86</v>
      </c>
      <c r="F35" s="21">
        <f>E35*'Nädal_21_4.-9.klass'!F35/'Nädal_21_4.-9.klass'!E35</f>
        <v>15.69</v>
      </c>
      <c r="G35" s="21">
        <f>F35*'Nädal_21_4.-9.klass'!G35/'Nädal_21_4.-9.klass'!F35</f>
        <v>0.6</v>
      </c>
      <c r="H35" s="21">
        <f>G35*'Nädal_21_4.-9.klass'!H35/'Nädal_21_4.-9.klass'!G35</f>
        <v>2.145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295"/>
      <c r="B36" s="258" t="str">
        <f>'Nädal_21_4.-9.klass'!B36</f>
        <v xml:space="preserve">Porgand </v>
      </c>
      <c r="C36" s="100"/>
      <c r="D36" s="25">
        <v>50</v>
      </c>
      <c r="E36" s="21">
        <f>D36*'Nädal_21_4.-9.klass'!E36/'Nädal_21_4.-9.klass'!D36</f>
        <v>16.2</v>
      </c>
      <c r="F36" s="21">
        <f>E36*'Nädal_21_4.-9.klass'!F36/'Nädal_21_4.-9.klass'!E36</f>
        <v>2.8</v>
      </c>
      <c r="G36" s="21">
        <f>F36*'Nädal_21_4.-9.klass'!G36/'Nädal_21_4.-9.klass'!F36</f>
        <v>9.9999999999999992E-2</v>
      </c>
      <c r="H36" s="21">
        <f>G36*'Nädal_21_4.-9.klass'!H36/'Nädal_21_4.-9.klass'!G36</f>
        <v>0.29999999999999993</v>
      </c>
      <c r="J36" s="35"/>
      <c r="K36" s="35"/>
      <c r="L36" s="35"/>
      <c r="M36" s="35"/>
      <c r="N36" s="35"/>
      <c r="O36" s="35"/>
      <c r="P36" s="35"/>
    </row>
    <row r="37" spans="1:22" ht="18.95" customHeight="1">
      <c r="A37" s="321"/>
      <c r="B37" s="258" t="str">
        <f>'Nädal_21_4.-9.klass'!B37</f>
        <v>Õun (mahe)</v>
      </c>
      <c r="C37" s="23"/>
      <c r="D37" s="25">
        <v>50</v>
      </c>
      <c r="E37" s="21">
        <f>D37*'Nädal_21_4.-9.klass'!E37/'Nädal_21_4.-9.klass'!D37</f>
        <v>24.038</v>
      </c>
      <c r="F37" s="21">
        <f>E37*'Nädal_21_4.-9.klass'!F37/'Nädal_21_4.-9.klass'!E37</f>
        <v>6.74</v>
      </c>
      <c r="G37" s="21">
        <f>F37*'Nädal_21_4.-9.klass'!G37/'Nädal_21_4.-9.klass'!F37</f>
        <v>0</v>
      </c>
      <c r="H37" s="21">
        <v>0</v>
      </c>
      <c r="J37" s="35"/>
      <c r="K37" s="35"/>
      <c r="L37" s="35"/>
      <c r="M37" s="35"/>
      <c r="N37" s="38"/>
      <c r="O37" s="35"/>
      <c r="P37" s="35"/>
    </row>
    <row r="38" spans="1:22" s="34" customFormat="1" ht="18.95" customHeight="1">
      <c r="A38" s="432" t="s">
        <v>37</v>
      </c>
      <c r="B38" s="433"/>
      <c r="C38" s="434"/>
      <c r="D38" s="51"/>
      <c r="E38" s="48">
        <f>SUM(E26:E37)</f>
        <v>755.65040000000022</v>
      </c>
      <c r="F38" s="48">
        <f>SUM(F26:F37)</f>
        <v>81.124999999999986</v>
      </c>
      <c r="G38" s="48">
        <f>SUM(G26:G37)</f>
        <v>34.83</v>
      </c>
      <c r="H38" s="48">
        <f>SUM(H26:H37)</f>
        <v>27.041500000000003</v>
      </c>
      <c r="O38" s="36"/>
      <c r="P38" s="36"/>
      <c r="Q38" s="36"/>
      <c r="R38" s="36"/>
      <c r="S38" s="36"/>
      <c r="T38" s="36"/>
      <c r="U38" s="36"/>
      <c r="V38" s="36"/>
    </row>
    <row r="39" spans="1:22" ht="50.1" customHeight="1">
      <c r="A39" s="234" t="s">
        <v>52</v>
      </c>
      <c r="B39" s="47" t="s">
        <v>4</v>
      </c>
      <c r="C39" s="29" t="s">
        <v>5</v>
      </c>
      <c r="D39" s="28" t="s">
        <v>6</v>
      </c>
      <c r="E39" s="28" t="s">
        <v>7</v>
      </c>
      <c r="F39" s="28" t="s">
        <v>8</v>
      </c>
      <c r="G39" s="28" t="s">
        <v>9</v>
      </c>
      <c r="H39" s="28" t="s">
        <v>10</v>
      </c>
      <c r="O39" s="35"/>
      <c r="P39" s="35"/>
      <c r="Q39" s="35"/>
      <c r="R39" s="35"/>
      <c r="S39" s="35"/>
      <c r="T39" s="35"/>
      <c r="U39" s="35"/>
      <c r="V39" s="35"/>
    </row>
    <row r="40" spans="1:22" s="34" customFormat="1" ht="18">
      <c r="A40" s="299"/>
      <c r="B40" s="258" t="str">
        <f>'Nädal_21_4.-9.klass'!B40</f>
        <v>Paneeritud ahjukala (G, PT)</v>
      </c>
      <c r="C40" s="23" t="str">
        <f>'Nädal_21_4.-9.klass'!C40</f>
        <v>Valge kala, nisujahu, kanamuna, riivsai, sidrunikoor, must pipar, toiduõli, söögisool</v>
      </c>
      <c r="D40" s="21">
        <v>60</v>
      </c>
      <c r="E40" s="21">
        <f>D40*'Nädal_21_4.-9.klass'!E40/'Nädal_21_4.-9.klass'!D40</f>
        <v>119.03160000000001</v>
      </c>
      <c r="F40" s="21">
        <f>D40*'Nädal_21_4.-9.klass'!F40/'Nädal_21_4.-9.klass'!D40</f>
        <v>7.0590000000000011</v>
      </c>
      <c r="G40" s="21">
        <f>D40*'Nädal_21_4.-9.klass'!G40/'Nädal_21_4.-9.klass'!D40</f>
        <v>4.6463999999999999</v>
      </c>
      <c r="H40" s="21">
        <f>D40*'Nädal_21_4.-9.klass'!H40/'Nädal_21_4.-9.klass'!D40</f>
        <v>12.5106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30">
      <c r="A41" s="274" t="s">
        <v>13</v>
      </c>
      <c r="B41" s="258" t="str">
        <f>'Nädal_21_4.-9.klass'!B41</f>
        <v>Tatra-seenekotletid (G, PT) (mahe)</v>
      </c>
      <c r="C41" s="23" t="str">
        <f>'Nädal_21_4.-9.klass'!C41</f>
        <v>Tatar, mugulsibul, toiduõli, riivsai, kanamuna, täisteranisujahu, šampinjon, söögisool, must pipar, jahvatatud paprika</v>
      </c>
      <c r="D41" s="27">
        <v>60</v>
      </c>
      <c r="E41" s="21">
        <f>D41*'Nädal_21_4.-9.klass'!E41/'Nädal_21_4.-9.klass'!D41</f>
        <v>81.006599999999992</v>
      </c>
      <c r="F41" s="21">
        <f>D41*'Nädal_21_4.-9.klass'!F41/'Nädal_21_4.-9.klass'!D41</f>
        <v>12.691799999999999</v>
      </c>
      <c r="G41" s="21">
        <f>D41*'Nädal_21_4.-9.klass'!G41/'Nädal_21_4.-9.klass'!D41</f>
        <v>2.331</v>
      </c>
      <c r="H41" s="21">
        <f>D41*'Nädal_21_4.-9.klass'!H41/'Nädal_21_4.-9.klass'!D41</f>
        <v>3.1614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ht="18.95" customHeight="1">
      <c r="A42" s="310"/>
      <c r="B42" s="258" t="str">
        <f>'Nädal_21_4.-9.klass'!B42</f>
        <v>Külm hapukoorekaste sidruniga (L)</v>
      </c>
      <c r="C42" s="23" t="str">
        <f>'Nädal_21_4.-9.klass'!C42</f>
        <v>Hapukoor, sidrunimahl, suhkur, söögisool</v>
      </c>
      <c r="D42" s="25">
        <v>50</v>
      </c>
      <c r="E42" s="21">
        <f>D42*'Nädal_21_4.-9.klass'!E42/'Nädal_21_4.-9.klass'!D42</f>
        <v>58.889000000000003</v>
      </c>
      <c r="F42" s="21">
        <f>D42*'Nädal_21_4.-9.klass'!F42/'Nädal_21_4.-9.klass'!D42</f>
        <v>2.4904999999999999</v>
      </c>
      <c r="G42" s="21">
        <f>D42*'Nädal_21_4.-9.klass'!G42/'Nädal_21_4.-9.klass'!D42</f>
        <v>4.7949999999999999</v>
      </c>
      <c r="H42" s="21">
        <f>D42*'Nädal_21_4.-9.klass'!H42/'Nädal_21_4.-9.klass'!D42</f>
        <v>1.444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</row>
    <row r="43" spans="1:22" s="34" customFormat="1" ht="18.95" customHeight="1">
      <c r="A43" s="301"/>
      <c r="B43" s="258" t="str">
        <f>'Nädal_21_4.-9.klass'!B43</f>
        <v>Kartulipuder (L)</v>
      </c>
      <c r="C43" s="23" t="str">
        <f>'Nädal_21_4.-9.klass'!C43</f>
        <v>Kartul, või, piim, söögisool, vesi</v>
      </c>
      <c r="D43" s="25">
        <v>100</v>
      </c>
      <c r="E43" s="21">
        <f>D43*'Nädal_21_4.-9.klass'!E43/'Nädal_21_4.-9.klass'!D43</f>
        <v>76.534000000000006</v>
      </c>
      <c r="F43" s="21">
        <f>D43*'Nädal_21_4.-9.klass'!F43/'Nädal_21_4.-9.klass'!D43</f>
        <v>15.846</v>
      </c>
      <c r="G43" s="21">
        <f>D43*'Nädal_21_4.-9.klass'!G43/'Nädal_21_4.-9.klass'!D43</f>
        <v>0.61</v>
      </c>
      <c r="H43" s="21">
        <f>D43*'Nädal_21_4.-9.klass'!H43/'Nädal_21_4.-9.klass'!D43</f>
        <v>2.363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">
      <c r="A44" s="301"/>
      <c r="B44" s="258" t="str">
        <f>'Nädal_21_4.-9.klass'!B44</f>
        <v xml:space="preserve">Riis, aurutatud </v>
      </c>
      <c r="C44" s="23" t="str">
        <f>'Nädal_21_4.-9.klass'!C44</f>
        <v>Riis, vesi, söögisool</v>
      </c>
      <c r="D44" s="25">
        <v>100</v>
      </c>
      <c r="E44" s="21">
        <f>D44*'Nädal_21_4.-9.klass'!E44/'Nädal_21_4.-9.klass'!D44</f>
        <v>157.70200000000003</v>
      </c>
      <c r="F44" s="21">
        <f>D44*'Nädal_21_4.-9.klass'!F44/'Nädal_21_4.-9.klass'!D44</f>
        <v>26.875999999999998</v>
      </c>
      <c r="G44" s="21">
        <f>D44*'Nädal_21_4.-9.klass'!G44/'Nädal_21_4.-9.klass'!D44</f>
        <v>4.742</v>
      </c>
      <c r="H44" s="21">
        <f>D44*'Nädal_21_4.-9.klass'!H44/'Nädal_21_4.-9.klass'!D44</f>
        <v>2.2770000000000001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.95" customHeight="1">
      <c r="A45" s="310"/>
      <c r="B45" s="258" t="str">
        <f>'Nädal_21_4.-9.klass'!B45</f>
        <v>Kapsas, röstitud</v>
      </c>
      <c r="C45" s="23" t="str">
        <f>'Nädal_21_4.-9.klass'!C45</f>
        <v>Kapsas, toiduõli, söögisool</v>
      </c>
      <c r="D45" s="25">
        <v>100</v>
      </c>
      <c r="E45" s="21">
        <f>D45*'Nädal_21_4.-9.klass'!E45/'Nädal_21_4.-9.klass'!D45</f>
        <v>24.184000000000001</v>
      </c>
      <c r="F45" s="21">
        <f>D45*'Nädal_21_4.-9.klass'!F45/'Nädal_21_4.-9.klass'!D45</f>
        <v>5.56</v>
      </c>
      <c r="G45" s="21">
        <f>D45*'Nädal_21_4.-9.klass'!G45/'Nädal_21_4.-9.klass'!D45</f>
        <v>0.2</v>
      </c>
      <c r="H45" s="21">
        <f>D45*'Nädal_21_4.-9.klass'!H45/'Nädal_21_4.-9.klass'!D45</f>
        <v>1.1000000000000001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 spans="1:22" ht="18.95" customHeight="1">
      <c r="A46" s="310"/>
      <c r="B46" s="258" t="str">
        <f>'Nädal_21_4.-9.klass'!B46</f>
        <v>Hiina kapsa salat spinati, meloni ja punase sibulaga</v>
      </c>
      <c r="C46" s="23" t="str">
        <f>'Nädal_21_4.-9.klass'!C46</f>
        <v>Hiina kapsas, spinat, melon, punane sibul</v>
      </c>
      <c r="D46" s="25">
        <v>100</v>
      </c>
      <c r="E46" s="21">
        <f>D46*'Nädal_21_4.-9.klass'!E46/'Nädal_21_4.-9.klass'!D46</f>
        <v>19.03</v>
      </c>
      <c r="F46" s="21">
        <f>D46*'Nädal_21_4.-9.klass'!F46/'Nädal_21_4.-9.klass'!D46</f>
        <v>3.68</v>
      </c>
      <c r="G46" s="21">
        <f>D46*'Nädal_21_4.-9.klass'!G46/'Nädal_21_4.-9.klass'!D46</f>
        <v>0.19</v>
      </c>
      <c r="H46" s="21">
        <f>D46*'Nädal_21_4.-9.klass'!H46/'Nädal_21_4.-9.klass'!D46</f>
        <v>1.25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2" ht="18.95" customHeight="1">
      <c r="A47" s="310"/>
      <c r="B47" s="258" t="str">
        <f>'Nädal_21_4.-9.klass'!B47</f>
        <v>Peet, roheline hernes, porgand</v>
      </c>
      <c r="C47" s="23"/>
      <c r="D47" s="25">
        <v>100</v>
      </c>
      <c r="E47" s="21">
        <f>D47*'Nädal_21_4.-9.klass'!E47/'Nädal_21_4.-9.klass'!D47</f>
        <v>54</v>
      </c>
      <c r="F47" s="21">
        <f>D47*'Nädal_21_4.-9.klass'!F47/'Nädal_21_4.-9.klass'!D47</f>
        <v>7.77</v>
      </c>
      <c r="G47" s="21">
        <f>D47*'Nädal_21_4.-9.klass'!G47/'Nädal_21_4.-9.klass'!D47</f>
        <v>0.33</v>
      </c>
      <c r="H47" s="21">
        <f>D47*'Nädal_21_4.-9.klass'!H47/'Nädal_21_4.-9.klass'!D47</f>
        <v>2.86</v>
      </c>
    </row>
    <row r="48" spans="1:22" ht="18.95" customHeight="1">
      <c r="A48" s="310"/>
      <c r="B48" s="258" t="str">
        <f>'Nädal_21_4.-9.klass'!B48</f>
        <v>Seemnesegu (mahe)</v>
      </c>
      <c r="C48" s="23" t="str">
        <f>'Nädal_21_4.-9.klass'!C48</f>
        <v>Kõrvitsaseemned, päevalilleseemned, seesamiseemned</v>
      </c>
      <c r="D48" s="25">
        <v>10</v>
      </c>
      <c r="E48" s="21">
        <f>D48*'Nädal_21_4.-9.klass'!E48/'Nädal_21_4.-9.klass'!D48</f>
        <v>60.8767</v>
      </c>
      <c r="F48" s="21">
        <f>D48*'Nädal_21_4.-9.klass'!F48/'Nädal_21_4.-9.klass'!D48</f>
        <v>1.28</v>
      </c>
      <c r="G48" s="21">
        <f>D48*'Nädal_21_4.-9.klass'!G48/'Nädal_21_4.-9.klass'!D48</f>
        <v>5.1566999999999998</v>
      </c>
      <c r="H48" s="21">
        <f>D48*'Nädal_21_4.-9.klass'!H48/'Nädal_21_4.-9.klass'!D48</f>
        <v>2.8232999999999993</v>
      </c>
    </row>
    <row r="49" spans="1:20" ht="18.95" customHeight="1">
      <c r="A49" s="310"/>
      <c r="B49" s="258" t="str">
        <f>'Nädal_21_4.-9.klass'!B49</f>
        <v>Mahla-õlikaste</v>
      </c>
      <c r="C49" s="23" t="str">
        <f>'Nädal_21_4.-9.klass'!C49</f>
        <v>Õunamahl 100% naturaalne, õunaäädikas, sinepipulber, söögisool, petersell, toiduõli</v>
      </c>
      <c r="D49" s="25">
        <v>5</v>
      </c>
      <c r="E49" s="21">
        <f>D49*'Nädal_21_4.-9.klass'!E49/'Nädal_21_4.-9.klass'!D49</f>
        <v>32.189399999999999</v>
      </c>
      <c r="F49" s="21">
        <f>D49*'Nädal_21_4.-9.klass'!F49/'Nädal_21_4.-9.klass'!D49</f>
        <v>9.7050000000000011E-2</v>
      </c>
      <c r="G49" s="21">
        <f>D49*'Nädal_21_4.-9.klass'!G49/'Nädal_21_4.-9.klass'!D49</f>
        <v>3.5305500000000003</v>
      </c>
      <c r="H49" s="21">
        <f>D49*'Nädal_21_4.-9.klass'!H49/'Nädal_21_4.-9.klass'!D49</f>
        <v>1.3550000000000001E-2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</row>
    <row r="50" spans="1:20" ht="18.95" customHeight="1">
      <c r="A50" s="310"/>
      <c r="B50" s="258" t="str">
        <f>'Nädal_21_4.-9.klass'!B50</f>
        <v>Piimatooted (piim, keefir) (L)</v>
      </c>
      <c r="C50" s="23"/>
      <c r="D50" s="25">
        <v>50</v>
      </c>
      <c r="E50" s="21">
        <f>D50*'Nädal_21_4.-9.klass'!E50/'Nädal_21_4.-9.klass'!D50</f>
        <v>28.195</v>
      </c>
      <c r="F50" s="21">
        <f>D50*'Nädal_21_4.-9.klass'!F50/'Nädal_21_4.-9.klass'!D50</f>
        <v>2.4375</v>
      </c>
      <c r="G50" s="21">
        <f>D50*'Nädal_21_4.-9.klass'!G50/'Nädal_21_4.-9.klass'!D50</f>
        <v>1.2849999999999999</v>
      </c>
      <c r="H50" s="21">
        <f>D50*'Nädal_21_4.-9.klass'!H50/'Nädal_21_4.-9.klass'!D50</f>
        <v>1.72</v>
      </c>
    </row>
    <row r="51" spans="1:20" ht="30">
      <c r="A51" s="310"/>
      <c r="B51" s="258" t="str">
        <f>'Nädal_21_4.-9.klass'!B51</f>
        <v>Joogijogurt, maitsestatud (L)</v>
      </c>
      <c r="C51" s="23" t="str">
        <f>'Nädal_21_4.-9.klass'!C51</f>
        <v>Maitsestamata jogurt, naturaalne marjapüree (maasikas, vaarikas, mustad sõstrad, punased sõstrad, mustikas), suhkur</v>
      </c>
      <c r="D51" s="25">
        <v>50</v>
      </c>
      <c r="E51" s="21">
        <f>D51*'Nädal_21_4.-9.klass'!E51/'Nädal_21_4.-9.klass'!D51</f>
        <v>37.372999999999998</v>
      </c>
      <c r="F51" s="21">
        <f>D51*'Nädal_21_4.-9.klass'!F51/'Nädal_21_4.-9.klass'!D51</f>
        <v>6.0614999999999997</v>
      </c>
      <c r="G51" s="21">
        <f>D51*'Nädal_21_4.-9.klass'!G51/'Nädal_21_4.-9.klass'!D51</f>
        <v>0.75</v>
      </c>
      <c r="H51" s="21">
        <f>D51*'Nädal_21_4.-9.klass'!H51/'Nädal_21_4.-9.klass'!D51</f>
        <v>1.6</v>
      </c>
    </row>
    <row r="52" spans="1:20" ht="18.95" customHeight="1">
      <c r="A52" s="310"/>
      <c r="B52" s="258" t="str">
        <f>'Nädal_21_4.-9.klass'!B52</f>
        <v>Tee, suhkruta</v>
      </c>
      <c r="C52" s="23" t="str">
        <f>'Nädal_21_4.-9.klass'!C52</f>
        <v>Teepuru, vesi</v>
      </c>
      <c r="D52" s="25">
        <v>50</v>
      </c>
      <c r="E52" s="21">
        <f>D52*'Nädal_21_4.-9.klass'!E52/'Nädal_21_4.-9.klass'!D52</f>
        <v>0.2</v>
      </c>
      <c r="F52" s="21">
        <f>D52*'Nädal_21_4.-9.klass'!F52/'Nädal_21_4.-9.klass'!D52</f>
        <v>0</v>
      </c>
      <c r="G52" s="21">
        <f>D52*'Nädal_21_4.-9.klass'!G52/'Nädal_21_4.-9.klass'!D52</f>
        <v>0</v>
      </c>
      <c r="H52" s="21">
        <f>D52*'Nädal_21_4.-9.klass'!H52/'Nädal_21_4.-9.klass'!D52</f>
        <v>0.05</v>
      </c>
    </row>
    <row r="53" spans="1:20" ht="18.95" customHeight="1">
      <c r="A53" s="310"/>
      <c r="B53" s="258" t="str">
        <f>'Nädal_21_4.-9.klass'!B53</f>
        <v>Rukkileiva (3 sorti) - ja sepikutoodete valik(G)</v>
      </c>
      <c r="C53" s="23"/>
      <c r="D53" s="25">
        <v>30</v>
      </c>
      <c r="E53" s="21">
        <f>D53*'Nädal_21_4.-9.klass'!E53/'Nädal_21_4.-9.klass'!D53</f>
        <v>73.86</v>
      </c>
      <c r="F53" s="21">
        <f>E53*'Nädal_21_4.-9.klass'!F53/'Nädal_21_4.-9.klass'!E53</f>
        <v>15.69</v>
      </c>
      <c r="G53" s="21">
        <f>F53*'Nädal_21_4.-9.klass'!G53/'Nädal_21_4.-9.klass'!F53</f>
        <v>0.6</v>
      </c>
      <c r="H53" s="21">
        <f>G53*'Nädal_21_4.-9.klass'!H53/'Nädal_21_4.-9.klass'!G53</f>
        <v>2.145</v>
      </c>
    </row>
    <row r="54" spans="1:20" ht="18.95" customHeight="1">
      <c r="A54" s="310"/>
      <c r="B54" s="258" t="str">
        <f>'Nädal_21_4.-9.klass'!B54</f>
        <v>Valge redis</v>
      </c>
      <c r="C54" s="23"/>
      <c r="D54" s="25">
        <v>50</v>
      </c>
      <c r="E54" s="21">
        <f>D54*'Nädal_21_4.-9.klass'!E54/'Nädal_21_4.-9.klass'!D54</f>
        <v>9.4499999999999993</v>
      </c>
      <c r="F54" s="21">
        <f>E54*'Nädal_21_4.-9.klass'!F54/'Nädal_21_4.-9.klass'!E54</f>
        <v>1.45</v>
      </c>
      <c r="G54" s="21">
        <f>F54*'Nädal_21_4.-9.klass'!G54/'Nädal_21_4.-9.klass'!F54</f>
        <v>4.9999999999999996E-2</v>
      </c>
      <c r="H54" s="21">
        <f>G54*'Nädal_21_4.-9.klass'!H54/'Nädal_21_4.-9.klass'!G54</f>
        <v>0.39999999999999997</v>
      </c>
    </row>
    <row r="55" spans="1:20" ht="18.95" customHeight="1">
      <c r="A55" s="311"/>
      <c r="B55" s="258" t="str">
        <f>'Nädal_21_4.-9.klass'!B55</f>
        <v xml:space="preserve">Pirn </v>
      </c>
      <c r="C55" s="23"/>
      <c r="D55" s="25">
        <v>50</v>
      </c>
      <c r="E55" s="21">
        <f>D55*'Nädal_21_4.-9.klass'!E55/'Nädal_21_4.-9.klass'!D55</f>
        <v>19.988</v>
      </c>
      <c r="F55" s="21">
        <f>E55*'Nädal_21_4.-9.klass'!F55/'Nädal_21_4.-9.klass'!E55</f>
        <v>5.97</v>
      </c>
      <c r="G55" s="21">
        <f>F55*'Nädal_21_4.-9.klass'!G55/'Nädal_21_4.-9.klass'!F55</f>
        <v>0</v>
      </c>
      <c r="H55" s="21">
        <v>0.15</v>
      </c>
    </row>
    <row r="56" spans="1:20" s="34" customFormat="1" ht="18.95" customHeight="1">
      <c r="A56" s="432" t="s">
        <v>37</v>
      </c>
      <c r="B56" s="433"/>
      <c r="C56" s="434"/>
      <c r="D56" s="50"/>
      <c r="E56" s="48">
        <f>SUM(E40:E55)</f>
        <v>852.50930000000017</v>
      </c>
      <c r="F56" s="48">
        <f>SUM(F40:F55)</f>
        <v>114.95935</v>
      </c>
      <c r="G56" s="48">
        <f>SUM(G40:G55)</f>
        <v>29.216650000000001</v>
      </c>
      <c r="H56" s="48">
        <f>SUM(H40:H55)</f>
        <v>35.867849999999997</v>
      </c>
      <c r="J56" s="33"/>
      <c r="K56" s="32"/>
      <c r="L56" s="32"/>
      <c r="M56" s="32"/>
      <c r="N56" s="32"/>
      <c r="O56" s="32"/>
    </row>
    <row r="57" spans="1:20" ht="50.1" customHeight="1">
      <c r="A57" s="234" t="s">
        <v>72</v>
      </c>
      <c r="B57" s="47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20" ht="30">
      <c r="A58" s="294"/>
      <c r="B58" s="258" t="str">
        <f>'Nädal_21_4.-9.klass'!B58</f>
        <v>Frikadellisupp (G)</v>
      </c>
      <c r="C58" s="23" t="str">
        <f>'Nädal_21_4.-9.klass'!C58</f>
        <v>Sea-veise segahakkliha, kartul, porgand, mugulsibul, kanamuna, varsseller, riivsai, must pipar, till, vesi, söögisool, petersell, toiduõli</v>
      </c>
      <c r="D58" s="21">
        <v>250</v>
      </c>
      <c r="E58" s="21">
        <f>D58*'Nädal_21_4.-9.klass'!E58/'Nädal_21_4.-9.klass'!D58</f>
        <v>159.6575</v>
      </c>
      <c r="F58" s="21">
        <f>D58*'Nädal_21_4.-9.klass'!F58/'Nädal_21_4.-9.klass'!D58</f>
        <v>18.169999999999995</v>
      </c>
      <c r="G58" s="21">
        <f>D58*'Nädal_21_4.-9.klass'!G58/'Nädal_21_4.-9.klass'!D58</f>
        <v>7.2324999999999999</v>
      </c>
      <c r="H58" s="21">
        <f>D58*'Nädal_21_4.-9.klass'!H58/'Nädal_21_4.-9.klass'!D58</f>
        <v>7.4</v>
      </c>
    </row>
    <row r="59" spans="1:20" ht="18">
      <c r="A59" s="274" t="s">
        <v>13</v>
      </c>
      <c r="B59" s="258" t="str">
        <f>'Nädal_21_4.-9.klass'!B59</f>
        <v>Juurviljapüreesupp (L) (mahe)</v>
      </c>
      <c r="C59" s="23" t="str">
        <f>'Nädal_21_4.-9.klass'!C59</f>
        <v>Kartul, porgand, mugulsibul, juurseller, pastinaak, vesi, toidukoor, söögisool, petersell, värske</v>
      </c>
      <c r="D59" s="27">
        <v>50</v>
      </c>
      <c r="E59" s="21">
        <f>D59*'Nädal_21_4.-9.klass'!E59/'Nädal_21_4.-9.klass'!D59</f>
        <v>21.707000000000001</v>
      </c>
      <c r="F59" s="21">
        <f>D59*'Nädal_21_4.-9.klass'!F59/'Nädal_21_4.-9.klass'!D59</f>
        <v>3.4620000000000006</v>
      </c>
      <c r="G59" s="21">
        <f>D59*'Nädal_21_4.-9.klass'!G59/'Nädal_21_4.-9.klass'!D59</f>
        <v>0.80300000000000016</v>
      </c>
      <c r="H59" s="21">
        <f>D59*'Nädal_21_4.-9.klass'!H59/'Nädal_21_4.-9.klass'!D59</f>
        <v>0.50700000000000001</v>
      </c>
    </row>
    <row r="60" spans="1:20" ht="18.95" customHeight="1">
      <c r="A60" s="295"/>
      <c r="B60" s="258" t="str">
        <f>'Nädal_21_4.-9.klass'!B60</f>
        <v>Pannkook moosiga (G, L, M)</v>
      </c>
      <c r="C60" s="23" t="str">
        <f>'Nädal_21_4.-9.klass'!C60</f>
        <v>Nisujahu, kanamuna, toiduõli, suhkur, söögisool, vanillisuhkur, piim, marjad</v>
      </c>
      <c r="D60" s="25">
        <v>100</v>
      </c>
      <c r="E60" s="21">
        <f>D60*'Nädal_21_4.-9.klass'!E60/'Nädal_21_4.-9.klass'!D60</f>
        <v>241</v>
      </c>
      <c r="F60" s="21">
        <f>D60*'Nädal_21_4.-9.klass'!F60/'Nädal_21_4.-9.klass'!D60</f>
        <v>32.5</v>
      </c>
      <c r="G60" s="21">
        <f>D60*'Nädal_21_4.-9.klass'!G60/'Nädal_21_4.-9.klass'!D60</f>
        <v>9.31</v>
      </c>
      <c r="H60" s="21">
        <f>D60*'Nädal_21_4.-9.klass'!H60/'Nädal_21_4.-9.klass'!D60</f>
        <v>6.13</v>
      </c>
    </row>
    <row r="61" spans="1:20" ht="18">
      <c r="A61" s="295"/>
      <c r="B61" s="258" t="str">
        <f>'Nädal_21_4.-9.klass'!B61</f>
        <v>Mango-kohupiimakreem (L)</v>
      </c>
      <c r="C61" s="23" t="str">
        <f>'Nädal_21_4.-9.klass'!C61</f>
        <v>Maitsestamat kohupiim, maitsestamat jogurt, vahukoor, mango, suhkur</v>
      </c>
      <c r="D61" s="25">
        <v>100</v>
      </c>
      <c r="E61" s="21">
        <f>D61*'Nädal_21_4.-9.klass'!E61/'Nädal_21_4.-9.klass'!D61</f>
        <v>167</v>
      </c>
      <c r="F61" s="21">
        <f>D61*'Nädal_21_4.-9.klass'!F61/'Nädal_21_4.-9.klass'!D61</f>
        <v>15.2</v>
      </c>
      <c r="G61" s="21">
        <f>D61*'Nädal_21_4.-9.klass'!G61/'Nädal_21_4.-9.klass'!D61</f>
        <v>9.33</v>
      </c>
      <c r="H61" s="21">
        <f>D61*'Nädal_21_4.-9.klass'!H61/'Nädal_21_4.-9.klass'!D61</f>
        <v>5.36</v>
      </c>
    </row>
    <row r="62" spans="1:20" ht="18">
      <c r="A62" s="295"/>
      <c r="B62" s="258" t="str">
        <f>'Nädal_21_4.-9.klass'!B62</f>
        <v>Piimatooted (piim, keefir) (L)</v>
      </c>
      <c r="C62" s="23"/>
      <c r="D62" s="25">
        <v>50</v>
      </c>
      <c r="E62" s="21">
        <f>D62*'Nädal_21_4.-9.klass'!E62/'Nädal_21_4.-9.klass'!D62</f>
        <v>28.195</v>
      </c>
      <c r="F62" s="21">
        <f>D62*'Nädal_21_4.-9.klass'!F62/'Nädal_21_4.-9.klass'!D62</f>
        <v>2.4375</v>
      </c>
      <c r="G62" s="21">
        <f>D62*'Nädal_21_4.-9.klass'!G62/'Nädal_21_4.-9.klass'!D62</f>
        <v>1.2849999999999999</v>
      </c>
      <c r="H62" s="21">
        <f>D62*'Nädal_21_4.-9.klass'!H62/'Nädal_21_4.-9.klass'!D62</f>
        <v>1.72</v>
      </c>
      <c r="J62" s="33"/>
      <c r="K62" s="32"/>
      <c r="L62" s="32"/>
      <c r="M62" s="32"/>
      <c r="N62" s="32"/>
      <c r="O62" s="32"/>
    </row>
    <row r="63" spans="1:20" ht="18.95" customHeight="1">
      <c r="A63" s="295"/>
      <c r="B63" s="258" t="str">
        <f>'Nädal_21_4.-9.klass'!B63</f>
        <v>Mahl (erinevad maitsed)</v>
      </c>
      <c r="C63" s="23" t="str">
        <f>'Nädal_21_4.-9.klass'!C63</f>
        <v>Rõngu suhkruvaba mahlakonsentraat 100% naturaalne, vesi</v>
      </c>
      <c r="D63" s="25">
        <v>50</v>
      </c>
      <c r="E63" s="21">
        <f>D63*'Nädal_21_4.-9.klass'!E63/'Nädal_21_4.-9.klass'!D63</f>
        <v>24.264400000000002</v>
      </c>
      <c r="F63" s="21">
        <f>D63*'Nädal_21_4.-9.klass'!F63/'Nädal_21_4.-9.klass'!D63</f>
        <v>5.891</v>
      </c>
      <c r="G63" s="21">
        <f>D63*'Nädal_21_4.-9.klass'!G63/'Nädal_21_4.-9.klass'!D63</f>
        <v>2.5000000000000001E-2</v>
      </c>
      <c r="H63" s="21">
        <f>D63*'Nädal_21_4.-9.klass'!H63/'Nädal_21_4.-9.klass'!D63</f>
        <v>0.18149999999999999</v>
      </c>
      <c r="J63" s="33"/>
      <c r="K63" s="32"/>
      <c r="L63" s="32"/>
      <c r="M63" s="32"/>
      <c r="N63" s="32"/>
      <c r="O63" s="32"/>
    </row>
    <row r="64" spans="1:20" ht="30">
      <c r="A64" s="297"/>
      <c r="B64" s="258" t="str">
        <f>'Nädal_21_4.-9.klass'!B64</f>
        <v>Joogijogurt , maitsestatud (L)</v>
      </c>
      <c r="C64" s="23" t="str">
        <f>'Nädal_21_4.-9.klass'!C64</f>
        <v>Maitsestamata jogurt, naturaalne marjapüree (maasikas, vaarikas, mustad sõstrad, punased sõstrad, mustikas), suhkur</v>
      </c>
      <c r="D64" s="25">
        <v>50</v>
      </c>
      <c r="E64" s="21">
        <f>D64*'Nädal_21_4.-9.klass'!E64/'Nädal_21_4.-9.klass'!D64</f>
        <v>37.372999999999998</v>
      </c>
      <c r="F64" s="21">
        <f>D64*'Nädal_21_4.-9.klass'!F64/'Nädal_21_4.-9.klass'!D64</f>
        <v>6.0614999999999997</v>
      </c>
      <c r="G64" s="21">
        <f>D64*'Nädal_21_4.-9.klass'!G64/'Nädal_21_4.-9.klass'!D64</f>
        <v>0.75</v>
      </c>
      <c r="H64" s="21">
        <f>D64*'Nädal_21_4.-9.klass'!H64/'Nädal_21_4.-9.klass'!D64</f>
        <v>1.6</v>
      </c>
    </row>
    <row r="65" spans="1:12" ht="18.95" customHeight="1">
      <c r="A65" s="297"/>
      <c r="B65" s="258" t="str">
        <f>'Nädal_21_4.-9.klass'!B65</f>
        <v>Tee, suhkruta</v>
      </c>
      <c r="C65" s="23" t="str">
        <f>'Nädal_21_4.-9.klass'!C65</f>
        <v>Teepuru, vesi</v>
      </c>
      <c r="D65" s="25">
        <v>50</v>
      </c>
      <c r="E65" s="21">
        <f>D65*'Nädal_21_4.-9.klass'!E65/'Nädal_21_4.-9.klass'!D65</f>
        <v>0.2</v>
      </c>
      <c r="F65" s="21">
        <f>D65*'Nädal_21_4.-9.klass'!F65/'Nädal_21_4.-9.klass'!D65</f>
        <v>0</v>
      </c>
      <c r="G65" s="21">
        <f>D65*'Nädal_21_4.-9.klass'!G65/'Nädal_21_4.-9.klass'!D65</f>
        <v>0</v>
      </c>
      <c r="H65" s="21">
        <f>D65*'Nädal_21_4.-9.klass'!H65/'Nädal_21_4.-9.klass'!D65</f>
        <v>0.05</v>
      </c>
    </row>
    <row r="66" spans="1:12" ht="18.95" customHeight="1">
      <c r="A66" s="297"/>
      <c r="B66" s="258" t="str">
        <f>'Nädal_21_4.-9.klass'!B66</f>
        <v>Rukkileiva (3 sorti) - ja sepikutoodete valik(G)</v>
      </c>
      <c r="C66" s="23"/>
      <c r="D66" s="25">
        <v>30</v>
      </c>
      <c r="E66" s="21">
        <f>D66*'Nädal_21_4.-9.klass'!E66/'Nädal_21_4.-9.klass'!D66</f>
        <v>73.86</v>
      </c>
      <c r="F66" s="21">
        <f>E66*'Nädal_21_4.-9.klass'!F66/'Nädal_21_4.-9.klass'!E66</f>
        <v>15.69</v>
      </c>
      <c r="G66" s="21">
        <f>F66*'Nädal_21_4.-9.klass'!G66/'Nädal_21_4.-9.klass'!F66</f>
        <v>0.6</v>
      </c>
      <c r="H66" s="21">
        <f>G66*'Nädal_21_4.-9.klass'!H66/'Nädal_21_4.-9.klass'!G66</f>
        <v>2.145</v>
      </c>
    </row>
    <row r="67" spans="1:12" ht="18.95" customHeight="1">
      <c r="A67" s="297"/>
      <c r="B67" s="258" t="str">
        <f>'Nädal_21_4.-9.klass'!B67</f>
        <v xml:space="preserve">Porgand </v>
      </c>
      <c r="C67" s="23"/>
      <c r="D67" s="25">
        <v>50</v>
      </c>
      <c r="E67" s="21">
        <f>D67*'Nädal_21_4.-9.klass'!E67/'Nädal_21_4.-9.klass'!D67</f>
        <v>16.2</v>
      </c>
      <c r="F67" s="21">
        <f>E67*'Nädal_21_4.-9.klass'!F67/'Nädal_21_4.-9.klass'!E67</f>
        <v>2.8</v>
      </c>
      <c r="G67" s="21">
        <f>F67*'Nädal_21_4.-9.klass'!G67/'Nädal_21_4.-9.klass'!F67</f>
        <v>9.9999999999999992E-2</v>
      </c>
      <c r="H67" s="21">
        <f>G67*'Nädal_21_4.-9.klass'!H67/'Nädal_21_4.-9.klass'!G67</f>
        <v>0.29999999999999993</v>
      </c>
    </row>
    <row r="68" spans="1:12" ht="18.95" customHeight="1">
      <c r="A68" s="298"/>
      <c r="B68" s="258" t="str">
        <f>'Nädal_21_4.-9.klass'!B68</f>
        <v>Õun (mahe)</v>
      </c>
      <c r="C68" s="23"/>
      <c r="D68" s="25">
        <v>50</v>
      </c>
      <c r="E68" s="21">
        <f>D68*'Nädal_21_4.-9.klass'!E68/'Nädal_21_4.-9.klass'!D68</f>
        <v>24.038</v>
      </c>
      <c r="F68" s="21">
        <f>E68*'Nädal_21_4.-9.klass'!F68/'Nädal_21_4.-9.klass'!E68</f>
        <v>6.74</v>
      </c>
      <c r="G68" s="21">
        <f>F68*'Nädal_21_4.-9.klass'!G68/'Nädal_21_4.-9.klass'!F68</f>
        <v>0</v>
      </c>
      <c r="H68" s="21">
        <v>0</v>
      </c>
    </row>
    <row r="69" spans="1:12" ht="18.95" customHeight="1">
      <c r="A69" s="432" t="s">
        <v>37</v>
      </c>
      <c r="B69" s="433"/>
      <c r="C69" s="434"/>
      <c r="D69" s="49"/>
      <c r="E69" s="48">
        <f>SUM(E58:E68)</f>
        <v>793.49490000000026</v>
      </c>
      <c r="F69" s="48">
        <f>SUM(F58:F68)</f>
        <v>108.95199999999998</v>
      </c>
      <c r="G69" s="48">
        <f>SUM(G58:G68)</f>
        <v>29.435500000000001</v>
      </c>
      <c r="H69" s="48">
        <f>SUM(H58:H68)</f>
        <v>25.3935</v>
      </c>
    </row>
    <row r="70" spans="1:12" ht="50.1" customHeight="1">
      <c r="A70" s="234" t="s">
        <v>81</v>
      </c>
      <c r="B70" s="47" t="s">
        <v>4</v>
      </c>
      <c r="C70" s="29" t="s">
        <v>5</v>
      </c>
      <c r="D70" s="28" t="s">
        <v>6</v>
      </c>
      <c r="E70" s="28" t="s">
        <v>7</v>
      </c>
      <c r="F70" s="28" t="s">
        <v>8</v>
      </c>
      <c r="G70" s="28" t="s">
        <v>9</v>
      </c>
      <c r="H70" s="28" t="s">
        <v>10</v>
      </c>
    </row>
    <row r="71" spans="1:12" ht="30">
      <c r="A71" s="299"/>
      <c r="B71" s="258" t="str">
        <f>'Nädal_21_4.-9.klass'!B71</f>
        <v>Kanapasta juustu ja basiilikuga (G, L)</v>
      </c>
      <c r="C71" s="23" t="str">
        <f>'Nädal_21_4.-9.klass'!C71</f>
        <v>Täisterapasta (durumnisujahu, vesi), kanaliha, suvikõrvits, toiduõli, mugulsibul, basiilik, juust, petersell, vesi, söögisool, must pipar</v>
      </c>
      <c r="D71" s="21">
        <v>300</v>
      </c>
      <c r="E71" s="21">
        <f>D71*'Nädal_21_4.-9.klass'!E71/'Nädal_21_4.-9.klass'!D71</f>
        <v>509.286</v>
      </c>
      <c r="F71" s="21">
        <f>D71*'Nädal_21_4.-9.klass'!F71/'Nädal_21_4.-9.klass'!D71</f>
        <v>66.324000000000012</v>
      </c>
      <c r="G71" s="21">
        <f>D71*'Nädal_21_4.-9.klass'!G71/'Nädal_21_4.-9.klass'!D71</f>
        <v>16.265999999999998</v>
      </c>
      <c r="H71" s="21">
        <f>D71*'Nädal_21_4.-9.klass'!H71/'Nädal_21_4.-9.klass'!D71</f>
        <v>27.297000000000004</v>
      </c>
    </row>
    <row r="72" spans="1:12" ht="36">
      <c r="A72" s="274" t="s">
        <v>13</v>
      </c>
      <c r="B72" s="258" t="str">
        <f>'Nädal_21_4.-9.klass'!B72</f>
        <v>Suvikõrvitsapasta juustu ja basiilikuga (G, L) (mahe)</v>
      </c>
      <c r="C72" s="23" t="str">
        <f>'Nädal_21_4.-9.klass'!C72</f>
        <v>Täisterapasta (durumnisujahu, vesi), suvikõrvits, toiduõli, mugulsibul, basiilik, juust, petersell, vesi, söögisool, must pipar</v>
      </c>
      <c r="D72" s="27">
        <v>50</v>
      </c>
      <c r="E72" s="21">
        <f>D72*'Nädal_21_4.-9.klass'!E72/'Nädal_21_4.-9.klass'!D72</f>
        <v>75.173000000000002</v>
      </c>
      <c r="F72" s="21">
        <f>D72*'Nädal_21_4.-9.klass'!F72/'Nädal_21_4.-9.klass'!D72</f>
        <v>11.374000000000001</v>
      </c>
      <c r="G72" s="21">
        <f>D72*'Nädal_21_4.-9.klass'!G72/'Nädal_21_4.-9.klass'!D72</f>
        <v>2.319</v>
      </c>
      <c r="H72" s="21">
        <f>D72*'Nädal_21_4.-9.klass'!H72/'Nädal_21_4.-9.klass'!D72</f>
        <v>2.7195</v>
      </c>
    </row>
    <row r="73" spans="1:12" ht="18">
      <c r="A73" s="300"/>
      <c r="B73" s="258" t="str">
        <f>'Nädal_21_4.-9.klass'!B73</f>
        <v>Baklažaan-paprika-sibul, röstitud</v>
      </c>
      <c r="C73" s="23" t="str">
        <f>'Nädal_21_4.-9.klass'!C73</f>
        <v xml:space="preserve">Baklažaan, paprika, punane, mugulsibul, toiduõli, </v>
      </c>
      <c r="D73" s="25">
        <v>100</v>
      </c>
      <c r="E73" s="21">
        <f>D73*'Nädal_21_4.-9.klass'!E73/'Nädal_21_4.-9.klass'!D73</f>
        <v>58.012</v>
      </c>
      <c r="F73" s="21">
        <f>D73*'Nädal_21_4.-9.klass'!F73/'Nädal_21_4.-9.klass'!D73</f>
        <v>7.4249999999999998</v>
      </c>
      <c r="G73" s="21">
        <f>D73*'Nädal_21_4.-9.klass'!G73/'Nädal_21_4.-9.klass'!D73</f>
        <v>3.24</v>
      </c>
      <c r="H73" s="21">
        <f>D73*'Nädal_21_4.-9.klass'!H73/'Nädal_21_4.-9.klass'!D73</f>
        <v>1.07</v>
      </c>
    </row>
    <row r="74" spans="1:12" ht="18.95" customHeight="1">
      <c r="A74" s="301"/>
      <c r="B74" s="258" t="str">
        <f>'Nädal_21_4.-9.klass'!B74</f>
        <v xml:space="preserve">Soe tomatikaste </v>
      </c>
      <c r="C74" s="23" t="str">
        <f>'Nädal_21_4.-9.klass'!C74</f>
        <v>Tomat, mugulsibul, porgand, küüslauk, toiduõli, söögisool, basiilik</v>
      </c>
      <c r="D74" s="25">
        <v>50</v>
      </c>
      <c r="E74" s="21">
        <f>D74*'Nädal_21_4.-9.klass'!E74/'Nädal_21_4.-9.klass'!D74</f>
        <v>17.598500000000001</v>
      </c>
      <c r="F74" s="21">
        <f>D74*'Nädal_21_4.-9.klass'!F74/'Nädal_21_4.-9.klass'!D74</f>
        <v>3.2825000000000002</v>
      </c>
      <c r="G74" s="21">
        <f>D74*'Nädal_21_4.-9.klass'!G74/'Nädal_21_4.-9.klass'!D74</f>
        <v>0.54400000000000004</v>
      </c>
      <c r="H74" s="21">
        <f>D74*'Nädal_21_4.-9.klass'!H74/'Nädal_21_4.-9.klass'!D74</f>
        <v>0.38950000000000001</v>
      </c>
    </row>
    <row r="75" spans="1:12" ht="18.95" customHeight="1">
      <c r="A75" s="301"/>
      <c r="B75" s="258" t="str">
        <f>'Nädal_21_4.-9.klass'!B75</f>
        <v>Porgandi-apelsinisalat</v>
      </c>
      <c r="C75" s="23" t="str">
        <f>'Nädal_21_4.-9.klass'!C75</f>
        <v>Porgand, apelsin, toiduõli</v>
      </c>
      <c r="D75" s="25">
        <v>100</v>
      </c>
      <c r="E75" s="21">
        <f>D75*'Nädal_21_4.-9.klass'!E75/'Nädal_21_4.-9.klass'!D75</f>
        <v>22.3</v>
      </c>
      <c r="F75" s="21">
        <f>D75*'Nädal_21_4.-9.klass'!F75/'Nädal_21_4.-9.klass'!D75</f>
        <v>3.95</v>
      </c>
      <c r="G75" s="21">
        <f>D75*'Nädal_21_4.-9.klass'!G75/'Nädal_21_4.-9.klass'!D75</f>
        <v>0.10000000000000002</v>
      </c>
      <c r="H75" s="21">
        <f>D75*'Nädal_21_4.-9.klass'!H75/'Nädal_21_4.-9.klass'!D75</f>
        <v>0.75000000000000011</v>
      </c>
    </row>
    <row r="76" spans="1:12" ht="18.95" customHeight="1">
      <c r="A76" s="302"/>
      <c r="B76" s="258" t="str">
        <f>'Nädal_21_4.-9.klass'!B76</f>
        <v>Valge peakapsas, mais, hapukurk</v>
      </c>
      <c r="C76" s="23"/>
      <c r="D76" s="25">
        <v>100</v>
      </c>
      <c r="E76" s="21">
        <f>D76*'Nädal_21_4.-9.klass'!E76/'Nädal_21_4.-9.klass'!D76</f>
        <v>43.2</v>
      </c>
      <c r="F76" s="21">
        <f>D76*'Nädal_21_4.-9.klass'!F76/'Nädal_21_4.-9.klass'!D76</f>
        <v>6.13</v>
      </c>
      <c r="G76" s="21">
        <f>D76*'Nädal_21_4.-9.klass'!G76/'Nädal_21_4.-9.klass'!D76</f>
        <v>0.6</v>
      </c>
      <c r="H76" s="21">
        <f>D76*'Nädal_21_4.-9.klass'!H76/'Nädal_21_4.-9.klass'!D76</f>
        <v>1.8</v>
      </c>
      <c r="I76" s="26"/>
      <c r="J76" s="26"/>
      <c r="K76" s="26"/>
      <c r="L76" s="26"/>
    </row>
    <row r="77" spans="1:12" ht="18.95" customHeight="1">
      <c r="A77" s="302"/>
      <c r="B77" s="258" t="str">
        <f>'Nädal_21_4.-9.klass'!B77</f>
        <v>Seemnesegu (mahe)</v>
      </c>
      <c r="C77" s="23" t="str">
        <f>'Nädal_21_4.-9.klass'!C77</f>
        <v>Kõrvitsaseemned, päevalilleseemned, seesamiseemned</v>
      </c>
      <c r="D77" s="25">
        <v>10</v>
      </c>
      <c r="E77" s="21">
        <f>D77*'Nädal_21_4.-9.klass'!E77/'Nädal_21_4.-9.klass'!D77</f>
        <v>60.8767</v>
      </c>
      <c r="F77" s="21">
        <f>D77*'Nädal_21_4.-9.klass'!F77/'Nädal_21_4.-9.klass'!D77</f>
        <v>1.28</v>
      </c>
      <c r="G77" s="21">
        <f>D77*'Nädal_21_4.-9.klass'!G77/'Nädal_21_4.-9.klass'!D77</f>
        <v>5.1566999999999998</v>
      </c>
      <c r="H77" s="21">
        <f>D77*'Nädal_21_4.-9.klass'!H77/'Nädal_21_4.-9.klass'!D77</f>
        <v>2.8232999999999993</v>
      </c>
    </row>
    <row r="78" spans="1:12" ht="18.95" customHeight="1">
      <c r="A78" s="301"/>
      <c r="B78" s="258" t="str">
        <f>'Nädal_21_4.-9.klass'!B78</f>
        <v>Mahla-õlikaste</v>
      </c>
      <c r="C78" s="23" t="str">
        <f>'Nädal_21_4.-9.klass'!C78</f>
        <v>Õunamahl 100% naturaalne, õunaäädikas, sinepipulber, söögisool, petersell, toiduõli</v>
      </c>
      <c r="D78" s="25">
        <v>5</v>
      </c>
      <c r="E78" s="21">
        <f>D78*'Nädal_21_4.-9.klass'!E78/'Nädal_21_4.-9.klass'!D78</f>
        <v>32.189399999999999</v>
      </c>
      <c r="F78" s="21">
        <f>D78*'Nädal_21_4.-9.klass'!F78/'Nädal_21_4.-9.klass'!D78</f>
        <v>9.7050000000000011E-2</v>
      </c>
      <c r="G78" s="21">
        <f>D78*'Nädal_21_4.-9.klass'!G78/'Nädal_21_4.-9.klass'!D78</f>
        <v>3.5305500000000003</v>
      </c>
      <c r="H78" s="21">
        <f>D78*'Nädal_21_4.-9.klass'!H78/'Nädal_21_4.-9.klass'!D78</f>
        <v>1.3550000000000001E-2</v>
      </c>
    </row>
    <row r="79" spans="1:12" ht="18.95" customHeight="1">
      <c r="A79" s="302"/>
      <c r="B79" s="258" t="str">
        <f>'Nädal_21_4.-9.klass'!B79</f>
        <v>Piimatooted (piim, keefir) (L)</v>
      </c>
      <c r="C79" s="23"/>
      <c r="D79" s="25">
        <v>50</v>
      </c>
      <c r="E79" s="21">
        <f>D79*'Nädal_21_4.-9.klass'!E79/'Nädal_21_4.-9.klass'!D79</f>
        <v>28.195</v>
      </c>
      <c r="F79" s="21">
        <f>D79*'Nädal_21_4.-9.klass'!F79/'Nädal_21_4.-9.klass'!D79</f>
        <v>2.4375</v>
      </c>
      <c r="G79" s="21">
        <f>D79*'Nädal_21_4.-9.klass'!G79/'Nädal_21_4.-9.klass'!D79</f>
        <v>1.2849999999999999</v>
      </c>
      <c r="H79" s="21">
        <f>D79*'Nädal_21_4.-9.klass'!H79/'Nädal_21_4.-9.klass'!D79</f>
        <v>1.72</v>
      </c>
    </row>
    <row r="80" spans="1:12" ht="30">
      <c r="A80" s="310"/>
      <c r="B80" s="258" t="str">
        <f>'Nädal_21_4.-9.klass'!B80</f>
        <v>Joogijogurt , maitsestatud (L)</v>
      </c>
      <c r="C80" s="23" t="str">
        <f>'Nädal_21_4.-9.klass'!C80</f>
        <v>Maitsestamata jogurt, naturaalne marjapüree (maasikas, vaarikas, mustad sõstrad, punased sõstrad, mustikas), suhkur</v>
      </c>
      <c r="D80" s="25">
        <v>50</v>
      </c>
      <c r="E80" s="21">
        <f>D80*'Nädal_21_4.-9.klass'!E80/'Nädal_21_4.-9.klass'!D80</f>
        <v>37.372999999999998</v>
      </c>
      <c r="F80" s="21">
        <f>D80*'Nädal_21_4.-9.klass'!F80/'Nädal_21_4.-9.klass'!D80</f>
        <v>6.0614999999999997</v>
      </c>
      <c r="G80" s="21">
        <f>D80*'Nädal_21_4.-9.klass'!G80/'Nädal_21_4.-9.klass'!D80</f>
        <v>0.75</v>
      </c>
      <c r="H80" s="21">
        <f>D80*'Nädal_21_4.-9.klass'!H80/'Nädal_21_4.-9.klass'!D80</f>
        <v>1.6</v>
      </c>
    </row>
    <row r="81" spans="1:8" ht="18.95" customHeight="1">
      <c r="A81" s="310"/>
      <c r="B81" s="258" t="str">
        <f>'Nädal_21_4.-9.klass'!B81</f>
        <v>Tee, suhkruta</v>
      </c>
      <c r="C81" s="23" t="str">
        <f>'Nädal_21_4.-9.klass'!C81</f>
        <v>Teepuru, vesi</v>
      </c>
      <c r="D81" s="25">
        <v>50</v>
      </c>
      <c r="E81" s="21">
        <f>D81*'Nädal_21_4.-9.klass'!E81/'Nädal_21_4.-9.klass'!D81</f>
        <v>0.2</v>
      </c>
      <c r="F81" s="21">
        <f>D81*'Nädal_21_4.-9.klass'!F81/'Nädal_21_4.-9.klass'!D81</f>
        <v>0</v>
      </c>
      <c r="G81" s="21">
        <f>D81*'Nädal_21_4.-9.klass'!G81/'Nädal_21_4.-9.klass'!D81</f>
        <v>0</v>
      </c>
      <c r="H81" s="21">
        <f>D81*'Nädal_21_4.-9.klass'!H81/'Nädal_21_4.-9.klass'!D81</f>
        <v>0.05</v>
      </c>
    </row>
    <row r="82" spans="1:8" ht="18.95" customHeight="1">
      <c r="A82" s="302"/>
      <c r="B82" s="258" t="str">
        <f>'Nädal_21_4.-9.klass'!B82</f>
        <v>Rukkileiva (3 sorti) - ja sepikutoodete valik(G)</v>
      </c>
      <c r="C82" s="23"/>
      <c r="D82" s="25">
        <v>30</v>
      </c>
      <c r="E82" s="21">
        <f>D82*'Nädal_21_4.-9.klass'!E82/'Nädal_21_4.-9.klass'!D82</f>
        <v>73.86</v>
      </c>
      <c r="F82" s="21">
        <f>E82*'Nädal_21_4.-9.klass'!F82/'Nädal_21_4.-9.klass'!E82</f>
        <v>15.69</v>
      </c>
      <c r="G82" s="21">
        <f>F82*'Nädal_21_4.-9.klass'!G82/'Nädal_21_4.-9.klass'!F82</f>
        <v>0.6</v>
      </c>
      <c r="H82" s="21">
        <f>G82*'Nädal_21_4.-9.klass'!H82/'Nädal_21_4.-9.klass'!G82</f>
        <v>2.145</v>
      </c>
    </row>
    <row r="83" spans="1:8" ht="18.95" customHeight="1">
      <c r="A83" s="302"/>
      <c r="B83" s="258" t="str">
        <f>'Nädal_21_4.-9.klass'!B83</f>
        <v>Nuikapsas</v>
      </c>
      <c r="C83" s="23"/>
      <c r="D83" s="25">
        <v>50</v>
      </c>
      <c r="E83" s="21">
        <f>D83*'Nädal_21_4.-9.klass'!E83/'Nädal_21_4.-9.klass'!D83</f>
        <v>12.1</v>
      </c>
      <c r="F83" s="21">
        <f>E83*'Nädal_21_4.-9.klass'!F83/'Nädal_21_4.-9.klass'!E83</f>
        <v>2.1</v>
      </c>
      <c r="G83" s="21">
        <f>F83*'Nädal_21_4.-9.klass'!G83/'Nädal_21_4.-9.klass'!F83</f>
        <v>0.1</v>
      </c>
      <c r="H83" s="21">
        <f>G83*'Nädal_21_4.-9.klass'!H83/'Nädal_21_4.-9.klass'!G83</f>
        <v>0.25</v>
      </c>
    </row>
    <row r="84" spans="1:8" ht="18.95" customHeight="1">
      <c r="A84" s="322"/>
      <c r="B84" s="258" t="str">
        <f>'Nädal_21_4.-9.klass'!B84</f>
        <v xml:space="preserve">Pirn </v>
      </c>
      <c r="C84" s="23"/>
      <c r="D84" s="25">
        <v>50</v>
      </c>
      <c r="E84" s="21">
        <f>D84*'Nädal_21_4.-9.klass'!E84/'Nädal_21_4.-9.klass'!D84</f>
        <v>19.988</v>
      </c>
      <c r="F84" s="21">
        <f>E84*'Nädal_21_4.-9.klass'!F84/'Nädal_21_4.-9.klass'!E84</f>
        <v>5.97</v>
      </c>
      <c r="G84" s="21">
        <f>F84*'Nädal_21_4.-9.klass'!G84/'Nädal_21_4.-9.klass'!F84</f>
        <v>0</v>
      </c>
      <c r="H84" s="21">
        <v>0.15</v>
      </c>
    </row>
    <row r="85" spans="1:8" ht="18.95" customHeight="1">
      <c r="A85" s="435" t="s">
        <v>37</v>
      </c>
      <c r="B85" s="436"/>
      <c r="C85" s="437"/>
      <c r="D85" s="327"/>
      <c r="E85" s="330">
        <f>SUM(E71:E84)</f>
        <v>990.35160000000019</v>
      </c>
      <c r="F85" s="330">
        <f>SUM(F71:F84)</f>
        <v>132.12154999999998</v>
      </c>
      <c r="G85" s="330">
        <f>SUM(G71:G84)</f>
        <v>34.491250000000001</v>
      </c>
      <c r="H85" s="330">
        <f>SUM(H71:H84)</f>
        <v>42.777850000000001</v>
      </c>
    </row>
    <row r="86" spans="1:8" ht="18.95" customHeight="1">
      <c r="A86" s="400" t="s">
        <v>97</v>
      </c>
      <c r="B86" s="401"/>
      <c r="C86" s="401"/>
      <c r="D86" s="402"/>
      <c r="E86" s="20">
        <f>AVERAGE(E24,E38,E56,E69,E85)</f>
        <v>815.07122333333359</v>
      </c>
      <c r="F86" s="19">
        <f>AVERAGE(F24,F38,F56,F69,F85)</f>
        <v>109.42392</v>
      </c>
      <c r="G86" s="19">
        <f>AVERAGE(G24,G38,G56,G69,G85)</f>
        <v>28.57095</v>
      </c>
      <c r="H86" s="19">
        <f>AVERAGE(H24,H38,H56,H69,H85)</f>
        <v>31.867666666666668</v>
      </c>
    </row>
    <row r="87" spans="1:8" ht="18.95" customHeight="1">
      <c r="A87" s="18"/>
      <c r="B87" s="17"/>
      <c r="C87" s="403" t="s">
        <v>237</v>
      </c>
      <c r="D87" s="404"/>
      <c r="E87" s="328"/>
      <c r="F87" s="14">
        <f>(F86*4)/E86*100</f>
        <v>53.70029851010932</v>
      </c>
      <c r="G87" s="14">
        <f>(G86*9)/E86*100</f>
        <v>31.547985334140545</v>
      </c>
      <c r="H87" s="14">
        <f>(H86*4)/E86*100</f>
        <v>15.639205877660578</v>
      </c>
    </row>
    <row r="88" spans="1:8" ht="18.95" customHeight="1">
      <c r="A88" s="16"/>
      <c r="B88" s="15"/>
      <c r="C88" s="405" t="s">
        <v>99</v>
      </c>
      <c r="D88" s="406"/>
      <c r="E88" s="328" t="s">
        <v>539</v>
      </c>
      <c r="F88" s="14" t="s">
        <v>101</v>
      </c>
      <c r="G88" s="14" t="s">
        <v>102</v>
      </c>
      <c r="H88" s="14" t="s">
        <v>103</v>
      </c>
    </row>
    <row r="89" spans="1:8" ht="18.95" customHeight="1">
      <c r="A89" s="438" t="s">
        <v>104</v>
      </c>
      <c r="B89" s="438"/>
      <c r="C89" s="438"/>
      <c r="D89" s="438"/>
      <c r="E89" s="439"/>
      <c r="F89" s="439"/>
      <c r="G89" s="439"/>
      <c r="H89" s="439"/>
    </row>
    <row r="90" spans="1:8" ht="18.95" customHeight="1">
      <c r="A90" s="442" t="s">
        <v>105</v>
      </c>
      <c r="B90" s="443"/>
      <c r="C90" s="443"/>
      <c r="D90" s="443"/>
      <c r="E90" s="443"/>
      <c r="F90" s="443"/>
      <c r="G90" s="443"/>
      <c r="H90" s="444"/>
    </row>
    <row r="91" spans="1:8" ht="18.95" customHeight="1">
      <c r="A91" s="448" t="s">
        <v>106</v>
      </c>
      <c r="B91" s="449"/>
      <c r="C91" s="449"/>
      <c r="D91" s="449"/>
      <c r="E91" s="449"/>
      <c r="F91" s="449"/>
      <c r="G91" s="449"/>
      <c r="H91" s="450"/>
    </row>
    <row r="92" spans="1:8" ht="18.95" customHeight="1">
      <c r="A92" s="445" t="s">
        <v>541</v>
      </c>
      <c r="B92" s="446"/>
      <c r="C92" s="446"/>
      <c r="D92" s="446"/>
      <c r="E92" s="446"/>
      <c r="F92" s="446"/>
      <c r="G92" s="446"/>
      <c r="H92" s="447"/>
    </row>
    <row r="93" spans="1:8" ht="18.95" customHeight="1">
      <c r="A93" s="445" t="s">
        <v>108</v>
      </c>
      <c r="B93" s="446"/>
      <c r="C93" s="446"/>
      <c r="D93" s="446"/>
      <c r="E93" s="446"/>
      <c r="F93" s="446"/>
      <c r="G93" s="446"/>
      <c r="H93" s="447"/>
    </row>
    <row r="94" spans="1:8" ht="18.95" customHeight="1">
      <c r="A94" s="445" t="s">
        <v>109</v>
      </c>
      <c r="B94" s="446"/>
      <c r="C94" s="446"/>
      <c r="D94" s="446"/>
      <c r="E94" s="446"/>
      <c r="F94" s="446"/>
      <c r="G94" s="446"/>
      <c r="H94" s="447"/>
    </row>
    <row r="95" spans="1:8" ht="18.95" customHeight="1">
      <c r="A95" s="440" t="s">
        <v>110</v>
      </c>
      <c r="B95" s="440"/>
      <c r="C95" s="440"/>
      <c r="D95" s="440"/>
      <c r="E95" s="440"/>
      <c r="F95" s="440"/>
      <c r="G95" s="440"/>
      <c r="H95" s="440"/>
    </row>
    <row r="96" spans="1:8" ht="18.95" customHeight="1">
      <c r="A96" s="112" t="s">
        <v>111</v>
      </c>
      <c r="B96" s="111" t="s">
        <v>112</v>
      </c>
      <c r="C96" s="111"/>
      <c r="D96" s="111"/>
      <c r="E96" s="110"/>
      <c r="F96" s="110"/>
      <c r="G96" s="110"/>
      <c r="H96" s="109"/>
    </row>
    <row r="97" spans="1:8" ht="18.95" customHeight="1">
      <c r="A97" s="108" t="s">
        <v>113</v>
      </c>
      <c r="B97" s="107" t="s">
        <v>114</v>
      </c>
      <c r="C97" s="107"/>
      <c r="D97" s="107"/>
      <c r="E97" s="106"/>
      <c r="F97" s="106"/>
      <c r="G97" s="106"/>
      <c r="H97" s="105"/>
    </row>
    <row r="98" spans="1:8" ht="18.95" customHeight="1">
      <c r="A98" s="104" t="s">
        <v>115</v>
      </c>
      <c r="B98" s="103" t="s">
        <v>116</v>
      </c>
      <c r="C98" s="103"/>
      <c r="D98" s="103"/>
      <c r="E98" s="102"/>
      <c r="F98" s="102"/>
      <c r="G98" s="102"/>
      <c r="H98" s="101"/>
    </row>
  </sheetData>
  <mergeCells count="17">
    <mergeCell ref="A91:H91"/>
    <mergeCell ref="A92:H92"/>
    <mergeCell ref="C88:D88"/>
    <mergeCell ref="A94:H94"/>
    <mergeCell ref="A95:H95"/>
    <mergeCell ref="A93:H93"/>
    <mergeCell ref="A89:H89"/>
    <mergeCell ref="A90:H90"/>
    <mergeCell ref="A1:B5"/>
    <mergeCell ref="A6:B6"/>
    <mergeCell ref="A86:D86"/>
    <mergeCell ref="C87:D87"/>
    <mergeCell ref="A85:C85"/>
    <mergeCell ref="A69:C69"/>
    <mergeCell ref="A56:C56"/>
    <mergeCell ref="A38:C38"/>
    <mergeCell ref="A24:C24"/>
  </mergeCells>
  <pageMargins left="0.7" right="0.7" top="0.75" bottom="0.75" header="0.3" footer="0.3"/>
  <pageSetup paperSize="9" scale="49" fitToHeight="0" orientation="landscape" r:id="rId1"/>
  <rowBreaks count="2" manualBreakCount="2">
    <brk id="38" max="7" man="1"/>
    <brk id="69" max="7" man="1"/>
  </rowBreaks>
  <colBreaks count="2" manualBreakCount="2">
    <brk id="2" max="92" man="1"/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DDC3-62D2-45B8-A5E3-B68FA1D40E85}">
  <sheetPr>
    <pageSetUpPr fitToPage="1"/>
  </sheetPr>
  <dimension ref="A1:W106"/>
  <sheetViews>
    <sheetView topLeftCell="A72" zoomScale="80" zoomScaleNormal="80" workbookViewId="0">
      <selection activeCell="I73" sqref="I73"/>
    </sheetView>
  </sheetViews>
  <sheetFormatPr defaultColWidth="9.25" defaultRowHeight="15"/>
  <cols>
    <col min="1" max="1" width="25.625" style="1" customWidth="1"/>
    <col min="2" max="2" width="68.25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</row>
    <row r="2" spans="1:8" ht="18.95" customHeight="1">
      <c r="A2" s="398"/>
      <c r="B2" s="398"/>
      <c r="C2" s="45"/>
    </row>
    <row r="3" spans="1:8" ht="18.95" customHeight="1">
      <c r="A3" s="398"/>
      <c r="B3" s="398"/>
      <c r="C3" s="45"/>
    </row>
    <row r="4" spans="1:8" ht="18.95" customHeight="1">
      <c r="A4" s="398"/>
      <c r="B4" s="398"/>
      <c r="C4" s="45"/>
    </row>
    <row r="5" spans="1:8" ht="18.95" customHeight="1">
      <c r="A5" s="398"/>
      <c r="B5" s="398"/>
      <c r="C5" s="45"/>
    </row>
    <row r="6" spans="1:8" ht="30">
      <c r="A6" s="399" t="s">
        <v>295</v>
      </c>
      <c r="B6" s="399"/>
      <c r="C6" s="43"/>
    </row>
    <row r="7" spans="1:8" ht="30">
      <c r="A7" s="44" t="str">
        <f>'Nädal_22_4.-9.klass'!A7</f>
        <v>22. nädal</v>
      </c>
      <c r="B7" s="44" t="str">
        <f>'Nädal_22_4.-9.klass'!B7</f>
        <v>25.05-29.05.2026</v>
      </c>
      <c r="C7" s="43"/>
      <c r="D7" s="114"/>
      <c r="E7" s="114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">
      <c r="A9" s="306"/>
      <c r="B9" s="258" t="str">
        <f>'Nädal_22_4.-9.klass'!B9</f>
        <v>Böfstrooganov (G, L) (mahe)</v>
      </c>
      <c r="C9" s="23" t="str">
        <f>'Nädal_22_4.-9.klass'!C9</f>
        <v>Veiseliha, hapukoor, mugulsibul, tomatipüree, nisujahu, vesi, toiduõli, sinepipulber, petersell,söögisool, must pipar</v>
      </c>
      <c r="D9" s="21">
        <v>140</v>
      </c>
      <c r="E9" s="21">
        <f>D9*'Nädal_22_4.-9.klass'!E9/'Nädal_22_4.-9.klass'!D9</f>
        <v>168</v>
      </c>
      <c r="F9" s="21">
        <f>D9*'Nädal_22_4.-9.klass'!F9/'Nädal_22_4.-9.klass'!D9</f>
        <v>6.6383333333333336</v>
      </c>
      <c r="G9" s="21">
        <f>D9*'Nädal_22_4.-9.klass'!G9/'Nädal_22_4.-9.klass'!D9</f>
        <v>13.183333333333334</v>
      </c>
      <c r="H9" s="21">
        <f>D9*'Nädal_22_4.-9.klass'!H9/'Nädal_22_4.-9.klass'!D9</f>
        <v>5.5883333333333338</v>
      </c>
    </row>
    <row r="10" spans="1:8" ht="30">
      <c r="A10" s="274" t="s">
        <v>13</v>
      </c>
      <c r="B10" s="258" t="str">
        <f>'Nädal_22_4.-9.klass'!B10</f>
        <v>Köögiviljastrooganov (G, L)</v>
      </c>
      <c r="C10" s="23" t="str">
        <f>'Nädal_22_4.-9.klass'!C10</f>
        <v>Porgand, juurseller, pastinaak, kaalikas, rohelised herned, mugulsibul, tomatipüree, vesi, hapukoor, nisujahu, toiduõli, söögisool, must pipar, jahvataud paprika</v>
      </c>
      <c r="D10" s="27">
        <v>20</v>
      </c>
      <c r="E10" s="21">
        <f>D10*'Nädal_22_4.-9.klass'!E10/'Nädal_22_4.-9.klass'!D10</f>
        <v>11.982799999999999</v>
      </c>
      <c r="F10" s="21">
        <f>D10*'Nädal_22_4.-9.klass'!F10/'Nädal_22_4.-9.klass'!D10</f>
        <v>0.99559999999999982</v>
      </c>
      <c r="G10" s="21">
        <f>D10*'Nädal_22_4.-9.klass'!G10/'Nädal_22_4.-9.klass'!D10</f>
        <v>0.82460000000000011</v>
      </c>
      <c r="H10" s="21">
        <f>D10*'Nädal_22_4.-9.klass'!H10/'Nädal_22_4.-9.klass'!D10</f>
        <v>0.29159999999999997</v>
      </c>
    </row>
    <row r="11" spans="1:8" ht="18.95" customHeight="1">
      <c r="A11" s="307"/>
      <c r="B11" s="258" t="str">
        <f>'Nädal_22_4.-9.klass'!B11</f>
        <v>Tatar, aurutatud (mahe)</v>
      </c>
      <c r="C11" s="23" t="str">
        <f>'Nädal_22_4.-9.klass'!C11</f>
        <v xml:space="preserve">Tatar, vesi, söögisool </v>
      </c>
      <c r="D11" s="25">
        <v>100</v>
      </c>
      <c r="E11" s="21">
        <f>D11*'Nädal_22_4.-9.klass'!E11/'Nädal_22_4.-9.klass'!D11</f>
        <v>80.59999999999998</v>
      </c>
      <c r="F11" s="21">
        <f>D11*'Nädal_22_4.-9.klass'!F11/'Nädal_22_4.-9.klass'!D11</f>
        <v>16.975000000000001</v>
      </c>
      <c r="G11" s="21">
        <f>D11*'Nädal_22_4.-9.klass'!G11/'Nädal_22_4.-9.klass'!D11</f>
        <v>0.5</v>
      </c>
      <c r="H11" s="21">
        <f>D11*'Nädal_22_4.-9.klass'!H11/'Nädal_22_4.-9.klass'!D11</f>
        <v>2.9750000000000001</v>
      </c>
    </row>
    <row r="12" spans="1:8" ht="18.95" customHeight="1">
      <c r="A12" s="308"/>
      <c r="B12" s="258" t="str">
        <f>'Nädal_22_4.-9.klass'!B12</f>
        <v xml:space="preserve">Riis, aurutatud </v>
      </c>
      <c r="C12" s="23" t="str">
        <f>'Nädal_22_4.-9.klass'!C12</f>
        <v>Riis, vesi, söögisool</v>
      </c>
      <c r="D12" s="25">
        <v>100</v>
      </c>
      <c r="E12" s="21">
        <f>D12*'Nädal_22_4.-9.klass'!E12/'Nädal_22_4.-9.klass'!D12</f>
        <v>157.70200000000003</v>
      </c>
      <c r="F12" s="21">
        <f>D12*'Nädal_22_4.-9.klass'!F12/'Nädal_22_4.-9.klass'!D12</f>
        <v>26.875999999999998</v>
      </c>
      <c r="G12" s="21">
        <f>D12*'Nädal_22_4.-9.klass'!G12/'Nädal_22_4.-9.klass'!D12</f>
        <v>4.742</v>
      </c>
      <c r="H12" s="21">
        <f>D12*'Nädal_22_4.-9.klass'!H12/'Nädal_22_4.-9.klass'!D12</f>
        <v>2.2770000000000001</v>
      </c>
    </row>
    <row r="13" spans="1:8" ht="18.95" customHeight="1">
      <c r="A13" s="308"/>
      <c r="B13" s="258" t="str">
        <f>'Nädal_22_4.-9.klass'!B13</f>
        <v>Peet, röstitud</v>
      </c>
      <c r="C13" s="23" t="str">
        <f>'Nädal_22_4.-9.klass'!C13</f>
        <v>Peet, toiduõli, tüümian, värske</v>
      </c>
      <c r="D13" s="25">
        <v>100</v>
      </c>
      <c r="E13" s="21">
        <f>D13*'Nädal_22_4.-9.klass'!E13/'Nädal_22_4.-9.klass'!D13</f>
        <v>60.84</v>
      </c>
      <c r="F13" s="21">
        <f>D13*'Nädal_22_4.-9.klass'!F13/'Nädal_22_4.-9.klass'!D13</f>
        <v>12.507</v>
      </c>
      <c r="G13" s="21">
        <f>D13*'Nädal_22_4.-9.klass'!G13/'Nädal_22_4.-9.klass'!D13</f>
        <v>1.123</v>
      </c>
      <c r="H13" s="21">
        <f>D13*'Nädal_22_4.-9.klass'!H13/'Nädal_22_4.-9.klass'!D13</f>
        <v>1.6830000000000001</v>
      </c>
    </row>
    <row r="14" spans="1:8" ht="18.95" customHeight="1">
      <c r="A14" s="308"/>
      <c r="B14" s="258" t="str">
        <f>'Nädal_22_4.-9.klass'!B14</f>
        <v>Kapsa-paprikasalat</v>
      </c>
      <c r="C14" s="23" t="str">
        <f>'Nädal_22_4.-9.klass'!C14</f>
        <v>Valge peakapsas, paprika</v>
      </c>
      <c r="D14" s="25">
        <v>100</v>
      </c>
      <c r="E14" s="21">
        <f>D14*'Nädal_22_4.-9.klass'!E14/'Nädal_22_4.-9.klass'!D14</f>
        <v>29.8</v>
      </c>
      <c r="F14" s="21">
        <f>D14*'Nädal_22_4.-9.klass'!F14/'Nädal_22_4.-9.klass'!D14</f>
        <v>4.8600000000000003</v>
      </c>
      <c r="G14" s="21">
        <f>D14*'Nädal_22_4.-9.klass'!G14/'Nädal_22_4.-9.klass'!D14</f>
        <v>0.12</v>
      </c>
      <c r="H14" s="21">
        <f>D14*'Nädal_22_4.-9.klass'!H14/'Nädal_22_4.-9.klass'!D14</f>
        <v>1.18</v>
      </c>
    </row>
    <row r="15" spans="1:8" ht="18.95" customHeight="1">
      <c r="A15" s="308"/>
      <c r="B15" s="258" t="str">
        <f>'Nädal_22_4.-9.klass'!B15</f>
        <v>Porgand, porrulauk, lillkapsas</v>
      </c>
      <c r="C15" s="99" t="s">
        <v>543</v>
      </c>
      <c r="D15" s="25">
        <v>100</v>
      </c>
      <c r="E15" s="21">
        <f>D15*'Nädal_22_4.-9.klass'!E15/'Nädal_22_4.-9.klass'!D15</f>
        <v>29.9</v>
      </c>
      <c r="F15" s="21">
        <f>D15*'Nädal_22_4.-9.klass'!F15/'Nädal_22_4.-9.klass'!D15</f>
        <v>4.6500000000000004</v>
      </c>
      <c r="G15" s="21">
        <f>D15*'Nädal_22_4.-9.klass'!G15/'Nädal_22_4.-9.klass'!D15</f>
        <v>0.2</v>
      </c>
      <c r="H15" s="21">
        <f>D15*'Nädal_22_4.-9.klass'!H15/'Nädal_22_4.-9.klass'!D15</f>
        <v>1.47</v>
      </c>
    </row>
    <row r="16" spans="1:8" ht="18.95" customHeight="1">
      <c r="A16" s="308"/>
      <c r="B16" s="258" t="str">
        <f>'Nädal_22_4.-9.klass'!B16</f>
        <v>Seemnesegu (mahe)</v>
      </c>
      <c r="C16" s="23" t="str">
        <f>'Nädal_22_4.-9.klass'!C16</f>
        <v>Kõrvitsaseemned, päevalilleseemned, seesamiseemned</v>
      </c>
      <c r="D16" s="25">
        <v>10</v>
      </c>
      <c r="E16" s="21">
        <f>D16*'Nädal_22_4.-9.klass'!E16/'Nädal_22_4.-9.klass'!D16</f>
        <v>60.8767</v>
      </c>
      <c r="F16" s="21">
        <f>D16*'Nädal_22_4.-9.klass'!F16/'Nädal_22_4.-9.klass'!D16</f>
        <v>1.28</v>
      </c>
      <c r="G16" s="21">
        <f>D16*'Nädal_22_4.-9.klass'!G16/'Nädal_22_4.-9.klass'!D16</f>
        <v>5.1566999999999998</v>
      </c>
      <c r="H16" s="21">
        <f>D16*'Nädal_22_4.-9.klass'!H16/'Nädal_22_4.-9.klass'!D16</f>
        <v>2.8232999999999993</v>
      </c>
    </row>
    <row r="17" spans="1:23" ht="18.95" customHeight="1">
      <c r="A17" s="308"/>
      <c r="B17" s="258" t="str">
        <f>'Nädal_22_4.-9.klass'!B17</f>
        <v>Mahla-õlikaste</v>
      </c>
      <c r="C17" s="23" t="str">
        <f>'Nädal_22_4.-9.klass'!C17</f>
        <v>Õunamahl 100% naturaalne, õunaäädikas, sinepipulber, söögisool, petersell, värske, toiduõli</v>
      </c>
      <c r="D17" s="25">
        <v>10</v>
      </c>
      <c r="E17" s="21">
        <f>D17*'Nädal_22_4.-9.klass'!E17/'Nädal_22_4.-9.klass'!D17</f>
        <v>64.378799999999998</v>
      </c>
      <c r="F17" s="21">
        <f>D17*'Nädal_22_4.-9.klass'!F17/'Nädal_22_4.-9.klass'!D17</f>
        <v>0.19410000000000002</v>
      </c>
      <c r="G17" s="21">
        <f>D17*'Nädal_22_4.-9.klass'!G17/'Nädal_22_4.-9.klass'!D17</f>
        <v>7.0611000000000006</v>
      </c>
      <c r="H17" s="21">
        <f>D17*'Nädal_22_4.-9.klass'!H17/'Nädal_22_4.-9.klass'!D17</f>
        <v>2.7100000000000003E-2</v>
      </c>
    </row>
    <row r="18" spans="1:23" ht="18.95" customHeight="1">
      <c r="A18" s="308"/>
      <c r="B18" s="258" t="str">
        <f>'Nädal_22_4.-9.klass'!B18</f>
        <v>Piimatooted (piim, keefir) (L)</v>
      </c>
      <c r="C18" s="23"/>
      <c r="D18" s="25">
        <v>50</v>
      </c>
      <c r="E18" s="21">
        <f>D18*'Nädal_22_4.-9.klass'!E18/'Nädal_22_4.-9.klass'!D18</f>
        <v>28.195</v>
      </c>
      <c r="F18" s="21">
        <f>D18*'Nädal_22_4.-9.klass'!F18/'Nädal_22_4.-9.klass'!D18</f>
        <v>2.4375</v>
      </c>
      <c r="G18" s="21">
        <f>D18*'Nädal_22_4.-9.klass'!G18/'Nädal_22_4.-9.klass'!D18</f>
        <v>1.2849999999999999</v>
      </c>
      <c r="H18" s="21">
        <f>D18*'Nädal_22_4.-9.klass'!H18/'Nädal_22_4.-9.klass'!D18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08"/>
      <c r="B19" s="258" t="str">
        <f>'Nädal_22_4.-9.klass'!B19</f>
        <v>Joogijogurt , maitsestatud (L)</v>
      </c>
      <c r="C19" s="23" t="str">
        <f>'Nädal_22_4.-9.klass'!C19</f>
        <v>Maitsestamata jogurt, naturaalne marjapüree (maasikas, vaarikas, mustad sõstrad, punased sõstrad, mustikas), suhkur</v>
      </c>
      <c r="D19" s="25">
        <v>50</v>
      </c>
      <c r="E19" s="21">
        <f>D19*'Nädal_22_4.-9.klass'!E19/'Nädal_22_4.-9.klass'!D19</f>
        <v>37.372999999999998</v>
      </c>
      <c r="F19" s="21">
        <f>D19*'Nädal_22_4.-9.klass'!F19/'Nädal_22_4.-9.klass'!D19</f>
        <v>6.0614999999999997</v>
      </c>
      <c r="G19" s="21">
        <f>D19*'Nädal_22_4.-9.klass'!G19/'Nädal_22_4.-9.klass'!D19</f>
        <v>0.75</v>
      </c>
      <c r="H19" s="21">
        <f>D19*'Nädal_22_4.-9.klass'!H19/'Nädal_22_4.-9.klass'!D19</f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08"/>
      <c r="B20" s="258" t="str">
        <f>'Nädal_22_4.-9.klass'!B20</f>
        <v>Tee, suhkruta</v>
      </c>
      <c r="C20" s="23" t="str">
        <f>'Nädal_22_4.-9.klass'!C20</f>
        <v>Teepuru, vesi</v>
      </c>
      <c r="D20" s="25">
        <v>50</v>
      </c>
      <c r="E20" s="21">
        <f>D20*'Nädal_22_4.-9.klass'!E20/'Nädal_22_4.-9.klass'!D20</f>
        <v>0.2</v>
      </c>
      <c r="F20" s="21">
        <f>D20*'Nädal_22_4.-9.klass'!F20/'Nädal_22_4.-9.klass'!D20</f>
        <v>0</v>
      </c>
      <c r="G20" s="21">
        <f>D20*'Nädal_22_4.-9.klass'!G20/'Nädal_22_4.-9.klass'!D20</f>
        <v>0</v>
      </c>
      <c r="H20" s="21">
        <f>D20*'Nädal_22_4.-9.klass'!H20/'Nädal_22_4.-9.klass'!D20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08"/>
      <c r="B21" s="258" t="str">
        <f>'Nädal_22_4.-9.klass'!B21</f>
        <v>Rukkileiva (3 sorti) - ja sepikutoodete valik(G)</v>
      </c>
      <c r="C21" s="23"/>
      <c r="D21" s="25">
        <v>50</v>
      </c>
      <c r="E21" s="21">
        <f>D21*'Nädal_22_4.-9.klass'!E21/'Nädal_22_4.-9.klass'!D21</f>
        <v>123.1</v>
      </c>
      <c r="F21" s="21">
        <f>E21*'Nädal_22_4.-9.klass'!F21/'Nädal_22_4.-9.klass'!E21</f>
        <v>26.15</v>
      </c>
      <c r="G21" s="21">
        <f>F21*'Nädal_22_4.-9.klass'!G21/'Nädal_22_4.-9.klass'!F21</f>
        <v>1</v>
      </c>
      <c r="H21" s="21">
        <f>G21*'Nädal_22_4.-9.klass'!H21/'Nädal_22_4.-9.klass'!G21</f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08"/>
      <c r="B22" s="258" t="str">
        <f>'Nädal_22_4.-9.klass'!B22</f>
        <v>Valge redis</v>
      </c>
      <c r="C22" s="23"/>
      <c r="D22" s="25">
        <v>50</v>
      </c>
      <c r="E22" s="21">
        <f>D22*'Nädal_22_4.-9.klass'!E22/'Nädal_22_4.-9.klass'!D22</f>
        <v>9.4499999999999993</v>
      </c>
      <c r="F22" s="21">
        <f>E22*'Nädal_22_4.-9.klass'!F22/'Nädal_22_4.-9.klass'!E22</f>
        <v>1.45</v>
      </c>
      <c r="G22" s="21">
        <f>F22*'Nädal_22_4.-9.klass'!G22/'Nädal_22_4.-9.klass'!F22</f>
        <v>4.9999999999999996E-2</v>
      </c>
      <c r="H22" s="21">
        <f>G22*'Nädal_22_4.-9.klass'!H22/'Nädal_22_4.-9.klass'!G22</f>
        <v>0.39999999999999997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1"/>
      <c r="B23" s="258" t="str">
        <f>'Nädal_22_4.-9.klass'!B23</f>
        <v>Õun (mahe)</v>
      </c>
      <c r="C23" s="23"/>
      <c r="D23" s="25">
        <v>50</v>
      </c>
      <c r="E23" s="21">
        <f>D23*'Nädal_22_4.-9.klass'!E23/'Nädal_22_4.-9.klass'!D23</f>
        <v>24.038</v>
      </c>
      <c r="F23" s="21">
        <f>E23*'Nädal_22_4.-9.klass'!F23/'Nädal_22_4.-9.klass'!E23</f>
        <v>6.74</v>
      </c>
      <c r="G23" s="21">
        <f>F23*'Nädal_22_4.-9.klass'!G23/'Nädal_22_4.-9.klass'!F23</f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32" t="s">
        <v>37</v>
      </c>
      <c r="B24" s="433"/>
      <c r="C24" s="434"/>
      <c r="D24" s="30"/>
      <c r="E24" s="48">
        <f>SUM(E9:E23)</f>
        <v>886.4363000000003</v>
      </c>
      <c r="F24" s="48">
        <f>SUM(F9:F23)</f>
        <v>117.81503333333333</v>
      </c>
      <c r="G24" s="48">
        <f>SUM(G9:G23)</f>
        <v>35.995733333333334</v>
      </c>
      <c r="H24" s="48">
        <f>SUM(H9:H23)</f>
        <v>25.66033333333333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94"/>
      <c r="B26" s="258" t="str">
        <f>'Nädal_22_4.-9.klass'!B26</f>
        <v>Hakkliha-riisipall (M, PT)</v>
      </c>
      <c r="C26" s="23" t="str">
        <f>'Nädal_22_4.-9.klass'!C26</f>
        <v>Sea-veise segahakkliha, riis, mugulsibul, kanamuna, toiduõli, vesi, söögisool, must pipar, jahvatatud paprika, petersell, kuivatatud pune, kuivatatud majoraan</v>
      </c>
      <c r="D26" s="21">
        <v>100</v>
      </c>
      <c r="E26" s="21">
        <f>D26*'Nädal_22_4.-9.klass'!E26/'Nädal_22_4.-9.klass'!D26</f>
        <v>162.34800000000001</v>
      </c>
      <c r="F26" s="21">
        <f>D26*'Nädal_22_4.-9.klass'!F26/'Nädal_22_4.-9.klass'!D26</f>
        <v>4.7759999999999998</v>
      </c>
      <c r="G26" s="21">
        <f>D26*'Nädal_22_4.-9.klass'!G26/'Nädal_22_4.-9.klass'!D26</f>
        <v>10.680999999999999</v>
      </c>
      <c r="H26" s="21">
        <f>D26*'Nädal_22_4.-9.klass'!H26/'Nädal_22_4.-9.klass'!D26</f>
        <v>12.326000000000001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8">
      <c r="A27" s="274" t="s">
        <v>13</v>
      </c>
      <c r="B27" s="258" t="str">
        <f>'Nädal_22_4.-9.klass'!B27</f>
        <v>Juurviljakotlet (G, M, PT) (mahe)</v>
      </c>
      <c r="C27" s="23" t="str">
        <f>'Nädal_22_4.-9.klass'!C27</f>
        <v>Pastinaak, porgand, kartul, kanamuna, täistera speltanisujahu, söögisool, must pipar, purustatud või jahvatatud</v>
      </c>
      <c r="D27" s="27">
        <v>50</v>
      </c>
      <c r="E27" s="21">
        <f>D27*'Nädal_22_4.-9.klass'!E27/'Nädal_22_4.-9.klass'!D27</f>
        <v>70.135999999999996</v>
      </c>
      <c r="F27" s="21">
        <f>D27*'Nädal_22_4.-9.klass'!F27/'Nädal_22_4.-9.klass'!D27</f>
        <v>13.994999999999999</v>
      </c>
      <c r="G27" s="21">
        <f>D27*'Nädal_22_4.-9.klass'!G27/'Nädal_22_4.-9.klass'!D27</f>
        <v>0.94800000000000006</v>
      </c>
      <c r="H27" s="21">
        <f>D27*'Nädal_22_4.-9.klass'!H27/'Nädal_22_4.-9.klass'!D27</f>
        <v>2.6905000000000001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.95" customHeight="1">
      <c r="A28" s="295"/>
      <c r="B28" s="258" t="str">
        <f>'Nädal_22_4.-9.klass'!B28</f>
        <v>Kartul, aurutatud (mahe)</v>
      </c>
      <c r="C28" s="23"/>
      <c r="D28" s="25">
        <v>100</v>
      </c>
      <c r="E28" s="21">
        <f>D28*'Nädal_22_4.-9.klass'!E28/'Nädal_22_4.-9.klass'!D28</f>
        <v>72.5</v>
      </c>
      <c r="F28" s="21">
        <f>D28*'Nädal_22_4.-9.klass'!F28/'Nädal_22_4.-9.klass'!D28</f>
        <v>16.5</v>
      </c>
      <c r="G28" s="21">
        <f>D28*'Nädal_22_4.-9.klass'!G28/'Nädal_22_4.-9.klass'!D28</f>
        <v>0.1</v>
      </c>
      <c r="H28" s="21">
        <f>D28*'Nädal_22_4.-9.klass'!H28/'Nädal_22_4.-9.klass'!D28</f>
        <v>1.8999999999999997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.95" customHeight="1">
      <c r="A29" s="295"/>
      <c r="B29" s="258" t="str">
        <f>'Nädal_22_4.-9.klass'!B29</f>
        <v>Bulgur, keedetud (G)</v>
      </c>
      <c r="C29" s="23" t="str">
        <f>'Nädal_22_4.-9.klass'!C29</f>
        <v>Bulgur (Durum nisu), vesi, söögisool</v>
      </c>
      <c r="D29" s="25">
        <v>100</v>
      </c>
      <c r="E29" s="21">
        <f>D29*'Nädal_22_4.-9.klass'!E29/'Nädal_22_4.-9.klass'!D29</f>
        <v>116.798</v>
      </c>
      <c r="F29" s="21">
        <f>D29*'Nädal_22_4.-9.klass'!F29/'Nädal_22_4.-9.klass'!D29</f>
        <v>24.896000000000001</v>
      </c>
      <c r="G29" s="21">
        <f>D29*'Nädal_22_4.-9.klass'!G29/'Nädal_22_4.-9.klass'!D29</f>
        <v>0.75399999999999989</v>
      </c>
      <c r="H29" s="21">
        <f>D29*'Nädal_22_4.-9.klass'!H29/'Nädal_22_4.-9.klass'!D29</f>
        <v>3.87</v>
      </c>
      <c r="I29" s="26"/>
    </row>
    <row r="30" spans="1:23" s="39" customFormat="1" ht="18.95" customHeight="1">
      <c r="A30" s="304"/>
      <c r="B30" s="258" t="str">
        <f>'Nädal_22_4.-9.klass'!B30</f>
        <v>Porgand, röstitud</v>
      </c>
      <c r="C30" s="23"/>
      <c r="D30" s="25">
        <v>100</v>
      </c>
      <c r="E30" s="21">
        <f>D30*'Nädal_22_4.-9.klass'!E30/'Nädal_22_4.-9.klass'!D30</f>
        <v>60.2</v>
      </c>
      <c r="F30" s="21">
        <f>D30*'Nädal_22_4.-9.klass'!F30/'Nädal_22_4.-9.klass'!D30</f>
        <v>7.54</v>
      </c>
      <c r="G30" s="21">
        <f>D30*'Nädal_22_4.-9.klass'!G30/'Nädal_22_4.-9.klass'!D30</f>
        <v>2.2400000000000002</v>
      </c>
      <c r="H30" s="21">
        <f>D30*'Nädal_22_4.-9.klass'!H30/'Nädal_22_4.-9.klass'!D30</f>
        <v>0.72599999999999998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4"/>
      <c r="B31" s="258" t="str">
        <f>'Nädal_22_4.-9.klass'!B31</f>
        <v>Soe valge kaste (G, L)</v>
      </c>
      <c r="C31" s="23" t="str">
        <f>'Nädal_22_4.-9.klass'!C31</f>
        <v>Toiduõli, nisujahu, piim, söögisool, toidukoor</v>
      </c>
      <c r="D31" s="25">
        <v>100</v>
      </c>
      <c r="E31" s="21">
        <f>D31*'Nädal_22_4.-9.klass'!E31/'Nädal_22_4.-9.klass'!D31</f>
        <v>118.252</v>
      </c>
      <c r="F31" s="21">
        <f>D31*'Nädal_22_4.-9.klass'!F31/'Nädal_22_4.-9.klass'!D31</f>
        <v>8.1539999999999999</v>
      </c>
      <c r="G31" s="21">
        <f>D31*'Nädal_22_4.-9.klass'!G31/'Nädal_22_4.-9.klass'!D31</f>
        <v>7.8920000000000003</v>
      </c>
      <c r="H31" s="21">
        <f>D31*'Nädal_22_4.-9.klass'!H31/'Nädal_22_4.-9.klass'!D31</f>
        <v>3.7460000000000004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04"/>
      <c r="B32" s="258" t="str">
        <f>'Nädal_22_4.-9.klass'!B32</f>
        <v>Peedi-piprajuuresalat (L)</v>
      </c>
      <c r="C32" s="23" t="str">
        <f>'Nädal_22_4.-9.klass'!C32</f>
        <v>Peet, mädarõigas</v>
      </c>
      <c r="D32" s="25">
        <v>100</v>
      </c>
      <c r="E32" s="21">
        <f>D32*'Nädal_22_4.-9.klass'!E32/'Nädal_22_4.-9.klass'!D32</f>
        <v>59.6</v>
      </c>
      <c r="F32" s="21">
        <f>D32*'Nädal_22_4.-9.klass'!F32/'Nädal_22_4.-9.klass'!D32</f>
        <v>8.2799999999999994</v>
      </c>
      <c r="G32" s="21">
        <f>D32*'Nädal_22_4.-9.klass'!G32/'Nädal_22_4.-9.klass'!D32</f>
        <v>1.6719999999999999</v>
      </c>
      <c r="H32" s="21">
        <f>D32*'Nädal_22_4.-9.klass'!H32/'Nädal_22_4.-9.klass'!D32</f>
        <v>1.8320000000000001</v>
      </c>
      <c r="I32" s="41"/>
      <c r="J32" s="40"/>
      <c r="K32" s="40"/>
      <c r="L32" s="40"/>
      <c r="M32" s="40"/>
      <c r="N32" s="40"/>
      <c r="O32" s="40"/>
      <c r="P32" s="40"/>
    </row>
    <row r="33" spans="1:22" ht="18.95" customHeight="1">
      <c r="A33" s="295"/>
      <c r="B33" s="258" t="str">
        <f>'Nädal_22_4.-9.klass'!B33</f>
        <v>Salatisegu, mais, nuikapsas</v>
      </c>
      <c r="C33" s="23" t="str">
        <f>'Nädal_22_4.-9.klass'!C33</f>
        <v>Salatisegu (Rooma salat, jääsalat, rukola, spinat), mais, nuikapsas</v>
      </c>
      <c r="D33" s="25">
        <v>100</v>
      </c>
      <c r="E33" s="21">
        <f>D33*'Nädal_22_4.-9.klass'!E33/'Nädal_22_4.-9.klass'!D33</f>
        <v>42.5</v>
      </c>
      <c r="F33" s="21">
        <f>D33*'Nädal_22_4.-9.klass'!F33/'Nädal_22_4.-9.klass'!D33</f>
        <v>5.92</v>
      </c>
      <c r="G33" s="21">
        <f>D33*'Nädal_22_4.-9.klass'!G33/'Nädal_22_4.-9.klass'!D33</f>
        <v>0.69</v>
      </c>
      <c r="H33" s="21">
        <f>D33*'Nädal_22_4.-9.klass'!H33/'Nädal_22_4.-9.klass'!D33</f>
        <v>1.81</v>
      </c>
      <c r="I33" s="26"/>
      <c r="J33" s="35"/>
      <c r="K33" s="35"/>
      <c r="L33" s="35"/>
      <c r="M33" s="35"/>
      <c r="N33" s="35"/>
      <c r="O33" s="35"/>
      <c r="P33" s="35"/>
    </row>
    <row r="34" spans="1:22" ht="18.95" customHeight="1">
      <c r="A34" s="295"/>
      <c r="B34" s="258" t="str">
        <f>'Nädal_22_4.-9.klass'!B34</f>
        <v>Seemnesegu (mahe)</v>
      </c>
      <c r="C34" s="23" t="str">
        <f>'Nädal_22_4.-9.klass'!C34</f>
        <v>Kõrvitsaseemned, päevalilleseemned, seesamiseemned</v>
      </c>
      <c r="D34" s="25">
        <v>10</v>
      </c>
      <c r="E34" s="21">
        <f>D34*'Nädal_22_4.-9.klass'!E34/'Nädal_22_4.-9.klass'!D34</f>
        <v>60.8767</v>
      </c>
      <c r="F34" s="21">
        <f>D34*'Nädal_22_4.-9.klass'!F34/'Nädal_22_4.-9.klass'!D34</f>
        <v>1.28</v>
      </c>
      <c r="G34" s="21">
        <f>D34*'Nädal_22_4.-9.klass'!G34/'Nädal_22_4.-9.klass'!D34</f>
        <v>5.1566999999999998</v>
      </c>
      <c r="H34" s="21">
        <f>D34*'Nädal_22_4.-9.klass'!H34/'Nädal_22_4.-9.klass'!D34</f>
        <v>2.8232999999999993</v>
      </c>
      <c r="J34" s="35"/>
      <c r="K34" s="35"/>
      <c r="L34" s="35"/>
      <c r="M34" s="35"/>
      <c r="N34" s="35"/>
      <c r="O34" s="35"/>
      <c r="P34" s="35"/>
    </row>
    <row r="35" spans="1:22" ht="18.95" customHeight="1">
      <c r="A35" s="295"/>
      <c r="B35" s="258" t="str">
        <f>'Nädal_22_4.-9.klass'!B35</f>
        <v>Mahla-õlikaste</v>
      </c>
      <c r="C35" s="23" t="str">
        <f>'Nädal_22_4.-9.klass'!C35</f>
        <v>Õunamahl 100% naturaalne, õunaäädikas, sinepipulber, söögisool, petersell, toiduõli</v>
      </c>
      <c r="D35" s="25">
        <v>5</v>
      </c>
      <c r="E35" s="21">
        <f>D35*'Nädal_22_4.-9.klass'!E35/'Nädal_22_4.-9.klass'!D35</f>
        <v>32.189399999999999</v>
      </c>
      <c r="F35" s="21">
        <f>E35*'Nädal_22_4.-9.klass'!F35/'Nädal_22_4.-9.klass'!E35</f>
        <v>9.7050000000000011E-2</v>
      </c>
      <c r="G35" s="21">
        <f>F35*'Nädal_22_4.-9.klass'!G35/'Nädal_22_4.-9.klass'!F35</f>
        <v>3.5305500000000003</v>
      </c>
      <c r="H35" s="21">
        <f>G35*'Nädal_22_4.-9.klass'!H35/'Nädal_22_4.-9.klass'!G35</f>
        <v>1.3550000000000001E-2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308"/>
      <c r="B36" s="258" t="str">
        <f>'Nädal_22_4.-9.klass'!B36</f>
        <v>Piimatooted (piim, keefir) (L)</v>
      </c>
      <c r="C36" s="23"/>
      <c r="D36" s="25">
        <v>50</v>
      </c>
      <c r="E36" s="21">
        <f>D36*'Nädal_22_4.-9.klass'!E36/'Nädal_22_4.-9.klass'!D36</f>
        <v>28.195</v>
      </c>
      <c r="F36" s="21">
        <f>D36*'Nädal_22_4.-9.klass'!F36/'Nädal_22_4.-9.klass'!D36</f>
        <v>2.4375</v>
      </c>
      <c r="G36" s="21">
        <f>D36*'Nädal_22_4.-9.klass'!G36/'Nädal_22_4.-9.klass'!D36</f>
        <v>1.2849999999999999</v>
      </c>
      <c r="H36" s="21">
        <f>D36*'Nädal_22_4.-9.klass'!H36/'Nädal_22_4.-9.klass'!D36</f>
        <v>1.72</v>
      </c>
      <c r="J36" s="35"/>
      <c r="K36" s="35"/>
      <c r="L36" s="35"/>
      <c r="M36" s="35"/>
      <c r="N36" s="38"/>
      <c r="O36" s="35"/>
      <c r="P36" s="35"/>
    </row>
    <row r="37" spans="1:22" ht="30">
      <c r="A37" s="297"/>
      <c r="B37" s="258" t="str">
        <f>'Nädal_22_4.-9.klass'!B37</f>
        <v>Joogijogurt , maitsestatud (L)</v>
      </c>
      <c r="C37" s="23" t="str">
        <f>'Nädal_22_4.-9.klass'!C37</f>
        <v>Maitsestamata jogurt, naturaalne marjapüree (maasikas, vaarikas, mustad sõstrad, punased sõstrad, mustikas), suhkur</v>
      </c>
      <c r="D37" s="25">
        <v>50</v>
      </c>
      <c r="E37" s="21">
        <f>D37*'Nädal_22_4.-9.klass'!E37/'Nädal_22_4.-9.klass'!D37</f>
        <v>37.372999999999998</v>
      </c>
      <c r="F37" s="21">
        <f>D37*'Nädal_22_4.-9.klass'!F37/'Nädal_22_4.-9.klass'!D37</f>
        <v>6.0614999999999997</v>
      </c>
      <c r="G37" s="21">
        <f>D37*'Nädal_22_4.-9.klass'!G37/'Nädal_22_4.-9.klass'!D37</f>
        <v>0.75</v>
      </c>
      <c r="H37" s="21">
        <f>D37*'Nädal_22_4.-9.klass'!H37/'Nädal_22_4.-9.klass'!D37</f>
        <v>1.6</v>
      </c>
      <c r="L37" s="33"/>
      <c r="M37" s="32"/>
      <c r="N37" s="32"/>
      <c r="O37" s="32"/>
      <c r="P37" s="32"/>
      <c r="Q37" s="32"/>
    </row>
    <row r="38" spans="1:22" ht="18.95" customHeight="1">
      <c r="A38" s="297"/>
      <c r="B38" s="258" t="str">
        <f>'Nädal_22_4.-9.klass'!B38</f>
        <v>Tee, suhkruta</v>
      </c>
      <c r="C38" s="23" t="str">
        <f>'Nädal_22_4.-9.klass'!C38</f>
        <v>Teepuru, vesi</v>
      </c>
      <c r="D38" s="25">
        <v>50</v>
      </c>
      <c r="E38" s="21">
        <f>D38*'Nädal_22_4.-9.klass'!E38/'Nädal_22_4.-9.klass'!D38</f>
        <v>0.2</v>
      </c>
      <c r="F38" s="21">
        <f>D38*'Nädal_22_4.-9.klass'!F38/'Nädal_22_4.-9.klass'!D38</f>
        <v>0</v>
      </c>
      <c r="G38" s="21">
        <f>D38*'Nädal_22_4.-9.klass'!G38/'Nädal_22_4.-9.klass'!D38</f>
        <v>0</v>
      </c>
      <c r="H38" s="21">
        <f>D38*'Nädal_22_4.-9.klass'!H38/'Nädal_22_4.-9.klass'!D38</f>
        <v>0.05</v>
      </c>
      <c r="L38" s="33"/>
      <c r="M38" s="32"/>
      <c r="N38" s="32"/>
      <c r="O38" s="32"/>
      <c r="P38" s="32"/>
      <c r="Q38" s="32"/>
    </row>
    <row r="39" spans="1:22" ht="18.95" customHeight="1">
      <c r="A39" s="295"/>
      <c r="B39" s="258" t="str">
        <f>'Nädal_22_4.-9.klass'!B39</f>
        <v>Rukkileiva (3 sorti) - ja sepikutoodete valik(G)</v>
      </c>
      <c r="C39" s="23"/>
      <c r="D39" s="25">
        <v>30</v>
      </c>
      <c r="E39" s="21">
        <f>D39*'Nädal_22_4.-9.klass'!E39/'Nädal_22_4.-9.klass'!D39</f>
        <v>73.86</v>
      </c>
      <c r="F39" s="21">
        <f>E39*'Nädal_22_4.-9.klass'!F39/'Nädal_22_4.-9.klass'!E39</f>
        <v>15.69</v>
      </c>
      <c r="G39" s="21">
        <f>F39*'Nädal_22_4.-9.klass'!G39/'Nädal_22_4.-9.klass'!F39</f>
        <v>0.6</v>
      </c>
      <c r="H39" s="21">
        <f>G39*'Nädal_22_4.-9.klass'!H39/'Nädal_22_4.-9.klass'!G39</f>
        <v>2.145</v>
      </c>
      <c r="O39" s="35"/>
      <c r="P39" s="35"/>
      <c r="Q39" s="35"/>
      <c r="R39" s="35"/>
      <c r="S39" s="35"/>
      <c r="T39" s="35"/>
      <c r="U39" s="35"/>
      <c r="V39" s="35"/>
    </row>
    <row r="40" spans="1:22" ht="18.95" customHeight="1">
      <c r="A40" s="295"/>
      <c r="B40" s="258" t="str">
        <f>'Nädal_22_4.-9.klass'!B40</f>
        <v xml:space="preserve">Porgand </v>
      </c>
      <c r="C40" s="23"/>
      <c r="D40" s="25">
        <v>50</v>
      </c>
      <c r="E40" s="21">
        <f>D40*'Nädal_22_4.-9.klass'!E40/'Nädal_22_4.-9.klass'!D40</f>
        <v>16.2</v>
      </c>
      <c r="F40" s="21">
        <f>E40*'Nädal_22_4.-9.klass'!F40/'Nädal_22_4.-9.klass'!E40</f>
        <v>2.8</v>
      </c>
      <c r="G40" s="21">
        <f>F40*'Nädal_22_4.-9.klass'!G40/'Nädal_22_4.-9.klass'!F40</f>
        <v>9.9999999999999992E-2</v>
      </c>
      <c r="H40" s="21">
        <f>G40*'Nädal_22_4.-9.klass'!H40/'Nädal_22_4.-9.klass'!G40</f>
        <v>0.29999999999999993</v>
      </c>
      <c r="O40" s="35"/>
      <c r="P40" s="35"/>
      <c r="Q40" s="35"/>
      <c r="R40" s="35"/>
      <c r="S40" s="35"/>
      <c r="T40" s="35"/>
      <c r="U40" s="35"/>
      <c r="V40" s="35"/>
    </row>
    <row r="41" spans="1:22" ht="18.95" customHeight="1">
      <c r="A41" s="305"/>
      <c r="B41" s="258" t="str">
        <f>'Nädal_22_4.-9.klass'!B41</f>
        <v xml:space="preserve">Pirn </v>
      </c>
      <c r="C41" s="23"/>
      <c r="D41" s="25">
        <v>50</v>
      </c>
      <c r="E41" s="21">
        <f>D41*'Nädal_22_4.-9.klass'!E41/'Nädal_22_4.-9.klass'!D41</f>
        <v>19.988</v>
      </c>
      <c r="F41" s="21">
        <f>E41*'Nädal_22_4.-9.klass'!F41/'Nädal_22_4.-9.klass'!E41</f>
        <v>5.97</v>
      </c>
      <c r="G41" s="21">
        <f>F41*'Nädal_22_4.-9.klass'!G41/'Nädal_22_4.-9.klass'!F41</f>
        <v>0</v>
      </c>
      <c r="H41" s="21">
        <v>0.15</v>
      </c>
      <c r="O41" s="35"/>
      <c r="P41" s="35"/>
      <c r="Q41" s="35"/>
      <c r="R41" s="35"/>
      <c r="S41" s="35"/>
      <c r="T41" s="35"/>
      <c r="U41" s="35"/>
      <c r="V41" s="35"/>
    </row>
    <row r="42" spans="1:22" s="34" customFormat="1" ht="18.95" customHeight="1">
      <c r="A42" s="432" t="s">
        <v>37</v>
      </c>
      <c r="B42" s="433"/>
      <c r="C42" s="434"/>
      <c r="D42" s="51"/>
      <c r="E42" s="48">
        <f>SUM(E26:E41)</f>
        <v>971.21610000000032</v>
      </c>
      <c r="F42" s="48">
        <f>SUM(F26:F41)</f>
        <v>124.39704999999999</v>
      </c>
      <c r="G42" s="48">
        <f>SUM(G26:G41)</f>
        <v>36.399250000000002</v>
      </c>
      <c r="H42" s="48">
        <f>SUM(H26:H41)</f>
        <v>37.702349999999996</v>
      </c>
      <c r="O42" s="36"/>
      <c r="P42" s="36"/>
      <c r="Q42" s="36"/>
      <c r="R42" s="36"/>
      <c r="S42" s="36"/>
      <c r="T42" s="36"/>
      <c r="U42" s="36"/>
      <c r="V42" s="36"/>
    </row>
    <row r="43" spans="1:22" ht="50.1" customHeight="1">
      <c r="A43" s="234" t="s">
        <v>52</v>
      </c>
      <c r="B43" s="47" t="s">
        <v>4</v>
      </c>
      <c r="C43" s="29" t="s">
        <v>5</v>
      </c>
      <c r="D43" s="28" t="s">
        <v>6</v>
      </c>
      <c r="E43" s="28" t="s">
        <v>7</v>
      </c>
      <c r="F43" s="28" t="s">
        <v>8</v>
      </c>
      <c r="G43" s="28" t="s">
        <v>9</v>
      </c>
      <c r="H43" s="28" t="s">
        <v>10</v>
      </c>
      <c r="O43" s="35"/>
      <c r="P43" s="35"/>
      <c r="Q43" s="35"/>
      <c r="R43" s="35"/>
      <c r="S43" s="35"/>
      <c r="T43" s="35"/>
      <c r="U43" s="35"/>
      <c r="V43" s="35"/>
    </row>
    <row r="44" spans="1:22" s="34" customFormat="1" ht="18">
      <c r="A44" s="299"/>
      <c r="B44" s="258" t="str">
        <f>'Nädal_22_4.-9.klass'!B44</f>
        <v>Rassolnik kanalihaga (G)</v>
      </c>
      <c r="C44" s="23" t="str">
        <f>'Nädal_22_4.-9.klass'!C44</f>
        <v>Kanaliha, vesi, odrakruup, porgand, kartul, mugulsibul, hapukurk, söögisool, must pipar, toiduõli, till</v>
      </c>
      <c r="D44" s="21">
        <v>300</v>
      </c>
      <c r="E44" s="21">
        <f>D44*'Nädal_22_4.-9.klass'!E44/'Nädal_22_4.-9.klass'!D44</f>
        <v>249.6</v>
      </c>
      <c r="F44" s="21">
        <f>D44*'Nädal_22_4.-9.klass'!F44/'Nädal_22_4.-9.klass'!D44</f>
        <v>23.736000000000001</v>
      </c>
      <c r="G44" s="21">
        <f>D44*'Nädal_22_4.-9.klass'!G44/'Nädal_22_4.-9.klass'!D44</f>
        <v>10.464</v>
      </c>
      <c r="H44" s="21">
        <f>D44*'Nädal_22_4.-9.klass'!H44/'Nädal_22_4.-9.klass'!D44</f>
        <v>13.247999999999998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274" t="s">
        <v>13</v>
      </c>
      <c r="B45" s="258" t="str">
        <f>'Nädal_22_4.-9.klass'!B45</f>
        <v>Rassolnik põldubadega (G) (mahe)</v>
      </c>
      <c r="C45" s="23" t="str">
        <f>'Nädal_22_4.-9.klass'!C45</f>
        <v>Põlduba, vesi, odrakruup, porgand, kartul, mugulsibul, hapukurk, söögisool, must pipar, toiduõli, till</v>
      </c>
      <c r="D45" s="27">
        <v>50</v>
      </c>
      <c r="E45" s="21">
        <f>D45*'Nädal_22_4.-9.klass'!E45/'Nädal_22_4.-9.klass'!D45</f>
        <v>25.88</v>
      </c>
      <c r="F45" s="21">
        <f>D45*'Nädal_22_4.-9.klass'!F45/'Nädal_22_4.-9.klass'!D45</f>
        <v>4.5599999999999996</v>
      </c>
      <c r="G45" s="21">
        <f>D45*'Nädal_22_4.-9.klass'!G45/'Nädal_22_4.-9.klass'!D45</f>
        <v>0.1636</v>
      </c>
      <c r="H45" s="21">
        <f>D45*'Nädal_22_4.-9.klass'!H45/'Nädal_22_4.-9.klass'!D45</f>
        <v>1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274"/>
      <c r="B46" s="258" t="str">
        <f>'Nädal_22_4.-9.klass'!B46</f>
        <v>Hapukoor R 20% (L)</v>
      </c>
      <c r="C46" s="23"/>
      <c r="D46" s="27">
        <v>30</v>
      </c>
      <c r="E46" s="21">
        <f>D46*'Nädal_22_4.-9.klass'!E46/'Nädal_22_4.-9.klass'!D46</f>
        <v>66.5</v>
      </c>
      <c r="F46" s="21">
        <f>E46*'Nädal_22_4.-9.klass'!F46/'Nädal_22_4.-9.klass'!E46</f>
        <v>1.1399999999999999</v>
      </c>
      <c r="G46" s="21">
        <f>F46*'Nädal_22_4.-9.klass'!G46/'Nädal_22_4.-9.klass'!F46</f>
        <v>6.44</v>
      </c>
      <c r="H46" s="21">
        <f>G46*'Nädal_22_4.-9.klass'!H46/'Nädal_22_4.-9.klass'!G46</f>
        <v>0.99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.95" customHeight="1">
      <c r="A47" s="301"/>
      <c r="B47" s="258" t="str">
        <f>'Nädal_22_4.-9.klass'!B47</f>
        <v>Ploomi-pirnikompott vahukoorega (L)</v>
      </c>
      <c r="C47" s="23" t="str">
        <f>'Nädal_22_4.-9.klass'!C47</f>
        <v>Ploom, pirn, vesi, suhkur, kaneel, sidrunimahl, vahukoor</v>
      </c>
      <c r="D47" s="25">
        <v>100</v>
      </c>
      <c r="E47" s="21">
        <f>D47*'Nädal_22_4.-9.klass'!E47/'Nädal_22_4.-9.klass'!D47</f>
        <v>104</v>
      </c>
      <c r="F47" s="21">
        <f>D47*'Nädal_22_4.-9.klass'!F47/'Nädal_22_4.-9.klass'!D47</f>
        <v>14.9</v>
      </c>
      <c r="G47" s="21">
        <f>D47*'Nädal_22_4.-9.klass'!G47/'Nädal_22_4.-9.klass'!D47</f>
        <v>4.6500000000000004</v>
      </c>
      <c r="H47" s="21">
        <f>D47*'Nädal_22_4.-9.klass'!H47/'Nädal_22_4.-9.klass'!D47</f>
        <v>0.49399999999999999</v>
      </c>
      <c r="J47" s="36"/>
      <c r="K47" s="36"/>
      <c r="L47" s="36"/>
      <c r="M47" s="36"/>
      <c r="N47" s="36"/>
      <c r="O47" s="36"/>
      <c r="P47" s="37"/>
      <c r="Q47" s="37"/>
      <c r="R47" s="37"/>
      <c r="S47" s="37"/>
      <c r="T47" s="36"/>
      <c r="U47" s="36"/>
      <c r="V47" s="36"/>
    </row>
    <row r="48" spans="1:22" s="34" customFormat="1" ht="18">
      <c r="A48" s="301"/>
      <c r="B48" s="258" t="str">
        <f>'Nädal_22_4.-9.klass'!B48</f>
        <v>Mustsõstra-rukkivaht (G)</v>
      </c>
      <c r="C48" s="23" t="str">
        <f>'Nädal_22_4.-9.klass'!C48</f>
        <v>Mustsõstrar, rukkijahu, vesi, suhkur, vanillisuhkur</v>
      </c>
      <c r="D48" s="25">
        <v>100</v>
      </c>
      <c r="E48" s="21">
        <f>D48*'Nädal_22_4.-9.klass'!E48/'Nädal_22_4.-9.klass'!D48</f>
        <v>125</v>
      </c>
      <c r="F48" s="21">
        <f>D48*'Nädal_22_4.-9.klass'!F48/'Nädal_22_4.-9.klass'!D48</f>
        <v>26.875</v>
      </c>
      <c r="G48" s="21">
        <f>D48*'Nädal_22_4.-9.klass'!G48/'Nädal_22_4.-9.klass'!D48</f>
        <v>0.34</v>
      </c>
      <c r="H48" s="21">
        <f>D48*'Nädal_22_4.-9.klass'!H48/'Nädal_22_4.-9.klass'!D48</f>
        <v>1.7875000000000001</v>
      </c>
      <c r="J48" s="36"/>
      <c r="K48" s="36"/>
      <c r="L48" s="36"/>
      <c r="M48" s="36"/>
      <c r="N48" s="36"/>
      <c r="O48" s="36"/>
      <c r="P48" s="37"/>
      <c r="Q48" s="37"/>
      <c r="R48" s="37"/>
      <c r="S48" s="37"/>
      <c r="T48" s="36"/>
      <c r="U48" s="36"/>
      <c r="V48" s="36"/>
    </row>
    <row r="49" spans="1:22" s="34" customFormat="1" ht="18.95" customHeight="1">
      <c r="A49" s="310"/>
      <c r="B49" s="258" t="str">
        <f>'Nädal_22_4.-9.klass'!B49</f>
        <v>Piimatooted (piim, keefir) (L)</v>
      </c>
      <c r="C49" s="23"/>
      <c r="D49" s="25">
        <v>50</v>
      </c>
      <c r="E49" s="21">
        <f>D49*'Nädal_22_4.-9.klass'!E49/'Nädal_22_4.-9.klass'!D49</f>
        <v>28.195</v>
      </c>
      <c r="F49" s="21">
        <f>D49*'Nädal_22_4.-9.klass'!F49/'Nädal_22_4.-9.klass'!D49</f>
        <v>2.4375</v>
      </c>
      <c r="G49" s="21">
        <f>D49*'Nädal_22_4.-9.klass'!G49/'Nädal_22_4.-9.klass'!D49</f>
        <v>1.2849999999999999</v>
      </c>
      <c r="H49" s="21">
        <f>D49*'Nädal_22_4.-9.klass'!H49/'Nädal_22_4.-9.klass'!D49</f>
        <v>1.72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s="34" customFormat="1" ht="18.95" customHeight="1">
      <c r="A50" s="310"/>
      <c r="B50" s="258" t="str">
        <f>'Nädal_22_4.-9.klass'!B50</f>
        <v>Mahl (erinevad maitsed)</v>
      </c>
      <c r="C50" s="23" t="str">
        <f>'Nädal_22_4.-9.klass'!C50</f>
        <v>Rõngu suhkruvaba mahlakonsentraat 100% naturaalne, vesi</v>
      </c>
      <c r="D50" s="25">
        <v>50</v>
      </c>
      <c r="E50" s="21">
        <f>D50*'Nädal_22_4.-9.klass'!E50/'Nädal_22_4.-9.klass'!D50</f>
        <v>24.264400000000002</v>
      </c>
      <c r="F50" s="21">
        <f>D50*'Nädal_22_4.-9.klass'!F50/'Nädal_22_4.-9.klass'!D50</f>
        <v>5.891</v>
      </c>
      <c r="G50" s="21">
        <f>D50*'Nädal_22_4.-9.klass'!G50/'Nädal_22_4.-9.klass'!D50</f>
        <v>2.5000000000000001E-2</v>
      </c>
      <c r="H50" s="21">
        <f>D50*'Nädal_22_4.-9.klass'!H50/'Nädal_22_4.-9.klass'!D50</f>
        <v>0.18149999999999999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</row>
    <row r="51" spans="1:22" ht="30">
      <c r="A51" s="310"/>
      <c r="B51" s="258" t="str">
        <f>'Nädal_22_4.-9.klass'!B51</f>
        <v>Joogijogurt , maitsestatud (L)</v>
      </c>
      <c r="C51" s="23" t="str">
        <f>'Nädal_22_4.-9.klass'!C51</f>
        <v>Maitsestamata jogurt, naturaalne marjapüree (maasikas, vaarikas, mustad sõstrad, punased sõstrad, mustikas), suhkur</v>
      </c>
      <c r="D51" s="25">
        <v>50</v>
      </c>
      <c r="E51" s="21">
        <f>D51*'Nädal_22_4.-9.klass'!E51/'Nädal_22_4.-9.klass'!D51</f>
        <v>37.372999999999998</v>
      </c>
      <c r="F51" s="21">
        <f>D51*'Nädal_22_4.-9.klass'!F51/'Nädal_22_4.-9.klass'!D51</f>
        <v>6.0614999999999997</v>
      </c>
      <c r="G51" s="21">
        <f>D51*'Nädal_22_4.-9.klass'!G51/'Nädal_22_4.-9.klass'!D51</f>
        <v>0.75</v>
      </c>
      <c r="H51" s="21">
        <f>D51*'Nädal_22_4.-9.klass'!H51/'Nädal_22_4.-9.klass'!D51</f>
        <v>1.6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</row>
    <row r="52" spans="1:22" ht="18.95" customHeight="1">
      <c r="A52" s="310"/>
      <c r="B52" s="258" t="str">
        <f>'Nädal_22_4.-9.klass'!B52</f>
        <v>Tee, suhkruta</v>
      </c>
      <c r="C52" s="23" t="str">
        <f>'Nädal_22_4.-9.klass'!C52</f>
        <v>Teepuru, vesi</v>
      </c>
      <c r="D52" s="25">
        <v>50</v>
      </c>
      <c r="E52" s="21">
        <f>D52*'Nädal_22_4.-9.klass'!E52/'Nädal_22_4.-9.klass'!D52</f>
        <v>0.2</v>
      </c>
      <c r="F52" s="21">
        <f>D52*'Nädal_22_4.-9.klass'!F52/'Nädal_22_4.-9.klass'!D52</f>
        <v>0</v>
      </c>
      <c r="G52" s="21">
        <f>D52*'Nädal_22_4.-9.klass'!G52/'Nädal_22_4.-9.klass'!D52</f>
        <v>0</v>
      </c>
      <c r="H52" s="21">
        <f>D52*'Nädal_22_4.-9.klass'!H52/'Nädal_22_4.-9.klass'!D52</f>
        <v>0.05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</row>
    <row r="53" spans="1:22" ht="18.95" customHeight="1">
      <c r="A53" s="310"/>
      <c r="B53" s="258" t="str">
        <f>'Nädal_22_4.-9.klass'!B53</f>
        <v>Rukkileiva (3 sorti) - ja sepikutoodete valik(G)</v>
      </c>
      <c r="C53" s="23"/>
      <c r="D53" s="25">
        <v>30</v>
      </c>
      <c r="E53" s="21">
        <f>D53*'Nädal_22_4.-9.klass'!E53/'Nädal_22_4.-9.klass'!D53</f>
        <v>73.86</v>
      </c>
      <c r="F53" s="21">
        <f>E53*'Nädal_22_4.-9.klass'!F53/'Nädal_22_4.-9.klass'!E53</f>
        <v>15.69</v>
      </c>
      <c r="G53" s="21">
        <f>F53*'Nädal_22_4.-9.klass'!G53/'Nädal_22_4.-9.klass'!F53</f>
        <v>0.6</v>
      </c>
      <c r="H53" s="21">
        <f>G53*'Nädal_22_4.-9.klass'!H53/'Nädal_22_4.-9.klass'!G53</f>
        <v>2.145</v>
      </c>
    </row>
    <row r="54" spans="1:22" ht="18.95" customHeight="1">
      <c r="A54" s="310"/>
      <c r="B54" s="258" t="str">
        <f>'Nädal_22_4.-9.klass'!B54</f>
        <v>Valge/punane peakapsas</v>
      </c>
      <c r="C54" s="23"/>
      <c r="D54" s="25">
        <v>50</v>
      </c>
      <c r="E54" s="21">
        <f>D54*'Nädal_22_4.-9.klass'!E54/'Nädal_22_4.-9.klass'!D54</f>
        <v>14.9</v>
      </c>
      <c r="F54" s="21">
        <f>E54*'Nädal_22_4.-9.klass'!F54/'Nädal_22_4.-9.klass'!E54</f>
        <v>2.29</v>
      </c>
      <c r="G54" s="21">
        <f>F54*'Nädal_22_4.-9.klass'!G54/'Nädal_22_4.-9.klass'!F54</f>
        <v>7.4999999999999997E-2</v>
      </c>
      <c r="H54" s="21">
        <f>G54*'Nädal_22_4.-9.klass'!H54/'Nädal_22_4.-9.klass'!G54</f>
        <v>0.67500000000000004</v>
      </c>
    </row>
    <row r="55" spans="1:22" ht="18.95" customHeight="1">
      <c r="A55" s="311"/>
      <c r="B55" s="258" t="str">
        <f>'Nädal_22_4.-9.klass'!B55</f>
        <v>Õun (mahe)</v>
      </c>
      <c r="C55" s="23"/>
      <c r="D55" s="25">
        <v>50</v>
      </c>
      <c r="E55" s="21">
        <f>D55*'Nädal_22_4.-9.klass'!E55/'Nädal_22_4.-9.klass'!D55</f>
        <v>24.038</v>
      </c>
      <c r="F55" s="21">
        <f>E55*'Nädal_22_4.-9.klass'!F55/'Nädal_22_4.-9.klass'!E55</f>
        <v>6.74</v>
      </c>
      <c r="G55" s="21">
        <f>F55*'Nädal_22_4.-9.klass'!G55/'Nädal_22_4.-9.klass'!F55</f>
        <v>0</v>
      </c>
      <c r="H55" s="21">
        <v>0</v>
      </c>
    </row>
    <row r="56" spans="1:22" s="34" customFormat="1" ht="18.95" customHeight="1">
      <c r="A56" s="432" t="s">
        <v>37</v>
      </c>
      <c r="B56" s="433"/>
      <c r="C56" s="434"/>
      <c r="D56" s="50"/>
      <c r="E56" s="48">
        <f>SUM(E44:E55)</f>
        <v>773.81040000000019</v>
      </c>
      <c r="F56" s="48">
        <f>SUM(F44:F55)</f>
        <v>110.321</v>
      </c>
      <c r="G56" s="48">
        <f>SUM(G44:G55)</f>
        <v>24.792600000000004</v>
      </c>
      <c r="H56" s="48">
        <f>SUM(H44:H55)</f>
        <v>23.890999999999998</v>
      </c>
      <c r="J56" s="33"/>
      <c r="K56" s="32"/>
      <c r="L56" s="32"/>
      <c r="M56" s="32"/>
      <c r="N56" s="32"/>
      <c r="O56" s="32"/>
    </row>
    <row r="57" spans="1:22" ht="50.1" customHeight="1">
      <c r="A57" s="234" t="s">
        <v>72</v>
      </c>
      <c r="B57" s="47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22" ht="30">
      <c r="A58" s="294"/>
      <c r="B58" s="258" t="str">
        <f>'Nädal_22_4.-9.klass'!B58</f>
        <v>Kalapada värviliste köögiviljadega</v>
      </c>
      <c r="C58" s="23" t="str">
        <f>'Nädal_22_4.-9.klass'!C58</f>
        <v>Valge kala, mugulsibul, küüslauk, porgand, paprika, purustatud tomat, toiduõli, sidrunimahl, kuivatatud pune, kuivatatud tüümian, pastinaak, mais, loorber, söögisool, must pipar, petersell</v>
      </c>
      <c r="D58" s="21">
        <v>140</v>
      </c>
      <c r="E58" s="21">
        <f>D58*'Nädal_22_4.-9.klass'!E58/'Nädal_22_4.-9.klass'!D58</f>
        <v>180.45300000000003</v>
      </c>
      <c r="F58" s="21">
        <f>D58*'Nädal_22_4.-9.klass'!F58/'Nädal_22_4.-9.klass'!D58</f>
        <v>4.7347999999999999</v>
      </c>
      <c r="G58" s="21">
        <f>D58*'Nädal_22_4.-9.klass'!G58/'Nädal_22_4.-9.klass'!D58</f>
        <v>6.7759999999999998</v>
      </c>
      <c r="H58" s="21">
        <f>D58*'Nädal_22_4.-9.klass'!H58/'Nädal_22_4.-9.klass'!D58</f>
        <v>25.909800000000001</v>
      </c>
    </row>
    <row r="59" spans="1:22" ht="30">
      <c r="A59" s="274" t="s">
        <v>13</v>
      </c>
      <c r="B59" s="258" t="str">
        <f>'Nädal_22_4.-9.klass'!B59</f>
        <v>Läätsepada värviliste köögiviljadega (mahe)</v>
      </c>
      <c r="C59" s="23" t="str">
        <f>'Nädal_22_4.-9.klass'!C59</f>
        <v>Mugulsibul, porgand, küüslauk, tomatipasta, tüümian, kuivatatud, söögisool, must pipar, vesi, maisitärklis, toiduõli, baklažaan, tomat, kaalikas, läätsed, suvikõrvits</v>
      </c>
      <c r="D59" s="27">
        <v>20</v>
      </c>
      <c r="E59" s="21">
        <f>D59*'Nädal_22_4.-9.klass'!E59/'Nädal_22_4.-9.klass'!D59</f>
        <v>15.922200000000002</v>
      </c>
      <c r="F59" s="21">
        <f>D59*'Nädal_22_4.-9.klass'!F59/'Nädal_22_4.-9.klass'!D59</f>
        <v>2.3437999999999999</v>
      </c>
      <c r="G59" s="21">
        <f>D59*'Nädal_22_4.-9.klass'!G59/'Nädal_22_4.-9.klass'!D59</f>
        <v>0.64799999999999991</v>
      </c>
      <c r="H59" s="21">
        <f>D59*'Nädal_22_4.-9.klass'!H59/'Nädal_22_4.-9.klass'!D59</f>
        <v>0.44939999999999997</v>
      </c>
    </row>
    <row r="60" spans="1:22" ht="18.95" customHeight="1">
      <c r="A60" s="295"/>
      <c r="B60" s="258" t="str">
        <f>'Nädal_22_4.-9.klass'!B60</f>
        <v>Täisterapasta/pasta (G) (mahe)</v>
      </c>
      <c r="C60" s="23" t="str">
        <f>'Nädal_22_4.-9.klass'!C60</f>
        <v>Täisterapasta, pasta (durumnisujahu, vesi), söögisool, vesi, toiduõli</v>
      </c>
      <c r="D60" s="25">
        <v>100</v>
      </c>
      <c r="E60" s="21">
        <f>D60*'Nädal_22_4.-9.klass'!E60/'Nädal_22_4.-9.klass'!D60</f>
        <v>151.33333333333334</v>
      </c>
      <c r="F60" s="21">
        <f>D60*'Nädal_22_4.-9.klass'!F60/'Nädal_22_4.-9.klass'!D60</f>
        <v>26.333333333333332</v>
      </c>
      <c r="G60" s="21">
        <f>D60*'Nädal_22_4.-9.klass'!G60/'Nädal_22_4.-9.klass'!D60</f>
        <v>2.5833333333333335</v>
      </c>
      <c r="H60" s="21">
        <f>D60*'Nädal_22_4.-9.klass'!H60/'Nädal_22_4.-9.klass'!D60</f>
        <v>4.5666666666666664</v>
      </c>
    </row>
    <row r="61" spans="1:22" ht="18.95" customHeight="1">
      <c r="A61" s="295"/>
      <c r="B61" s="258" t="str">
        <f>'Nädal_22_4.-9.klass'!B61</f>
        <v xml:space="preserve">Riis, aurutatud </v>
      </c>
      <c r="C61" s="23" t="str">
        <f>'Nädal_22_4.-9.klass'!C61</f>
        <v>Riis, vesi, söögisool</v>
      </c>
      <c r="D61" s="25">
        <v>100</v>
      </c>
      <c r="E61" s="21">
        <f>D61*'Nädal_22_4.-9.klass'!E61/'Nädal_22_4.-9.klass'!D61</f>
        <v>157.70200000000003</v>
      </c>
      <c r="F61" s="21">
        <f>D61*'Nädal_22_4.-9.klass'!F61/'Nädal_22_4.-9.klass'!D61</f>
        <v>26.875999999999998</v>
      </c>
      <c r="G61" s="21">
        <f>D61*'Nädal_22_4.-9.klass'!G61/'Nädal_22_4.-9.klass'!D61</f>
        <v>4.742</v>
      </c>
      <c r="H61" s="21">
        <f>D61*'Nädal_22_4.-9.klass'!H61/'Nädal_22_4.-9.klass'!D61</f>
        <v>2.2770000000000001</v>
      </c>
    </row>
    <row r="62" spans="1:22" ht="18">
      <c r="A62" s="295"/>
      <c r="B62" s="258" t="str">
        <f>'Nädal_22_4.-9.klass'!B62</f>
        <v>Brokoli, aurutatud</v>
      </c>
      <c r="C62" s="23"/>
      <c r="D62" s="25">
        <v>100</v>
      </c>
      <c r="E62" s="21">
        <f>D62*'Nädal_22_4.-9.klass'!E62/'Nädal_22_4.-9.klass'!D62</f>
        <v>39.46</v>
      </c>
      <c r="F62" s="21">
        <f>D62*'Nädal_22_4.-9.klass'!F62/'Nädal_22_4.-9.klass'!D62</f>
        <v>6.1</v>
      </c>
      <c r="G62" s="21">
        <f>D62*'Nädal_22_4.-9.klass'!G62/'Nädal_22_4.-9.klass'!D62</f>
        <v>0.5</v>
      </c>
      <c r="H62" s="21">
        <f>D62*'Nädal_22_4.-9.klass'!H62/'Nädal_22_4.-9.klass'!D62</f>
        <v>4.0999999999999996</v>
      </c>
      <c r="J62" s="33"/>
      <c r="K62" s="32"/>
      <c r="L62" s="32"/>
      <c r="M62" s="32"/>
      <c r="N62" s="32"/>
      <c r="O62" s="32"/>
    </row>
    <row r="63" spans="1:22" ht="18.95" customHeight="1">
      <c r="A63" s="297"/>
      <c r="B63" s="258" t="str">
        <f>'Nädal_22_4.-9.klass'!B63</f>
        <v>Porgandi-mangosalat (mahe porgand)</v>
      </c>
      <c r="C63" s="23" t="str">
        <f>'Nädal_22_4.-9.klass'!C63</f>
        <v>Porgand, mango, toiduõli</v>
      </c>
      <c r="D63" s="25">
        <v>100</v>
      </c>
      <c r="E63" s="21">
        <f>D63*'Nädal_22_4.-9.klass'!E63/'Nädal_22_4.-9.klass'!D63</f>
        <v>46.485999999999997</v>
      </c>
      <c r="F63" s="21">
        <f>D63*'Nädal_22_4.-9.klass'!F63/'Nädal_22_4.-9.klass'!D63</f>
        <v>9.5350000000000001</v>
      </c>
      <c r="G63" s="21">
        <f>D63*'Nädal_22_4.-9.klass'!G63/'Nädal_22_4.-9.klass'!D63</f>
        <v>1.248</v>
      </c>
      <c r="H63" s="21">
        <f>D63*'Nädal_22_4.-9.klass'!H63/'Nädal_22_4.-9.klass'!D63</f>
        <v>0.59399999999999997</v>
      </c>
    </row>
    <row r="64" spans="1:22" ht="18.95" customHeight="1">
      <c r="A64" s="297"/>
      <c r="B64" s="258" t="str">
        <f>'Nädal_22_4.-9.klass'!B64</f>
        <v>Hiina kapsas, roheline hernes, marineeritud punane sibul</v>
      </c>
      <c r="C64" s="23"/>
      <c r="D64" s="25">
        <v>100</v>
      </c>
      <c r="E64" s="21">
        <f>D64*'Nädal_22_4.-9.klass'!E64/'Nädal_22_4.-9.klass'!D64</f>
        <v>50.1</v>
      </c>
      <c r="F64" s="21">
        <f>D64*'Nädal_22_4.-9.klass'!F64/'Nädal_22_4.-9.klass'!D64</f>
        <v>6.68</v>
      </c>
      <c r="G64" s="21">
        <f>D64*'Nädal_22_4.-9.klass'!G64/'Nädal_22_4.-9.klass'!D64</f>
        <v>0.4</v>
      </c>
      <c r="H64" s="21">
        <f>D64*'Nädal_22_4.-9.klass'!H64/'Nädal_22_4.-9.klass'!D64</f>
        <v>3.1</v>
      </c>
    </row>
    <row r="65" spans="1:15" ht="18.95" customHeight="1">
      <c r="A65" s="297"/>
      <c r="B65" s="258" t="str">
        <f>'Nädal_22_4.-9.klass'!B65</f>
        <v>Seemnesegu (mahe)</v>
      </c>
      <c r="C65" s="23" t="str">
        <f>'Nädal_22_4.-9.klass'!C65</f>
        <v>Kõrvitsaseemned, päevalilleseemned, seesamiseemned</v>
      </c>
      <c r="D65" s="25">
        <v>10</v>
      </c>
      <c r="E65" s="21">
        <f>D65*'Nädal_22_4.-9.klass'!E65/'Nädal_22_4.-9.klass'!D65</f>
        <v>60.8767</v>
      </c>
      <c r="F65" s="21">
        <f>D65*'Nädal_22_4.-9.klass'!F65/'Nädal_22_4.-9.klass'!D65</f>
        <v>1.28</v>
      </c>
      <c r="G65" s="21">
        <f>D65*'Nädal_22_4.-9.klass'!G65/'Nädal_22_4.-9.klass'!D65</f>
        <v>5.1566999999999998</v>
      </c>
      <c r="H65" s="21">
        <f>D65*'Nädal_22_4.-9.klass'!H65/'Nädal_22_4.-9.klass'!D65</f>
        <v>2.8232999999999993</v>
      </c>
    </row>
    <row r="66" spans="1:15" ht="18.95" customHeight="1">
      <c r="A66" s="295"/>
      <c r="B66" s="258" t="str">
        <f>'Nädal_22_4.-9.klass'!B66</f>
        <v>Külm hapukoorekaste murulauguga (L)</v>
      </c>
      <c r="C66" s="23" t="str">
        <f>'Nädal_22_4.-9.klass'!C66</f>
        <v>Hapukoor, sidrunimahl, suhkur, murulauk</v>
      </c>
      <c r="D66" s="25">
        <v>15</v>
      </c>
      <c r="E66" s="21">
        <f>D66*'Nädal_22_4.-9.klass'!E66/'Nädal_22_4.-9.klass'!D66</f>
        <v>16.986899999999999</v>
      </c>
      <c r="F66" s="21">
        <f>D66*'Nädal_22_4.-9.klass'!F66/'Nädal_22_4.-9.klass'!D66</f>
        <v>0.74549999999999994</v>
      </c>
      <c r="G66" s="21">
        <f>D66*'Nädal_22_4.-9.klass'!G66/'Nädal_22_4.-9.klass'!D66</f>
        <v>1.3679999999999999</v>
      </c>
      <c r="H66" s="21">
        <f>D66*'Nädal_22_4.-9.klass'!H66/'Nädal_22_4.-9.klass'!D66</f>
        <v>0.43140000000000001</v>
      </c>
      <c r="J66" s="33"/>
      <c r="K66" s="32"/>
      <c r="L66" s="32"/>
      <c r="M66" s="32"/>
      <c r="N66" s="32"/>
      <c r="O66" s="32"/>
    </row>
    <row r="67" spans="1:15" ht="18.95" customHeight="1">
      <c r="A67" s="297"/>
      <c r="B67" s="258" t="str">
        <f>'Nädal_22_4.-9.klass'!B67</f>
        <v>Piimatooted (piim, keefir) (L)</v>
      </c>
      <c r="C67" s="23"/>
      <c r="D67" s="25">
        <v>50</v>
      </c>
      <c r="E67" s="21">
        <f>D67*'Nädal_22_4.-9.klass'!E67/'Nädal_22_4.-9.klass'!D67</f>
        <v>28.195</v>
      </c>
      <c r="F67" s="21">
        <f>D67*'Nädal_22_4.-9.klass'!F67/'Nädal_22_4.-9.klass'!D67</f>
        <v>2.4375</v>
      </c>
      <c r="G67" s="21">
        <f>D67*'Nädal_22_4.-9.klass'!G67/'Nädal_22_4.-9.klass'!D67</f>
        <v>1.2849999999999999</v>
      </c>
      <c r="H67" s="21">
        <f>D67*'Nädal_22_4.-9.klass'!H67/'Nädal_22_4.-9.klass'!D67</f>
        <v>1.72</v>
      </c>
    </row>
    <row r="68" spans="1:15" ht="18.95" customHeight="1">
      <c r="A68" s="297"/>
      <c r="B68" s="258" t="str">
        <f>'Nädal_22_4.-9.klass'!B68</f>
        <v>Mahl (erinevad maitsed)</v>
      </c>
      <c r="C68" s="23" t="str">
        <f>'Nädal_22_4.-9.klass'!C68</f>
        <v>Rõngu suhkruvaba mahlakonsentraat 100% naturaalne, vesi</v>
      </c>
      <c r="D68" s="25">
        <v>50</v>
      </c>
      <c r="E68" s="21">
        <f>D68*'Nädal_22_4.-9.klass'!E68/'Nädal_22_4.-9.klass'!D68</f>
        <v>24.264400000000002</v>
      </c>
      <c r="F68" s="21">
        <f>D68*'Nädal_22_4.-9.klass'!F68/'Nädal_22_4.-9.klass'!D68</f>
        <v>5.891</v>
      </c>
      <c r="G68" s="21">
        <f>D68*'Nädal_22_4.-9.klass'!G68/'Nädal_22_4.-9.klass'!D68</f>
        <v>2.5000000000000001E-2</v>
      </c>
      <c r="H68" s="21">
        <f>D68*'Nädal_22_4.-9.klass'!H68/'Nädal_22_4.-9.klass'!D68</f>
        <v>0.18149999999999999</v>
      </c>
    </row>
    <row r="69" spans="1:15" ht="30">
      <c r="A69" s="297"/>
      <c r="B69" s="258" t="str">
        <f>'Nädal_22_4.-9.klass'!B69</f>
        <v>Joogijogurt , maitsestatud (L)</v>
      </c>
      <c r="C69" s="23" t="str">
        <f>'Nädal_22_4.-9.klass'!C69</f>
        <v>Maitsestamata jogurt, naturaalne marjapüree (maasikas, vaarikas, mustad sõstrad, punased sõstrad, mustikas), suhkur</v>
      </c>
      <c r="D69" s="25">
        <v>50</v>
      </c>
      <c r="E69" s="21">
        <f>D69*'Nädal_22_4.-9.klass'!E69/'Nädal_22_4.-9.klass'!D69</f>
        <v>37.372999999999998</v>
      </c>
      <c r="F69" s="21">
        <f>D69*'Nädal_22_4.-9.klass'!F69/'Nädal_22_4.-9.klass'!D69</f>
        <v>6.0614999999999997</v>
      </c>
      <c r="G69" s="21">
        <f>D69*'Nädal_22_4.-9.klass'!G69/'Nädal_22_4.-9.klass'!D69</f>
        <v>0.75</v>
      </c>
      <c r="H69" s="21">
        <f>D69*'Nädal_22_4.-9.klass'!H69/'Nädal_22_4.-9.klass'!D69</f>
        <v>1.6</v>
      </c>
    </row>
    <row r="70" spans="1:15" ht="18.95" customHeight="1">
      <c r="A70" s="308"/>
      <c r="B70" s="258" t="str">
        <f>'Nädal_22_4.-9.klass'!B70</f>
        <v>Tee, suhkruta</v>
      </c>
      <c r="C70" s="23" t="str">
        <f>'Nädal_22_4.-9.klass'!C70</f>
        <v>Teepuru, vesi</v>
      </c>
      <c r="D70" s="25">
        <v>50</v>
      </c>
      <c r="E70" s="21">
        <f>D70*'Nädal_22_4.-9.klass'!E70/'Nädal_22_4.-9.klass'!D70</f>
        <v>0.2</v>
      </c>
      <c r="F70" s="21">
        <f>D70*'Nädal_22_4.-9.klass'!F70/'Nädal_22_4.-9.klass'!D70</f>
        <v>0</v>
      </c>
      <c r="G70" s="21">
        <f>D70*'Nädal_22_4.-9.klass'!G70/'Nädal_22_4.-9.klass'!D70</f>
        <v>0</v>
      </c>
      <c r="H70" s="21">
        <f>D70*'Nädal_22_4.-9.klass'!H70/'Nädal_22_4.-9.klass'!D70</f>
        <v>0.05</v>
      </c>
    </row>
    <row r="71" spans="1:15" ht="18.95" customHeight="1">
      <c r="A71" s="308"/>
      <c r="B71" s="258" t="str">
        <f>'Nädal_22_4.-9.klass'!B71</f>
        <v>Rukkileiva (3 sorti) - ja sepikutoodete valik(G)</v>
      </c>
      <c r="C71" s="23"/>
      <c r="D71" s="25">
        <v>30</v>
      </c>
      <c r="E71" s="21">
        <f>D71*'Nädal_22_4.-9.klass'!E71/'Nädal_22_4.-9.klass'!D71</f>
        <v>73.86</v>
      </c>
      <c r="F71" s="21">
        <f>E71*'Nädal_22_4.-9.klass'!F71/'Nädal_22_4.-9.klass'!E71</f>
        <v>15.69</v>
      </c>
      <c r="G71" s="21">
        <f>F71*'Nädal_22_4.-9.klass'!G71/'Nädal_22_4.-9.klass'!F71</f>
        <v>0.6</v>
      </c>
      <c r="H71" s="21">
        <f>G71*'Nädal_22_4.-9.klass'!H71/'Nädal_22_4.-9.klass'!G71</f>
        <v>2.145</v>
      </c>
    </row>
    <row r="72" spans="1:15" ht="18.95" customHeight="1">
      <c r="A72" s="308"/>
      <c r="B72" s="258" t="str">
        <f>'Nädal_22_4.-9.klass'!B72</f>
        <v>Valge redis</v>
      </c>
      <c r="C72" s="23"/>
      <c r="D72" s="25">
        <v>50</v>
      </c>
      <c r="E72" s="21">
        <f>D72*'Nädal_22_4.-9.klass'!E72/'Nädal_22_4.-9.klass'!D72</f>
        <v>9.4499999999999993</v>
      </c>
      <c r="F72" s="21">
        <f>E72*'Nädal_22_4.-9.klass'!F72/'Nädal_22_4.-9.klass'!E72</f>
        <v>1.45</v>
      </c>
      <c r="G72" s="21">
        <f>F72*'Nädal_22_4.-9.klass'!G72/'Nädal_22_4.-9.klass'!F72</f>
        <v>4.9999999999999996E-2</v>
      </c>
      <c r="H72" s="21">
        <f>G72*'Nädal_22_4.-9.klass'!H72/'Nädal_22_4.-9.klass'!G72</f>
        <v>0.39999999999999997</v>
      </c>
    </row>
    <row r="73" spans="1:15" ht="18.95" customHeight="1">
      <c r="A73" s="321"/>
      <c r="B73" s="258" t="str">
        <f>'Nädal_22_4.-9.klass'!B73</f>
        <v xml:space="preserve">Pirn </v>
      </c>
      <c r="C73" s="23"/>
      <c r="D73" s="25">
        <v>50</v>
      </c>
      <c r="E73" s="21">
        <f>D73*'Nädal_22_4.-9.klass'!E73/'Nädal_22_4.-9.klass'!D73</f>
        <v>19.988</v>
      </c>
      <c r="F73" s="21">
        <f>E73*'Nädal_22_4.-9.klass'!F73/'Nädal_22_4.-9.klass'!E73</f>
        <v>5.97</v>
      </c>
      <c r="G73" s="21">
        <f>F73*'Nädal_22_4.-9.klass'!G73/'Nädal_22_4.-9.klass'!F73</f>
        <v>0</v>
      </c>
      <c r="H73" s="21">
        <v>0.15</v>
      </c>
    </row>
    <row r="74" spans="1:15" ht="18.95" customHeight="1">
      <c r="A74" s="432" t="s">
        <v>37</v>
      </c>
      <c r="B74" s="433"/>
      <c r="C74" s="434"/>
      <c r="D74" s="49"/>
      <c r="E74" s="48">
        <f>SUM(E58:E73)</f>
        <v>912.65053333333367</v>
      </c>
      <c r="F74" s="48">
        <f>SUM(F58:F73)</f>
        <v>122.12843333333332</v>
      </c>
      <c r="G74" s="48">
        <f>SUM(G58:G73)</f>
        <v>26.132033333333332</v>
      </c>
      <c r="H74" s="48">
        <f>SUM(H58:H73)</f>
        <v>50.498066666666659</v>
      </c>
    </row>
    <row r="75" spans="1:15" ht="50.1" customHeight="1">
      <c r="A75" s="234" t="s">
        <v>81</v>
      </c>
      <c r="B75" s="47" t="s">
        <v>4</v>
      </c>
      <c r="C75" s="29" t="s">
        <v>5</v>
      </c>
      <c r="D75" s="28" t="s">
        <v>6</v>
      </c>
      <c r="E75" s="28" t="s">
        <v>7</v>
      </c>
      <c r="F75" s="28" t="s">
        <v>8</v>
      </c>
      <c r="G75" s="28" t="s">
        <v>9</v>
      </c>
      <c r="H75" s="28" t="s">
        <v>10</v>
      </c>
    </row>
    <row r="76" spans="1:15" ht="30">
      <c r="A76" s="299"/>
      <c r="B76" s="258" t="str">
        <f>'Nädal_22_4.-9.klass'!B76</f>
        <v>Hautatud kanaliha ürtidi-köögiviljaleemes</v>
      </c>
      <c r="C76" s="23" t="str">
        <f>'Nädal_22_4.-9.klass'!C76</f>
        <v>Kartul, kanaliha, mugulsibul, vesi, Vahemere ürdid Santa Maria (Punane paprika (25%), ürdid (25% basiilik, pune, aed-piparrohi, tüümian), koriander, küüslauk, sibul, vürts), toiduõli, söögisool, must pipar</v>
      </c>
      <c r="D76" s="21">
        <v>150</v>
      </c>
      <c r="E76" s="21">
        <f>D76*'Nädal_22_4.-9.klass'!E76/'Nädal_22_4.-9.klass'!D76</f>
        <v>168</v>
      </c>
      <c r="F76" s="21">
        <f>E76*'Nädal_22_4.-9.klass'!F76/'Nädal_22_4.-9.klass'!E76</f>
        <v>21.75</v>
      </c>
      <c r="G76" s="21">
        <f>F76*'Nädal_22_4.-9.klass'!G76/'Nädal_22_4.-9.klass'!F76</f>
        <v>5.1599999999999993</v>
      </c>
      <c r="H76" s="21">
        <f>G76*'Nädal_22_4.-9.klass'!H76/'Nädal_22_4.-9.klass'!G76</f>
        <v>7.8599999999999985</v>
      </c>
    </row>
    <row r="77" spans="1:15" ht="30">
      <c r="A77" s="274" t="s">
        <v>13</v>
      </c>
      <c r="B77" s="258" t="str">
        <f>'Nädal_22_4.-9.klass'!B77</f>
        <v>Kartuli-seeneroog Vahemere ürtidega</v>
      </c>
      <c r="C77" s="23" t="str">
        <f>'Nädal_22_4.-9.klass'!C77</f>
        <v>Kartul, šampinjonid, mugulsibul, vesi, Vahemere ürdid Santa Maria (Punane paprika (25%), ürdid (25% basiilik, pune, aed-piparrohi, tüümian), koriander, küüslauk, sibul, vürts), toiduõli, söögisool, must pipar</v>
      </c>
      <c r="D77" s="27">
        <v>50</v>
      </c>
      <c r="E77" s="21">
        <f>D77*'Nädal_22_4.-9.klass'!E77/'Nädal_22_4.-9.klass'!D77</f>
        <v>46.2</v>
      </c>
      <c r="F77" s="21">
        <f>E77*'Nädal_22_4.-9.klass'!F77/'Nädal_22_4.-9.klass'!E77</f>
        <v>6.7</v>
      </c>
      <c r="G77" s="21">
        <f>F77*'Nädal_22_4.-9.klass'!G77/'Nädal_22_4.-9.klass'!F77</f>
        <v>1.585</v>
      </c>
      <c r="H77" s="21">
        <f>G77*'Nädal_22_4.-9.klass'!H77/'Nädal_22_4.-9.klass'!G77</f>
        <v>1.0349999999999999</v>
      </c>
    </row>
    <row r="78" spans="1:15" ht="18">
      <c r="A78" s="274"/>
      <c r="B78" s="258" t="str">
        <f>'Nädal_22_4.-9.klass'!B78</f>
        <v xml:space="preserve">Tatar, aurutatud </v>
      </c>
      <c r="C78" s="23" t="str">
        <f>'Nädal_22_4.-9.klass'!C78</f>
        <v>Tatar, vesi, söögisool</v>
      </c>
      <c r="D78" s="27">
        <v>100</v>
      </c>
      <c r="E78" s="21">
        <f>D78*'Nädal_22_4.-9.klass'!E78/'Nädal_22_4.-9.klass'!D78</f>
        <v>154.19999999999999</v>
      </c>
      <c r="F78" s="21">
        <f>E78*'Nädal_22_4.-9.klass'!F78/'Nädal_22_4.-9.klass'!E78</f>
        <v>26.999999999999996</v>
      </c>
      <c r="G78" s="21">
        <f>F78*'Nädal_22_4.-9.klass'!G78/'Nädal_22_4.-9.klass'!F78</f>
        <v>2.4999999999999996</v>
      </c>
      <c r="H78" s="21">
        <f>G78*'Nädal_22_4.-9.klass'!H78/'Nädal_22_4.-9.klass'!G78</f>
        <v>4.8333333333333321</v>
      </c>
    </row>
    <row r="79" spans="1:15" ht="18">
      <c r="A79" s="274"/>
      <c r="B79" s="258" t="str">
        <f>'Nädal_22_4.-9.klass'!B79</f>
        <v>Kartul, aurutatud</v>
      </c>
      <c r="C79" s="23"/>
      <c r="D79" s="27">
        <v>100</v>
      </c>
      <c r="E79" s="21">
        <f>D79*'Nädal_22_4.-9.klass'!E79/'Nädal_22_4.-9.klass'!D79</f>
        <v>72.5</v>
      </c>
      <c r="F79" s="21">
        <f>E79*'Nädal_22_4.-9.klass'!F79/'Nädal_22_4.-9.klass'!E79</f>
        <v>15.5</v>
      </c>
      <c r="G79" s="21">
        <f>F79*'Nädal_22_4.-9.klass'!G79/'Nädal_22_4.-9.klass'!F79</f>
        <v>0</v>
      </c>
      <c r="H79" s="21">
        <f>D79*'Nädal_22_4.-9.klass'!H79/'Nädal_22_4.-9.klass'!D79</f>
        <v>1.8999999999999997</v>
      </c>
    </row>
    <row r="80" spans="1:15" ht="18">
      <c r="A80" s="300"/>
      <c r="B80" s="258" t="str">
        <f>'Nädal_22_4.-9.klass'!B80</f>
        <v>Aedoad, aurutatu</v>
      </c>
      <c r="C80" s="23"/>
      <c r="D80" s="25">
        <v>100</v>
      </c>
      <c r="E80" s="21">
        <f>D80*'Nädal_22_4.-9.klass'!E80/'Nädal_22_4.-9.klass'!D80</f>
        <v>33.252000000000002</v>
      </c>
      <c r="F80" s="21">
        <f>E80*'Nädal_22_4.-9.klass'!F80/'Nädal_22_4.-9.klass'!E80</f>
        <v>7.4</v>
      </c>
      <c r="G80" s="21">
        <f>F80*'Nädal_22_4.-9.klass'!G80/'Nädal_22_4.-9.klass'!F80</f>
        <v>0.3</v>
      </c>
      <c r="H80" s="21">
        <f>G80*'Nädal_22_4.-9.klass'!H80/'Nädal_22_4.-9.klass'!G80</f>
        <v>2</v>
      </c>
    </row>
    <row r="81" spans="1:12" ht="18.95" customHeight="1">
      <c r="A81" s="301"/>
      <c r="B81" s="258" t="str">
        <f>'Nädal_22_4.-9.klass'!B81</f>
        <v>Külm jogurti-küüslaugukaste (L)</v>
      </c>
      <c r="C81" s="23" t="str">
        <f>'Nädal_22_4.-9.klass'!C81</f>
        <v>Maitsestamata jogurt, sidrunimahl, suhkur, küüslauk</v>
      </c>
      <c r="D81" s="25">
        <v>50</v>
      </c>
      <c r="E81" s="21">
        <f>D81*'Nädal_22_4.-9.klass'!E81/'Nädal_22_4.-9.klass'!D81</f>
        <v>41.657499999999999</v>
      </c>
      <c r="F81" s="21">
        <f>E81*'Nädal_22_4.-9.klass'!F81/'Nädal_22_4.-9.klass'!E81</f>
        <v>2.9704999999999999</v>
      </c>
      <c r="G81" s="21">
        <f>F81*'Nädal_22_4.-9.klass'!G81/'Nädal_22_4.-9.klass'!F81</f>
        <v>2.4009999999999998</v>
      </c>
      <c r="H81" s="21">
        <f>G81*'Nädal_22_4.-9.klass'!H81/'Nädal_22_4.-9.klass'!G81</f>
        <v>2.0710000000000002</v>
      </c>
    </row>
    <row r="82" spans="1:12" ht="18.95" customHeight="1">
      <c r="A82" s="302"/>
      <c r="B82" s="258" t="str">
        <f>'Nädal_22_4.-9.klass'!B82</f>
        <v>Hiina kapsa salat tomati ja spinatiga</v>
      </c>
      <c r="C82" s="23" t="str">
        <f>'Nädal_22_4.-9.klass'!C82</f>
        <v>Hiina kapsas, tomat, spinat</v>
      </c>
      <c r="D82" s="25">
        <v>100</v>
      </c>
      <c r="E82" s="21">
        <f>D82*'Nädal_22_4.-9.klass'!E82/'Nädal_22_4.-9.klass'!D82</f>
        <v>14.84</v>
      </c>
      <c r="F82" s="21">
        <f>E82*'Nädal_22_4.-9.klass'!F82/'Nädal_22_4.-9.klass'!E82</f>
        <v>1.59</v>
      </c>
      <c r="G82" s="21">
        <f>F82*'Nädal_22_4.-9.klass'!G82/'Nädal_22_4.-9.klass'!F82</f>
        <v>0.15</v>
      </c>
      <c r="H82" s="21">
        <f>G82*'Nädal_22_4.-9.klass'!H82/'Nädal_22_4.-9.klass'!G82</f>
        <v>1.21</v>
      </c>
      <c r="I82" s="26"/>
      <c r="J82" s="26"/>
      <c r="K82" s="26"/>
      <c r="L82" s="26"/>
    </row>
    <row r="83" spans="1:12" ht="18.95" customHeight="1">
      <c r="A83" s="302"/>
      <c r="B83" s="258" t="str">
        <f>'Nädal_22_4.-9.klass'!B83</f>
        <v>Peet, porgand (mahe), valge redis</v>
      </c>
      <c r="C83" s="23"/>
      <c r="D83" s="25">
        <v>100</v>
      </c>
      <c r="E83" s="21">
        <f>D83*'Nädal_22_4.-9.klass'!E83/'Nädal_22_4.-9.klass'!D83</f>
        <v>31.5</v>
      </c>
      <c r="F83" s="21">
        <f>E83*'Nädal_22_4.-9.klass'!F83/'Nädal_22_4.-9.klass'!E83</f>
        <v>5.47</v>
      </c>
      <c r="G83" s="21">
        <f>F83*'Nädal_22_4.-9.klass'!G83/'Nädal_22_4.-9.klass'!F83</f>
        <v>0.13300000000000001</v>
      </c>
      <c r="H83" s="21">
        <f>G83*'Nädal_22_4.-9.klass'!H83/'Nädal_22_4.-9.klass'!G83</f>
        <v>0.93300000000000005</v>
      </c>
      <c r="I83" s="26"/>
      <c r="J83" s="26"/>
      <c r="K83" s="26"/>
      <c r="L83" s="26"/>
    </row>
    <row r="84" spans="1:12" ht="18.95" customHeight="1">
      <c r="A84" s="302"/>
      <c r="B84" s="258" t="str">
        <f>'Nädal_22_4.-9.klass'!B84</f>
        <v>Seemnesegu (mahe)</v>
      </c>
      <c r="C84" s="23" t="str">
        <f>'Nädal_22_4.-9.klass'!C84</f>
        <v>Kõrvitsaseemned, päevalilleseemned, seesamiseemned</v>
      </c>
      <c r="D84" s="25">
        <v>10</v>
      </c>
      <c r="E84" s="21">
        <f>D84*'Nädal_22_4.-9.klass'!E84/'Nädal_22_4.-9.klass'!D84</f>
        <v>60.8767</v>
      </c>
      <c r="F84" s="21">
        <f>E84*'Nädal_22_4.-9.klass'!F84/'Nädal_22_4.-9.klass'!E84</f>
        <v>1.28</v>
      </c>
      <c r="G84" s="21">
        <f>F84*'Nädal_22_4.-9.klass'!G84/'Nädal_22_4.-9.klass'!F84</f>
        <v>5.1566999999999998</v>
      </c>
      <c r="H84" s="21">
        <f>G84*'Nädal_22_4.-9.klass'!H84/'Nädal_22_4.-9.klass'!G84</f>
        <v>2.8232999999999997</v>
      </c>
    </row>
    <row r="85" spans="1:12" ht="18.95" customHeight="1">
      <c r="A85" s="302"/>
      <c r="B85" s="258" t="str">
        <f>'Nädal_22_4.-9.klass'!B85</f>
        <v>Mahla-õlikaste</v>
      </c>
      <c r="C85" s="23" t="str">
        <f>'Nädal_22_4.-9.klass'!C85</f>
        <v>Õunamahl 100% naturaalne, õunaäädikas, sinepipulber, söögisool, petersell, värske, toiduõli</v>
      </c>
      <c r="D85" s="25">
        <v>5</v>
      </c>
      <c r="E85" s="21">
        <f>D85*'Nädal_22_4.-9.klass'!E85/'Nädal_22_4.-9.klass'!D85</f>
        <v>32.189399999999999</v>
      </c>
      <c r="F85" s="21">
        <f>E85*'Nädal_22_4.-9.klass'!F85/'Nädal_22_4.-9.klass'!E85</f>
        <v>9.7050000000000011E-2</v>
      </c>
      <c r="G85" s="21">
        <f>F85*'Nädal_22_4.-9.klass'!G85/'Nädal_22_4.-9.klass'!F85</f>
        <v>3.5305500000000003</v>
      </c>
      <c r="H85" s="21">
        <f>G85*'Nädal_22_4.-9.klass'!H85/'Nädal_22_4.-9.klass'!G85</f>
        <v>1.3550000000000001E-2</v>
      </c>
      <c r="I85" s="26"/>
      <c r="J85" s="26"/>
      <c r="K85" s="26"/>
      <c r="L85" s="26"/>
    </row>
    <row r="86" spans="1:12" ht="18.95" customHeight="1">
      <c r="A86" s="302"/>
      <c r="B86" s="258" t="str">
        <f>'Nädal_22_4.-9.klass'!B86</f>
        <v>Piimatooted (piim, keefir) (L)</v>
      </c>
      <c r="C86" s="23"/>
      <c r="D86" s="25">
        <v>50</v>
      </c>
      <c r="E86" s="21">
        <f>D86*'Nädal_22_4.-9.klass'!E86/'Nädal_22_4.-9.klass'!D86</f>
        <v>28.195</v>
      </c>
      <c r="F86" s="21">
        <f>E86*'Nädal_22_4.-9.klass'!F86/'Nädal_22_4.-9.klass'!E86</f>
        <v>2.4375</v>
      </c>
      <c r="G86" s="21">
        <f>F86*'Nädal_22_4.-9.klass'!G86/'Nädal_22_4.-9.klass'!F86</f>
        <v>1.2849999999999999</v>
      </c>
      <c r="H86" s="21">
        <f>G86*'Nädal_22_4.-9.klass'!H86/'Nädal_22_4.-9.klass'!G86</f>
        <v>1.72</v>
      </c>
    </row>
    <row r="87" spans="1:12" ht="18.95" customHeight="1">
      <c r="A87" s="302"/>
      <c r="B87" s="258" t="str">
        <f>'Nädal_22_4.-9.klass'!B87</f>
        <v>Mahl (erinevad maitsed)</v>
      </c>
      <c r="C87" s="23" t="str">
        <f>'Nädal_22_4.-9.klass'!C87</f>
        <v>Rõngu suhkruvaba mahlakonsentraat 100% naturaalne, vesi</v>
      </c>
      <c r="D87" s="25">
        <v>50</v>
      </c>
      <c r="E87" s="21">
        <f>D87*'Nädal_22_4.-9.klass'!E87/'Nädal_22_4.-9.klass'!D87</f>
        <v>24.264400000000002</v>
      </c>
      <c r="F87" s="21">
        <f>E87*'Nädal_22_4.-9.klass'!F87/'Nädal_22_4.-9.klass'!E87</f>
        <v>5.8910000000000009</v>
      </c>
      <c r="G87" s="21">
        <f>F87*'Nädal_22_4.-9.klass'!G87/'Nädal_22_4.-9.klass'!F87</f>
        <v>2.5000000000000001E-2</v>
      </c>
      <c r="H87" s="21">
        <f>G87*'Nädal_22_4.-9.klass'!H87/'Nädal_22_4.-9.klass'!G87</f>
        <v>0.18149999999999999</v>
      </c>
    </row>
    <row r="88" spans="1:12" ht="30">
      <c r="A88" s="310"/>
      <c r="B88" s="258" t="str">
        <f>'Nädal_22_4.-9.klass'!B88</f>
        <v>Joogijogurt , maitsestatud (L)</v>
      </c>
      <c r="C88" s="23" t="str">
        <f>'Nädal_22_4.-9.klass'!C88</f>
        <v>Maitsestamata jogurt, naturaalne marjapüree (maasikas, vaarikas, mustad sõstrad, punased sõstrad, mustikas), suhkur</v>
      </c>
      <c r="D88" s="25">
        <v>50</v>
      </c>
      <c r="E88" s="21">
        <f>D88*'Nädal_22_4.-9.klass'!E88/'Nädal_22_4.-9.klass'!D88</f>
        <v>37.372999999999998</v>
      </c>
      <c r="F88" s="21">
        <f>E88*'Nädal_22_4.-9.klass'!F88/'Nädal_22_4.-9.klass'!E88</f>
        <v>6.0614999999999997</v>
      </c>
      <c r="G88" s="21">
        <f>F88*'Nädal_22_4.-9.klass'!G88/'Nädal_22_4.-9.klass'!F88</f>
        <v>0.75</v>
      </c>
      <c r="H88" s="21">
        <f>G88*'Nädal_22_4.-9.klass'!H88/'Nädal_22_4.-9.klass'!G88</f>
        <v>1.6000000000000003</v>
      </c>
    </row>
    <row r="89" spans="1:12" ht="18.95" customHeight="1">
      <c r="A89" s="310"/>
      <c r="B89" s="258" t="str">
        <f>'Nädal_22_4.-9.klass'!B89</f>
        <v>Tee, suhkruta</v>
      </c>
      <c r="C89" s="23" t="str">
        <f>'Nädal_22_4.-9.klass'!C89</f>
        <v>Teepuru, vesi</v>
      </c>
      <c r="D89" s="25">
        <v>50</v>
      </c>
      <c r="E89" s="21">
        <f>D89*'Nädal_22_4.-9.klass'!E89/'Nädal_22_4.-9.klass'!D89</f>
        <v>0.2</v>
      </c>
      <c r="F89" s="21">
        <f>E89*'Nädal_22_4.-9.klass'!F89/'Nädal_22_4.-9.klass'!E89</f>
        <v>0</v>
      </c>
      <c r="G89" s="21">
        <v>0</v>
      </c>
      <c r="H89" s="21">
        <v>0.05</v>
      </c>
    </row>
    <row r="90" spans="1:12" ht="18.95" customHeight="1">
      <c r="A90" s="302"/>
      <c r="B90" s="258" t="str">
        <f>'Nädal_22_4.-9.klass'!B90</f>
        <v>Rukkileiva (3 sorti) - ja sepikutoodete valik(G)</v>
      </c>
      <c r="C90" s="23"/>
      <c r="D90" s="25">
        <v>30</v>
      </c>
      <c r="E90" s="21">
        <f>D90*'Nädal_22_4.-9.klass'!E90/'Nädal_22_4.-9.klass'!D90</f>
        <v>73.86</v>
      </c>
      <c r="F90" s="21">
        <f>E90*'Nädal_22_4.-9.klass'!F90/'Nädal_22_4.-9.klass'!E90</f>
        <v>15.69</v>
      </c>
      <c r="G90" s="21">
        <f>F90*'Nädal_22_4.-9.klass'!G90/'Nädal_22_4.-9.klass'!F90</f>
        <v>0.6</v>
      </c>
      <c r="H90" s="21">
        <f>G90*'Nädal_22_4.-9.klass'!H90/'Nädal_22_4.-9.klass'!G90</f>
        <v>2.145</v>
      </c>
    </row>
    <row r="91" spans="1:12" ht="18.95" customHeight="1">
      <c r="A91" s="302"/>
      <c r="B91" s="258" t="str">
        <f>'Nädal_22_4.-9.klass'!B91</f>
        <v>Nuikapsas</v>
      </c>
      <c r="C91" s="23"/>
      <c r="D91" s="25">
        <v>50</v>
      </c>
      <c r="E91" s="21">
        <f>D91*'Nädal_22_4.-9.klass'!E91/'Nädal_22_4.-9.klass'!D91</f>
        <v>12.1</v>
      </c>
      <c r="F91" s="21">
        <f>E91*'Nädal_22_4.-9.klass'!F91/'Nädal_22_4.-9.klass'!E91</f>
        <v>2.1</v>
      </c>
      <c r="G91" s="21">
        <f>F91*'Nädal_22_4.-9.klass'!G91/'Nädal_22_4.-9.klass'!F91</f>
        <v>0.1</v>
      </c>
      <c r="H91" s="21">
        <f>G91*'Nädal_22_4.-9.klass'!H91/'Nädal_22_4.-9.klass'!G91</f>
        <v>0.25</v>
      </c>
    </row>
    <row r="92" spans="1:12" ht="18.95" customHeight="1">
      <c r="A92" s="322"/>
      <c r="B92" s="258" t="str">
        <f>'Nädal_22_4.-9.klass'!B92</f>
        <v>Õun (mahe)</v>
      </c>
      <c r="C92" s="23"/>
      <c r="D92" s="25">
        <v>50</v>
      </c>
      <c r="E92" s="21">
        <f>D92*'Nädal_22_4.-9.klass'!E92/'Nädal_22_4.-9.klass'!D92</f>
        <v>24.038</v>
      </c>
      <c r="F92" s="21">
        <f>E92*'Nädal_22_4.-9.klass'!F92/'Nädal_22_4.-9.klass'!E92</f>
        <v>6.74</v>
      </c>
      <c r="G92" s="21">
        <f>F92*'Nädal_22_4.-9.klass'!G92/'Nädal_22_4.-9.klass'!F92</f>
        <v>0</v>
      </c>
      <c r="H92" s="21">
        <v>0</v>
      </c>
    </row>
    <row r="93" spans="1:12" ht="18.95" customHeight="1">
      <c r="A93" s="432" t="s">
        <v>37</v>
      </c>
      <c r="B93" s="433"/>
      <c r="C93" s="434"/>
      <c r="D93" s="327"/>
      <c r="E93" s="330">
        <f>SUM(E76:E92)</f>
        <v>855.24600000000021</v>
      </c>
      <c r="F93" s="330">
        <f>SUM(F76:F92)</f>
        <v>128.67755</v>
      </c>
      <c r="G93" s="330">
        <f>SUM(G76:G92)</f>
        <v>23.676250000000003</v>
      </c>
      <c r="H93" s="330">
        <f>SUM(H76:H92)</f>
        <v>30.625683333333331</v>
      </c>
    </row>
    <row r="94" spans="1:12" ht="18.95" customHeight="1">
      <c r="A94" s="400" t="s">
        <v>97</v>
      </c>
      <c r="B94" s="401"/>
      <c r="C94" s="401"/>
      <c r="D94" s="402"/>
      <c r="E94" s="20">
        <f>AVERAGE(E24,E42,E56,E74,E93)</f>
        <v>879.87186666666696</v>
      </c>
      <c r="F94" s="19">
        <f>AVERAGE(F24,F42,F56,F74,F93)</f>
        <v>120.66781333333333</v>
      </c>
      <c r="G94" s="19">
        <f>AVERAGE(G24,G42,G56,G74,G93)</f>
        <v>29.399173333333334</v>
      </c>
      <c r="H94" s="19">
        <f>AVERAGE(H24,H42,H56,H74,H93)</f>
        <v>33.675486666666664</v>
      </c>
    </row>
    <row r="95" spans="1:12" ht="18.95" customHeight="1">
      <c r="A95" s="18"/>
      <c r="B95" s="17"/>
      <c r="C95" s="403" t="s">
        <v>237</v>
      </c>
      <c r="D95" s="404"/>
      <c r="E95" s="328"/>
      <c r="F95" s="14">
        <f>(F94*4)/E94*100</f>
        <v>54.856993571336652</v>
      </c>
      <c r="G95" s="14">
        <f>(G94*9)/E94*100</f>
        <v>30.071714987591363</v>
      </c>
      <c r="H95" s="14">
        <f>(H94*4)/E94*100</f>
        <v>15.309268516218793</v>
      </c>
    </row>
    <row r="96" spans="1:12" ht="18.95" customHeight="1">
      <c r="A96" s="16"/>
      <c r="B96" s="15"/>
      <c r="C96" s="405" t="s">
        <v>99</v>
      </c>
      <c r="D96" s="406"/>
      <c r="E96" s="328" t="s">
        <v>539</v>
      </c>
      <c r="F96" s="14" t="s">
        <v>101</v>
      </c>
      <c r="G96" s="14" t="s">
        <v>102</v>
      </c>
      <c r="H96" s="14" t="s">
        <v>103</v>
      </c>
    </row>
    <row r="97" spans="1:8" ht="18.95" customHeight="1">
      <c r="A97" s="438" t="s">
        <v>104</v>
      </c>
      <c r="B97" s="438"/>
      <c r="C97" s="438"/>
      <c r="D97" s="438"/>
      <c r="E97" s="439"/>
      <c r="F97" s="439"/>
      <c r="G97" s="439"/>
      <c r="H97" s="439"/>
    </row>
    <row r="98" spans="1:8" ht="18.95" customHeight="1">
      <c r="A98" s="442" t="s">
        <v>105</v>
      </c>
      <c r="B98" s="443"/>
      <c r="C98" s="443"/>
      <c r="D98" s="443"/>
      <c r="E98" s="443"/>
      <c r="F98" s="443"/>
      <c r="G98" s="443"/>
      <c r="H98" s="444"/>
    </row>
    <row r="99" spans="1:8" ht="18.95" customHeight="1">
      <c r="A99" s="448" t="s">
        <v>106</v>
      </c>
      <c r="B99" s="449"/>
      <c r="C99" s="449"/>
      <c r="D99" s="449"/>
      <c r="E99" s="449"/>
      <c r="F99" s="449"/>
      <c r="G99" s="449"/>
      <c r="H99" s="450"/>
    </row>
    <row r="100" spans="1:8" ht="18.95" customHeight="1">
      <c r="A100" s="445" t="s">
        <v>541</v>
      </c>
      <c r="B100" s="446"/>
      <c r="C100" s="446"/>
      <c r="D100" s="446"/>
      <c r="E100" s="446"/>
      <c r="F100" s="446"/>
      <c r="G100" s="446"/>
      <c r="H100" s="447"/>
    </row>
    <row r="101" spans="1:8" ht="18.95" customHeight="1">
      <c r="A101" s="445" t="s">
        <v>108</v>
      </c>
      <c r="B101" s="446"/>
      <c r="C101" s="446"/>
      <c r="D101" s="446"/>
      <c r="E101" s="446"/>
      <c r="F101" s="446"/>
      <c r="G101" s="446"/>
      <c r="H101" s="447"/>
    </row>
    <row r="102" spans="1:8" ht="18.95" customHeight="1">
      <c r="A102" s="445" t="s">
        <v>109</v>
      </c>
      <c r="B102" s="446"/>
      <c r="C102" s="446"/>
      <c r="D102" s="446"/>
      <c r="E102" s="446"/>
      <c r="F102" s="446"/>
      <c r="G102" s="446"/>
      <c r="H102" s="447"/>
    </row>
    <row r="103" spans="1:8" ht="18.95" customHeight="1">
      <c r="A103" s="440" t="s">
        <v>110</v>
      </c>
      <c r="B103" s="440"/>
      <c r="C103" s="440"/>
      <c r="D103" s="440"/>
      <c r="E103" s="440"/>
      <c r="F103" s="440"/>
      <c r="G103" s="440"/>
      <c r="H103" s="440"/>
    </row>
    <row r="104" spans="1:8" ht="18.95" customHeight="1">
      <c r="A104" s="112" t="s">
        <v>111</v>
      </c>
      <c r="B104" s="111" t="s">
        <v>112</v>
      </c>
      <c r="C104" s="111"/>
      <c r="D104" s="111"/>
      <c r="E104" s="110"/>
      <c r="F104" s="110"/>
      <c r="G104" s="110"/>
      <c r="H104" s="109"/>
    </row>
    <row r="105" spans="1:8" ht="18.95" customHeight="1">
      <c r="A105" s="108" t="s">
        <v>113</v>
      </c>
      <c r="B105" s="107" t="s">
        <v>114</v>
      </c>
      <c r="C105" s="107"/>
      <c r="D105" s="107"/>
      <c r="E105" s="106"/>
      <c r="F105" s="106"/>
      <c r="G105" s="106"/>
      <c r="H105" s="105"/>
    </row>
    <row r="106" spans="1:8" ht="18.95" customHeight="1">
      <c r="A106" s="104" t="s">
        <v>115</v>
      </c>
      <c r="B106" s="103" t="s">
        <v>116</v>
      </c>
      <c r="C106" s="103"/>
      <c r="D106" s="103"/>
      <c r="E106" s="102"/>
      <c r="F106" s="102"/>
      <c r="G106" s="102"/>
      <c r="H106" s="101"/>
    </row>
  </sheetData>
  <mergeCells count="17">
    <mergeCell ref="A99:H99"/>
    <mergeCell ref="A100:H100"/>
    <mergeCell ref="C96:D96"/>
    <mergeCell ref="A102:H102"/>
    <mergeCell ref="A103:H103"/>
    <mergeCell ref="A101:H101"/>
    <mergeCell ref="A97:H97"/>
    <mergeCell ref="A98:H98"/>
    <mergeCell ref="A1:B5"/>
    <mergeCell ref="A6:B6"/>
    <mergeCell ref="A94:D94"/>
    <mergeCell ref="C95:D95"/>
    <mergeCell ref="A93:C93"/>
    <mergeCell ref="A74:C74"/>
    <mergeCell ref="A56:C56"/>
    <mergeCell ref="A42:C42"/>
    <mergeCell ref="A24:C24"/>
  </mergeCells>
  <pageMargins left="0.7" right="0.7" top="0.75" bottom="0.75" header="0.3" footer="0.3"/>
  <pageSetup paperSize="9" scale="47" fitToHeight="0" orientation="landscape" r:id="rId1"/>
  <rowBreaks count="2" manualBreakCount="2">
    <brk id="42" max="7" man="1"/>
    <brk id="74" max="7" man="1"/>
  </rowBreaks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9F0B-835C-4023-A7E8-CB0B404B3E6B}">
  <sheetPr>
    <pageSetUpPr fitToPage="1"/>
  </sheetPr>
  <dimension ref="A1:W99"/>
  <sheetViews>
    <sheetView topLeftCell="A58" zoomScale="80" zoomScaleNormal="80" workbookViewId="0">
      <selection activeCell="I67" sqref="I67"/>
    </sheetView>
  </sheetViews>
  <sheetFormatPr defaultColWidth="9.25" defaultRowHeight="15"/>
  <cols>
    <col min="1" max="1" width="25.625" style="1" customWidth="1"/>
    <col min="2" max="2" width="60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</row>
    <row r="2" spans="1:8" ht="18.95" customHeight="1">
      <c r="A2" s="398"/>
      <c r="B2" s="398"/>
      <c r="C2" s="45"/>
    </row>
    <row r="3" spans="1:8" ht="18.95" customHeight="1">
      <c r="A3" s="398"/>
      <c r="B3" s="398"/>
      <c r="C3" s="45"/>
    </row>
    <row r="4" spans="1:8" ht="18.95" customHeight="1">
      <c r="A4" s="398"/>
      <c r="B4" s="398"/>
      <c r="C4" s="45"/>
    </row>
    <row r="5" spans="1:8" ht="18.95" customHeight="1">
      <c r="A5" s="398"/>
      <c r="B5" s="398"/>
      <c r="C5" s="45"/>
    </row>
    <row r="6" spans="1:8" ht="30">
      <c r="A6" s="399" t="s">
        <v>295</v>
      </c>
      <c r="B6" s="399"/>
      <c r="C6" s="43"/>
    </row>
    <row r="7" spans="1:8" ht="30">
      <c r="A7" s="44" t="str">
        <f>'Nädal_23_4-.9.klass'!A7</f>
        <v>23. nädal</v>
      </c>
      <c r="B7" s="44" t="str">
        <f>'Nädal_23_4-.9.klass'!B7</f>
        <v>01.06-05.06.2026</v>
      </c>
      <c r="C7" s="43"/>
      <c r="D7" s="114"/>
      <c r="E7" s="114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45">
      <c r="A9" s="342"/>
      <c r="B9" s="258" t="str">
        <f>'Nädal_23_4-.9.klass'!B9</f>
        <v>Magushapu sealihapada seesamiseemnetega</v>
      </c>
      <c r="C9" s="23" t="str">
        <f>'Nädal_23_4-.9.klass'!C9</f>
        <v>Sealiha, vesi, porgand, mugulsibul, paprika, tomatipasta, ananassimahl, ananass, sidrunimahl, toiduõli, sojakaste (sojauba, vesi, söögisool, nisujahu), maisitärklis, küüslauk, suhkur, ingverijuur, söögisool, must pipar, seesamiseemned</v>
      </c>
      <c r="D9" s="21">
        <v>140</v>
      </c>
      <c r="E9" s="21">
        <f>D9*'Nädal_23_4-.9.klass'!E9/'Nädal_23_4-.9.klass'!D9</f>
        <v>167.53333333333333</v>
      </c>
      <c r="F9" s="21">
        <f>D9*'Nädal_23_4-.9.klass'!F9/'Nädal_23_4-.9.klass'!D9</f>
        <v>15.563333333333333</v>
      </c>
      <c r="G9" s="21">
        <f>D9*'Nädal_23_4-.9.klass'!G9/'Nädal_23_4-.9.klass'!D9</f>
        <v>6.9533333333333331</v>
      </c>
      <c r="H9" s="21">
        <f>D9*'Nädal_23_4-.9.klass'!H9/'Nädal_23_4-.9.klass'!D9</f>
        <v>10.033333333333333</v>
      </c>
    </row>
    <row r="10" spans="1:8" ht="30">
      <c r="A10" s="221" t="s">
        <v>13</v>
      </c>
      <c r="B10" s="258" t="str">
        <f>'Nädal_23_4-.9.klass'!B10</f>
        <v>Edamame oad magushapus kastmes (mahe)</v>
      </c>
      <c r="C10" s="23" t="str">
        <f>'Nädal_23_4-.9.klass'!C10</f>
        <v>Edamame oad, suhkur, sojakaste (sojauba, vesi, söögisool, nisujahu), maisitärklis, sidrunimahl, tomatipasta, vesi, porgand, mugulsibul, küüslauk, kuivatatud basiilik</v>
      </c>
      <c r="D10" s="27">
        <v>20</v>
      </c>
      <c r="E10" s="21">
        <f>D10*'Nädal_23_4-.9.klass'!E10/'Nädal_23_4-.9.klass'!D10</f>
        <v>22.884200000000003</v>
      </c>
      <c r="F10" s="21">
        <f>E10*'Nädal_23_4-.9.klass'!F10/'Nädal_23_4-.9.klass'!E10</f>
        <v>3.7840000000000007</v>
      </c>
      <c r="G10" s="21">
        <f>F10*'Nädal_23_4-.9.klass'!G10/'Nädal_23_4-.9.klass'!F10</f>
        <v>0.51940000000000008</v>
      </c>
      <c r="H10" s="21">
        <f>G10*'Nädal_23_4-.9.klass'!H10/'Nädal_23_4-.9.klass'!G10</f>
        <v>1.0534000000000001</v>
      </c>
    </row>
    <row r="11" spans="1:8" ht="18.95" customHeight="1">
      <c r="A11" s="368"/>
      <c r="B11" s="258" t="str">
        <f>'Nädal_23_4-.9.klass'!B11</f>
        <v>Täisterapasta/pasta (G) (mahe)</v>
      </c>
      <c r="C11" s="23" t="str">
        <f>'Nädal_23_4-.9.klass'!C11</f>
        <v>Täisterapasta, pasta (durumnisujahu, vesi), söögisool, vesi, toiduõli</v>
      </c>
      <c r="D11" s="25">
        <v>100</v>
      </c>
      <c r="E11" s="21">
        <f>D11*'Nädal_23_4-.9.klass'!E11/'Nädal_23_4-.9.klass'!D11</f>
        <v>151.33333333333334</v>
      </c>
      <c r="F11" s="21">
        <f>D11*'Nädal_23_4-.9.klass'!F11/'Nädal_23_4-.9.klass'!D11</f>
        <v>26.333333333333332</v>
      </c>
      <c r="G11" s="21">
        <f>D11*'Nädal_23_4-.9.klass'!G11/'Nädal_23_4-.9.klass'!D11</f>
        <v>2.5833333333333335</v>
      </c>
      <c r="H11" s="21">
        <f>D11*'Nädal_23_4-.9.klass'!H11/'Nädal_23_4-.9.klass'!D11</f>
        <v>4.5666666666666664</v>
      </c>
    </row>
    <row r="12" spans="1:8" ht="18.95" customHeight="1">
      <c r="A12" s="369"/>
      <c r="B12" s="258" t="str">
        <f>'Nädal_23_4-.9.klass'!B12</f>
        <v>Riis, aurutatud (mahe)</v>
      </c>
      <c r="C12" s="23" t="str">
        <f>'Nädal_23_4-.9.klass'!C12</f>
        <v>Riis, vesi, söögisool</v>
      </c>
      <c r="D12" s="25">
        <v>100</v>
      </c>
      <c r="E12" s="21">
        <f>D12*'Nädal_23_4-.9.klass'!E12/'Nädal_23_4-.9.klass'!D12</f>
        <v>157.70200000000003</v>
      </c>
      <c r="F12" s="21">
        <f>D12*'Nädal_23_4-.9.klass'!F12/'Nädal_23_4-.9.klass'!D12</f>
        <v>26.875999999999998</v>
      </c>
      <c r="G12" s="21">
        <f>D12*'Nädal_23_4-.9.klass'!G12/'Nädal_23_4-.9.klass'!D12</f>
        <v>4.742</v>
      </c>
      <c r="H12" s="21">
        <f>D12*'Nädal_23_4-.9.klass'!H12/'Nädal_23_4-.9.klass'!D12</f>
        <v>2.2770000000000001</v>
      </c>
    </row>
    <row r="13" spans="1:8" ht="18.95" customHeight="1">
      <c r="A13" s="369"/>
      <c r="B13" s="258" t="str">
        <f>'Nädal_23_4-.9.klass'!B13</f>
        <v>Kõrvits, röstitud</v>
      </c>
      <c r="C13" s="23" t="str">
        <f>'Nädal_23_4-.9.klass'!C13</f>
        <v>Kõrvits, toiduõli, söögisool</v>
      </c>
      <c r="D13" s="25">
        <v>100</v>
      </c>
      <c r="E13" s="21">
        <f>D13*'Nädal_23_4-.9.klass'!E13/'Nädal_23_4-.9.klass'!D13</f>
        <v>44.030999999999992</v>
      </c>
      <c r="F13" s="21">
        <f>D13*'Nädal_23_4-.9.klass'!F13/'Nädal_23_4-.9.klass'!D13</f>
        <v>3.9</v>
      </c>
      <c r="G13" s="21">
        <f>D13*'Nädal_23_4-.9.klass'!G13/'Nädal_23_4-.9.klass'!D13</f>
        <v>3.1230000000000002</v>
      </c>
      <c r="H13" s="21">
        <f>D13*'Nädal_23_4-.9.klass'!H13/'Nädal_23_4-.9.klass'!D13</f>
        <v>0.77500000000000002</v>
      </c>
    </row>
    <row r="14" spans="1:8" ht="18.95" customHeight="1">
      <c r="A14" s="369"/>
      <c r="B14" s="258" t="str">
        <f>'Nädal_23_4-.9.klass'!B14</f>
        <v>Peedisalat pohladega</v>
      </c>
      <c r="C14" s="23" t="str">
        <f>'Nädal_23_4-.9.klass'!C14</f>
        <v>Peet, pohl, suhkur</v>
      </c>
      <c r="D14" s="25">
        <v>100</v>
      </c>
      <c r="E14" s="21">
        <f>D14*'Nädal_23_4-.9.klass'!E14/'Nädal_23_4-.9.klass'!D14</f>
        <v>52.4</v>
      </c>
      <c r="F14" s="21">
        <f>D14*'Nädal_23_4-.9.klass'!F14/'Nädal_23_4-.9.klass'!D14</f>
        <v>9.8800000000000008</v>
      </c>
      <c r="G14" s="21">
        <f>D14*'Nädal_23_4-.9.klass'!G14/'Nädal_23_4-.9.klass'!D14</f>
        <v>0.24399999999999999</v>
      </c>
      <c r="H14" s="21">
        <f>D14*'Nädal_23_4-.9.klass'!H14/'Nädal_23_4-.9.klass'!D14</f>
        <v>1.4419999999999999</v>
      </c>
    </row>
    <row r="15" spans="1:8" ht="18.95" customHeight="1">
      <c r="A15" s="369"/>
      <c r="B15" s="258" t="str">
        <f>'Nädal_23_4-.9.klass'!B15</f>
        <v>Valge peakapsas, aeduba, kõrvits</v>
      </c>
      <c r="C15" s="23"/>
      <c r="D15" s="25">
        <v>100</v>
      </c>
      <c r="E15" s="21">
        <f>D15*'Nädal_23_4-.9.klass'!E15/'Nädal_23_4-.9.klass'!D15</f>
        <v>25.7</v>
      </c>
      <c r="F15" s="21">
        <f>D15*'Nädal_23_4-.9.klass'!F15/'Nädal_23_4-.9.klass'!D15</f>
        <v>3.68</v>
      </c>
      <c r="G15" s="21">
        <f>D15*'Nädal_23_4-.9.klass'!G15/'Nädal_23_4-.9.klass'!D15</f>
        <v>0.16699999999999998</v>
      </c>
      <c r="H15" s="21">
        <f>D15*'Nädal_23_4-.9.klass'!H15/'Nädal_23_4-.9.klass'!D15</f>
        <v>1.27</v>
      </c>
    </row>
    <row r="16" spans="1:8" ht="18.95" customHeight="1">
      <c r="A16" s="369"/>
      <c r="B16" s="258" t="str">
        <f>'Nädal_23_4-.9.klass'!B16</f>
        <v>Seemnesegu (mahe)</v>
      </c>
      <c r="C16" s="23" t="str">
        <f>'Nädal_23_4-.9.klass'!C16</f>
        <v>Kõrvitsaseemned, päevalilleseemned, seesamiseemned</v>
      </c>
      <c r="D16" s="25">
        <v>10</v>
      </c>
      <c r="E16" s="21">
        <f>D16*'Nädal_23_4-.9.klass'!E16/'Nädal_23_4-.9.klass'!D16</f>
        <v>60.8767</v>
      </c>
      <c r="F16" s="21">
        <f>D16*'Nädal_23_4-.9.klass'!F16/'Nädal_23_4-.9.klass'!D16</f>
        <v>1.28</v>
      </c>
      <c r="G16" s="21">
        <f>D16*'Nädal_23_4-.9.klass'!G16/'Nädal_23_4-.9.klass'!D16</f>
        <v>5.1566999999999998</v>
      </c>
      <c r="H16" s="21">
        <f>D16*'Nädal_23_4-.9.klass'!H16/'Nädal_23_4-.9.klass'!D16</f>
        <v>2.8232999999999993</v>
      </c>
    </row>
    <row r="17" spans="1:23" ht="18.95" customHeight="1">
      <c r="A17" s="369"/>
      <c r="B17" s="258" t="str">
        <f>'Nädal_23_4-.9.klass'!B17</f>
        <v>Mahla-õlikaste</v>
      </c>
      <c r="C17" s="23" t="str">
        <f>'Nädal_23_4-.9.klass'!C17</f>
        <v>Õunamahl 100% naturaalne, õunaäädikas, sinepipulber, söögisool, petersell, värske, toiduõli</v>
      </c>
      <c r="D17" s="25">
        <v>5</v>
      </c>
      <c r="E17" s="21">
        <f>D17*'Nädal_23_4-.9.klass'!E17/'Nädal_23_4-.9.klass'!D17</f>
        <v>32.189399999999999</v>
      </c>
      <c r="F17" s="21">
        <f>D17*'Nädal_23_4-.9.klass'!F17/'Nädal_23_4-.9.klass'!D17</f>
        <v>9.7050000000000011E-2</v>
      </c>
      <c r="G17" s="21">
        <f>D17*'Nädal_23_4-.9.klass'!G17/'Nädal_23_4-.9.klass'!D17</f>
        <v>3.5305500000000003</v>
      </c>
      <c r="H17" s="21">
        <f>D17*'Nädal_23_4-.9.klass'!H17/'Nädal_23_4-.9.klass'!D17</f>
        <v>1.3550000000000001E-2</v>
      </c>
    </row>
    <row r="18" spans="1:23" ht="18.95" customHeight="1">
      <c r="A18" s="369"/>
      <c r="B18" s="258" t="str">
        <f>'Nädal_23_4-.9.klass'!B18</f>
        <v>Piimatooted (piim, keefir) (L)</v>
      </c>
      <c r="C18" s="23"/>
      <c r="D18" s="25">
        <v>50</v>
      </c>
      <c r="E18" s="21">
        <f>D18*'Nädal_23_4-.9.klass'!E18/'Nädal_23_4-.9.klass'!D18</f>
        <v>28.195</v>
      </c>
      <c r="F18" s="21">
        <f>D18*'Nädal_23_4-.9.klass'!F18/'Nädal_23_4-.9.klass'!D18</f>
        <v>2.4375</v>
      </c>
      <c r="G18" s="21">
        <f>D18*'Nädal_23_4-.9.klass'!G18/'Nädal_23_4-.9.klass'!D18</f>
        <v>1.2849999999999999</v>
      </c>
      <c r="H18" s="21">
        <f>D18*'Nädal_23_4-.9.klass'!H18/'Nädal_23_4-.9.klass'!D18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69"/>
      <c r="B19" s="258" t="str">
        <f>'Nädal_23_4-.9.klass'!B19</f>
        <v>Joogijogurt , maitsestatud (L)</v>
      </c>
      <c r="C19" s="23" t="str">
        <f>'Nädal_23_4-.9.klass'!C19</f>
        <v>Maitsestamata jogurt, naturaalne marjapüree (maasikas, vaarikas, mustad sõstrad, punased sõstrad, mustikas), suhkur</v>
      </c>
      <c r="D19" s="25">
        <v>50</v>
      </c>
      <c r="E19" s="21">
        <f>D19*'Nädal_23_4-.9.klass'!E19/'Nädal_23_4-.9.klass'!D19</f>
        <v>37.372999999999998</v>
      </c>
      <c r="F19" s="21">
        <f>D19*'Nädal_23_4-.9.klass'!F19/'Nädal_23_4-.9.klass'!D19</f>
        <v>6.0614999999999997</v>
      </c>
      <c r="G19" s="21">
        <f>D19*'Nädal_23_4-.9.klass'!G19/'Nädal_23_4-.9.klass'!D19</f>
        <v>0.75</v>
      </c>
      <c r="H19" s="21">
        <f>D19*'Nädal_23_4-.9.klass'!H19/'Nädal_23_4-.9.klass'!D19</f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69"/>
      <c r="B20" s="258" t="str">
        <f>'Nädal_23_4-.9.klass'!B20</f>
        <v>Tee, suhkruta</v>
      </c>
      <c r="C20" s="23" t="str">
        <f>'Nädal_23_4-.9.klass'!C20</f>
        <v>Teepuru, vesi</v>
      </c>
      <c r="D20" s="25">
        <v>50</v>
      </c>
      <c r="E20" s="21">
        <f>D20*'Nädal_23_4-.9.klass'!E20/'Nädal_23_4-.9.klass'!D20</f>
        <v>0.2</v>
      </c>
      <c r="F20" s="21">
        <f>D20*'Nädal_23_4-.9.klass'!F20/'Nädal_23_4-.9.klass'!D20</f>
        <v>0</v>
      </c>
      <c r="G20" s="21">
        <f>D20*'Nädal_23_4-.9.klass'!G20/'Nädal_23_4-.9.klass'!D20</f>
        <v>0</v>
      </c>
      <c r="H20" s="21">
        <f>D20*'Nädal_23_4-.9.klass'!H20/'Nädal_23_4-.9.klass'!D20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69"/>
      <c r="B21" s="258" t="str">
        <f>'Nädal_23_4-.9.klass'!B21</f>
        <v>Rukkileiva (3 sorti) - ja sepikutoodete valik(G)</v>
      </c>
      <c r="C21" s="23"/>
      <c r="D21" s="25">
        <v>30</v>
      </c>
      <c r="E21" s="21">
        <f>D21*'Nädal_23_4-.9.klass'!E21/'Nädal_23_4-.9.klass'!D21</f>
        <v>73.86</v>
      </c>
      <c r="F21" s="21">
        <f>E21*'Nädal_23_4-.9.klass'!F21/'Nädal_23_4-.9.klass'!E21</f>
        <v>15.69</v>
      </c>
      <c r="G21" s="21">
        <f>F21*'Nädal_23_4-.9.klass'!G21/'Nädal_23_4-.9.klass'!F21</f>
        <v>0.6</v>
      </c>
      <c r="H21" s="21">
        <f>G21*'Nädal_23_4-.9.klass'!H21/'Nädal_23_4-.9.klass'!G21</f>
        <v>2.145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69"/>
      <c r="B22" s="258" t="str">
        <f>'Nädal_23_4-.9.klass'!B22</f>
        <v xml:space="preserve">Porgand </v>
      </c>
      <c r="C22" s="23"/>
      <c r="D22" s="25">
        <v>50</v>
      </c>
      <c r="E22" s="21">
        <f>D22*'Nädal_23_4-.9.klass'!E22/'Nädal_23_4-.9.klass'!D22</f>
        <v>16.2</v>
      </c>
      <c r="F22" s="21">
        <f>E22*'Nädal_23_4-.9.klass'!F22/'Nädal_23_4-.9.klass'!E22</f>
        <v>2.8</v>
      </c>
      <c r="G22" s="21">
        <f>F22*'Nädal_23_4-.9.klass'!G22/'Nädal_23_4-.9.klass'!F22</f>
        <v>9.9999999999999992E-2</v>
      </c>
      <c r="H22" s="21">
        <f>G22*'Nädal_23_4-.9.klass'!H22/'Nädal_23_4-.9.klass'!G22</f>
        <v>0.29999999999999993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70"/>
      <c r="B23" s="258" t="str">
        <f>'Nädal_23_4-.9.klass'!B23</f>
        <v xml:space="preserve">Pirn </v>
      </c>
      <c r="C23" s="23"/>
      <c r="D23" s="25">
        <v>50</v>
      </c>
      <c r="E23" s="21">
        <f>D23*'Nädal_23_4-.9.klass'!E23/'Nädal_23_4-.9.klass'!D23</f>
        <v>19.988</v>
      </c>
      <c r="F23" s="21">
        <f>E23*'Nädal_23_4-.9.klass'!F23/'Nädal_23_4-.9.klass'!E23</f>
        <v>5.97</v>
      </c>
      <c r="G23" s="21">
        <f>F23*'Nädal_23_4-.9.klass'!G23/'Nädal_23_4-.9.klass'!F23</f>
        <v>0</v>
      </c>
      <c r="H23" s="21"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32" t="s">
        <v>37</v>
      </c>
      <c r="B24" s="433"/>
      <c r="C24" s="434"/>
      <c r="D24" s="30"/>
      <c r="E24" s="48">
        <f>SUM(E9:E23)</f>
        <v>890.46596666666687</v>
      </c>
      <c r="F24" s="48">
        <f>SUM(F9:F23)</f>
        <v>124.35271666666667</v>
      </c>
      <c r="G24" s="48">
        <f>SUM(G9:G23)</f>
        <v>29.754316666666675</v>
      </c>
      <c r="H24" s="48">
        <f>SUM(H9:H23)</f>
        <v>30.219249999999995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8">
      <c r="A26" s="294"/>
      <c r="B26" s="258" t="str">
        <f>'Nädal_23_4-.9.klass'!B26</f>
        <v>Selge lõhesupp</v>
      </c>
      <c r="C26" s="23" t="str">
        <f>'Nädal_23_4-.9.klass'!C26</f>
        <v>Lõhe, kartul, porgand, mugulsibul, till, vesi, söögisool, must pipar, loorber, toiduõli</v>
      </c>
      <c r="D26" s="21">
        <v>350</v>
      </c>
      <c r="E26" s="21">
        <f>D26*'Nädal_23_4-.9.klass'!E26/'Nädal_23_4-.9.klass'!D26</f>
        <v>324.8</v>
      </c>
      <c r="F26" s="21">
        <f>D26*'Nädal_23_4-.9.klass'!F26/'Nädal_23_4-.9.klass'!D26</f>
        <v>16.071999999999999</v>
      </c>
      <c r="G26" s="21">
        <f>D26*'Nädal_23_4-.9.klass'!G26/'Nädal_23_4-.9.klass'!D26</f>
        <v>20.524000000000001</v>
      </c>
      <c r="H26" s="21">
        <f>D26*'Nädal_23_4-.9.klass'!H26/'Nädal_23_4-.9.klass'!D26</f>
        <v>17.024000000000001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4" t="s">
        <v>13</v>
      </c>
      <c r="B27" s="258" t="str">
        <f>'Nädal_23_4-.9.klass'!B27</f>
        <v>Kikerhernesupp kümne köögiviljaga (mahe)</v>
      </c>
      <c r="C27" s="23" t="str">
        <f>'Nädal_23_4-.9.klass'!C27</f>
        <v>Kikerherned, kartul, porgand, valge peakapsas, brokoli, till, vesi, toiduõli, kõrvits pastinaak, lillkapsas, mugulsibul, küüslauk, söögisool, must pipar</v>
      </c>
      <c r="D27" s="27">
        <v>50</v>
      </c>
      <c r="E27" s="21">
        <f>D27*'Nädal_23_4-.9.klass'!E27/'Nädal_23_4-.9.klass'!D27</f>
        <v>46.8</v>
      </c>
      <c r="F27" s="21">
        <f>D27*'Nädal_23_4-.9.klass'!F27/'Nädal_23_4-.9.klass'!D27</f>
        <v>3.48</v>
      </c>
      <c r="G27" s="21">
        <f>D27*'Nädal_23_4-.9.klass'!G27/'Nädal_23_4-.9.klass'!D27</f>
        <v>2.79</v>
      </c>
      <c r="H27" s="21">
        <f>D27*'Nädal_23_4-.9.klass'!H27/'Nädal_23_4-.9.klass'!D27</f>
        <v>1.1299999999999999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95"/>
      <c r="B28" s="258" t="str">
        <f>'Nädal_23_4-.9.klass'!B28</f>
        <v>Pähkli-kakaoruudud (G, L, M, P)</v>
      </c>
      <c r="C28" s="23" t="str">
        <f>'Nädal_23_4-.9.klass'!C28</f>
        <v>Nisujahu, kanamuna, toiduõli, piim, suhkur, söögisool, vanillisuhkur, pähklid, kakaopulber</v>
      </c>
      <c r="D28" s="25">
        <v>80</v>
      </c>
      <c r="E28" s="21">
        <f>D28*'Nädal_23_4-.9.klass'!E28/'Nädal_23_4-.9.klass'!D28</f>
        <v>276.8</v>
      </c>
      <c r="F28" s="21">
        <f>D28*'Nädal_23_4-.9.klass'!F28/'Nädal_23_4-.9.klass'!D28</f>
        <v>30.56</v>
      </c>
      <c r="G28" s="21">
        <f>D28*'Nädal_23_4-.9.klass'!G28/'Nädal_23_4-.9.klass'!D28</f>
        <v>13.888</v>
      </c>
      <c r="H28" s="21">
        <f>D28*'Nädal_23_4-.9.klass'!H28/'Nädal_23_4-.9.klass'!D28</f>
        <v>5.6320000000000006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30">
      <c r="A29" s="295"/>
      <c r="B29" s="258" t="str">
        <f>'Nädal_23_4-.9.klass'!B29</f>
        <v>Jogurti-kamadessert marjadega (G, L)</v>
      </c>
      <c r="C29" s="23" t="str">
        <f>'Nädal_23_4-.9.klass'!C29</f>
        <v>Maitsestamata jogurt, vahukoor, suhkur, kamajahu (nisu, rukis, oder, hernes), vaarikas,maasikas, suhkruta, vesi, suhkur</v>
      </c>
      <c r="D29" s="25">
        <v>100</v>
      </c>
      <c r="E29" s="21">
        <f>D29*'Nädal_23_4-.9.klass'!E29/'Nädal_23_4-.9.klass'!D29</f>
        <v>132</v>
      </c>
      <c r="F29" s="21">
        <f>D29*'Nädal_23_4-.9.klass'!F29/'Nädal_23_4-.9.klass'!D29</f>
        <v>13</v>
      </c>
      <c r="G29" s="21">
        <f>D29*'Nädal_23_4-.9.klass'!G29/'Nädal_23_4-.9.klass'!D29</f>
        <v>7.09</v>
      </c>
      <c r="H29" s="21">
        <f>D29*'Nädal_23_4-.9.klass'!H29/'Nädal_23_4-.9.klass'!D29</f>
        <v>3.09</v>
      </c>
      <c r="I29" s="26"/>
    </row>
    <row r="30" spans="1:23" s="39" customFormat="1" ht="18.95" customHeight="1">
      <c r="A30" s="304"/>
      <c r="B30" s="258" t="str">
        <f>'Nädal_23_4-.9.klass'!B30</f>
        <v>Piimatooted (piim, keefir) (L)</v>
      </c>
      <c r="C30" s="23"/>
      <c r="D30" s="25">
        <v>50</v>
      </c>
      <c r="E30" s="21">
        <f>D30*'Nädal_23_4-.9.klass'!E30/'Nädal_23_4-.9.klass'!D30</f>
        <v>28.195</v>
      </c>
      <c r="F30" s="21">
        <f>D30*'Nädal_23_4-.9.klass'!F30/'Nädal_23_4-.9.klass'!D30</f>
        <v>2.4375</v>
      </c>
      <c r="G30" s="21">
        <f>D30*'Nädal_23_4-.9.klass'!G30/'Nädal_23_4-.9.klass'!D30</f>
        <v>1.2849999999999999</v>
      </c>
      <c r="H30" s="21">
        <f>D30*'Nädal_23_4-.9.klass'!H30/'Nädal_23_4-.9.klass'!D30</f>
        <v>1.72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4"/>
      <c r="B31" s="258" t="str">
        <f>'Nädal_23_4-.9.klass'!B31</f>
        <v>Mahl (erinevad maitsed)</v>
      </c>
      <c r="C31" s="23"/>
      <c r="D31" s="25">
        <v>50</v>
      </c>
      <c r="E31" s="21">
        <f>D31*'Nädal_23_4-.9.klass'!E31/'Nädal_23_4-.9.klass'!D31</f>
        <v>24.264400000000002</v>
      </c>
      <c r="F31" s="21">
        <f>D31*'Nädal_23_4-.9.klass'!F31/'Nädal_23_4-.9.klass'!D31</f>
        <v>5.891</v>
      </c>
      <c r="G31" s="21">
        <f>D31*'Nädal_23_4-.9.klass'!G31/'Nädal_23_4-.9.klass'!D31</f>
        <v>2.5000000000000001E-2</v>
      </c>
      <c r="H31" s="21">
        <f>D31*'Nädal_23_4-.9.klass'!H31/'Nädal_23_4-.9.klass'!D31</f>
        <v>0.18149999999999999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30">
      <c r="A32" s="304"/>
      <c r="B32" s="258" t="str">
        <f>'Nädal_23_4-.9.klass'!B32</f>
        <v>Joogijogurt , maitsestatud (L)</v>
      </c>
      <c r="C32" s="23" t="str">
        <f>'Nädal_23_4-.9.klass'!C32</f>
        <v>Maitsestamata jogurt, naturaalne marjapüree (maasikas, vaarikas, mustad sõstrad, punased sõstrad, mustikas), suhkur</v>
      </c>
      <c r="D32" s="25">
        <v>50</v>
      </c>
      <c r="E32" s="21">
        <f>D32*'Nädal_23_4-.9.klass'!E32/'Nädal_23_4-.9.klass'!D32</f>
        <v>37.372999999999998</v>
      </c>
      <c r="F32" s="21">
        <f>D32*'Nädal_23_4-.9.klass'!F32/'Nädal_23_4-.9.klass'!D32</f>
        <v>6.0614999999999997</v>
      </c>
      <c r="G32" s="21">
        <f>D32*'Nädal_23_4-.9.klass'!G32/'Nädal_23_4-.9.klass'!D32</f>
        <v>0.75</v>
      </c>
      <c r="H32" s="21">
        <f>D32*'Nädal_23_4-.9.klass'!H32/'Nädal_23_4-.9.klass'!D32</f>
        <v>1.6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.95" customHeight="1">
      <c r="A33" s="304"/>
      <c r="B33" s="258" t="str">
        <f>'Nädal_23_4-.9.klass'!B33</f>
        <v>Tee, suhkruta</v>
      </c>
      <c r="C33" s="23" t="str">
        <f>'Nädal_23_4-.9.klass'!C33</f>
        <v>Teepuru, vesi</v>
      </c>
      <c r="D33" s="25">
        <v>50</v>
      </c>
      <c r="E33" s="21">
        <f>D33*'Nädal_23_4-.9.klass'!E33/'Nädal_23_4-.9.klass'!D33</f>
        <v>0.2</v>
      </c>
      <c r="F33" s="21">
        <f>D33*'Nädal_23_4-.9.klass'!F33/'Nädal_23_4-.9.klass'!D33</f>
        <v>0</v>
      </c>
      <c r="G33" s="21">
        <f>D33*'Nädal_23_4-.9.klass'!G33/'Nädal_23_4-.9.klass'!D33</f>
        <v>0</v>
      </c>
      <c r="H33" s="21">
        <f>D33*'Nädal_23_4-.9.klass'!H33/'Nädal_23_4-.9.klass'!D33</f>
        <v>0.05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95"/>
      <c r="B34" s="258" t="str">
        <f>'Nädal_23_4-.9.klass'!B34</f>
        <v>Rukkileiva (3 sorti) - ja sepikutoodete valik(G)</v>
      </c>
      <c r="C34" s="23"/>
      <c r="D34" s="25">
        <v>30</v>
      </c>
      <c r="E34" s="21">
        <f>D34*'Nädal_23_4-.9.klass'!E34/'Nädal_23_4-.9.klass'!D34</f>
        <v>73.86</v>
      </c>
      <c r="F34" s="21">
        <f>E34*'Nädal_23_4-.9.klass'!F34/'Nädal_23_4-.9.klass'!E34</f>
        <v>15.69</v>
      </c>
      <c r="G34" s="21">
        <f>F34*'Nädal_23_4-.9.klass'!G34/'Nädal_23_4-.9.klass'!F34</f>
        <v>0.6</v>
      </c>
      <c r="H34" s="21">
        <f>G34*'Nädal_23_4-.9.klass'!H34/'Nädal_23_4-.9.klass'!G34</f>
        <v>2.145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5"/>
      <c r="B35" s="258" t="str">
        <f>'Nädal_23_4-.9.klass'!B35</f>
        <v>Valge/punane peakapsas</v>
      </c>
      <c r="C35" s="23"/>
      <c r="D35" s="25">
        <v>50</v>
      </c>
      <c r="E35" s="21">
        <f>D35*'Nädal_23_4-.9.klass'!E35/'Nädal_23_4-.9.klass'!D35</f>
        <v>14.9</v>
      </c>
      <c r="F35" s="21">
        <f>E35*'Nädal_23_4-.9.klass'!F35/'Nädal_23_4-.9.klass'!E35</f>
        <v>2.29</v>
      </c>
      <c r="G35" s="21">
        <f>F35*'Nädal_23_4-.9.klass'!G35/'Nädal_23_4-.9.klass'!F35</f>
        <v>7.4999999999999997E-2</v>
      </c>
      <c r="H35" s="21">
        <f>G35*'Nädal_23_4-.9.klass'!H35/'Nädal_23_4-.9.klass'!G35</f>
        <v>0.67500000000000004</v>
      </c>
      <c r="I35" s="26"/>
      <c r="J35" s="35"/>
      <c r="K35" s="35"/>
      <c r="L35" s="35"/>
      <c r="M35" s="35"/>
      <c r="N35" s="35"/>
      <c r="O35" s="35"/>
      <c r="P35" s="35"/>
    </row>
    <row r="36" spans="1:22" ht="18.95" customHeight="1">
      <c r="A36" s="305"/>
      <c r="B36" s="258" t="str">
        <f>'Nädal_23_4-.9.klass'!B36</f>
        <v>Õun(mahe)</v>
      </c>
      <c r="C36" s="23"/>
      <c r="D36" s="25">
        <v>50</v>
      </c>
      <c r="E36" s="21">
        <f>D36*'Nädal_23_4-.9.klass'!E36/'Nädal_23_4-.9.klass'!D36</f>
        <v>24.038</v>
      </c>
      <c r="F36" s="21">
        <f>E36*'Nädal_23_4-.9.klass'!F36/'Nädal_23_4-.9.klass'!E36</f>
        <v>6.74</v>
      </c>
      <c r="G36" s="21">
        <f>F36*'Nädal_23_4-.9.klass'!G36/'Nädal_23_4-.9.klass'!F36</f>
        <v>0</v>
      </c>
      <c r="H36" s="21">
        <v>0</v>
      </c>
      <c r="J36" s="35"/>
      <c r="K36" s="35"/>
      <c r="L36" s="35"/>
      <c r="M36" s="35"/>
      <c r="N36" s="35"/>
      <c r="O36" s="35"/>
      <c r="P36" s="35"/>
    </row>
    <row r="37" spans="1:22" s="34" customFormat="1" ht="18.95" customHeight="1">
      <c r="A37" s="432" t="s">
        <v>37</v>
      </c>
      <c r="B37" s="433"/>
      <c r="C37" s="434"/>
      <c r="D37" s="51"/>
      <c r="E37" s="48">
        <f>SUM(E26:E36)</f>
        <v>983.23040000000026</v>
      </c>
      <c r="F37" s="48">
        <f>SUM(F26:F36)</f>
        <v>102.22199999999999</v>
      </c>
      <c r="G37" s="48">
        <f>SUM(G26:G36)</f>
        <v>47.027000000000001</v>
      </c>
      <c r="H37" s="48">
        <f>SUM(H26:H36)</f>
        <v>33.247500000000002</v>
      </c>
      <c r="O37" s="36"/>
      <c r="P37" s="36"/>
      <c r="Q37" s="36"/>
      <c r="R37" s="36"/>
      <c r="S37" s="36"/>
      <c r="T37" s="36"/>
      <c r="U37" s="36"/>
      <c r="V37" s="36"/>
    </row>
    <row r="38" spans="1:22" ht="50.1" customHeight="1">
      <c r="A38" s="234" t="s">
        <v>52</v>
      </c>
      <c r="B38" s="47" t="s">
        <v>4</v>
      </c>
      <c r="C38" s="29" t="s">
        <v>5</v>
      </c>
      <c r="D38" s="28" t="s">
        <v>6</v>
      </c>
      <c r="E38" s="28" t="s">
        <v>7</v>
      </c>
      <c r="F38" s="28" t="s">
        <v>8</v>
      </c>
      <c r="G38" s="28" t="s">
        <v>9</v>
      </c>
      <c r="H38" s="28" t="s">
        <v>10</v>
      </c>
      <c r="O38" s="35"/>
      <c r="P38" s="35"/>
      <c r="Q38" s="35"/>
      <c r="R38" s="35"/>
      <c r="S38" s="35"/>
      <c r="T38" s="35"/>
      <c r="U38" s="35"/>
      <c r="V38" s="35"/>
    </row>
    <row r="39" spans="1:22" s="34" customFormat="1" ht="18">
      <c r="A39" s="299"/>
      <c r="B39" s="258" t="str">
        <f>'Nädal_23_4-.9.klass'!B39</f>
        <v>Kodune pikkpoiss (G, L, M, PT)</v>
      </c>
      <c r="C39" s="23" t="str">
        <f>'Nädal_23_4-.9.klass'!C39</f>
        <v>Seahakkliha, mugulsibul, riivsai, kanamuna, piim, söögisool, must pipar, toiduõli</v>
      </c>
      <c r="D39" s="21">
        <v>60</v>
      </c>
      <c r="E39" s="21">
        <f>D39*'Nädal_23_4-.9.klass'!E39/'Nädal_23_4-.9.klass'!D39</f>
        <v>157.13999999999999</v>
      </c>
      <c r="F39" s="21">
        <f>D39*'Nädal_23_4-.9.klass'!F39/'Nädal_23_4-.9.klass'!D39</f>
        <v>3.012</v>
      </c>
      <c r="G39" s="21">
        <f>D39*'Nädal_23_4-.9.klass'!G39/'Nädal_23_4-.9.klass'!D39</f>
        <v>11.7</v>
      </c>
      <c r="H39" s="21">
        <f>D39*'Nädal_23_4-.9.klass'!H39/'Nädal_23_4-.9.klass'!D39</f>
        <v>9.7799999999999994</v>
      </c>
      <c r="J39" s="36"/>
      <c r="K39" s="36"/>
      <c r="L39" s="36"/>
      <c r="M39" s="36"/>
      <c r="N39" s="36"/>
      <c r="O39" s="36"/>
      <c r="P39" s="37"/>
      <c r="Q39" s="37"/>
      <c r="R39" s="37"/>
      <c r="S39" s="37"/>
      <c r="T39" s="36"/>
      <c r="U39" s="36"/>
      <c r="V39" s="36"/>
    </row>
    <row r="40" spans="1:22" s="34" customFormat="1" ht="30">
      <c r="A40" s="274" t="s">
        <v>13</v>
      </c>
      <c r="B40" s="258" t="str">
        <f>'Nädal_23_4-.9.klass'!B40</f>
        <v>Läätse-porgandi pikkpoiss (G, M, PT)</v>
      </c>
      <c r="C40" s="23" t="str">
        <f>'Nädal_23_4-.9.klass'!C40</f>
        <v>Porgand, läätsed (punased/oranžid), pastinaak, mugulsibul, kanamuna, riivsai, vesi, söögisool, must pipar, toiduõli, tüümian</v>
      </c>
      <c r="D40" s="27">
        <v>50</v>
      </c>
      <c r="E40" s="21">
        <f>D40*'Nädal_23_4-.9.klass'!E40/'Nädal_23_4-.9.klass'!D40</f>
        <v>72.400000000000006</v>
      </c>
      <c r="F40" s="21">
        <f>D40*'Nädal_23_4-.9.klass'!F40/'Nädal_23_4-.9.klass'!D40</f>
        <v>9.15</v>
      </c>
      <c r="G40" s="21">
        <f>D40*'Nädal_23_4-.9.klass'!G40/'Nädal_23_4-.9.klass'!D40</f>
        <v>2.0499999999999998</v>
      </c>
      <c r="H40" s="21">
        <f>D40*'Nädal_23_4-.9.klass'!H40/'Nädal_23_4-.9.klass'!D40</f>
        <v>3.31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18.95" customHeight="1">
      <c r="A41" s="301"/>
      <c r="B41" s="258" t="str">
        <f>'Nädal_23_4-.9.klass'!B41</f>
        <v>Kartulipuder (L)</v>
      </c>
      <c r="C41" s="23" t="str">
        <f>'Nädal_23_4-.9.klass'!C41</f>
        <v>Kartul, või, piim, söögisool, vesi</v>
      </c>
      <c r="D41" s="25">
        <v>100</v>
      </c>
      <c r="E41" s="21">
        <f>D41*'Nädal_23_4-.9.klass'!E41/'Nädal_23_4-.9.klass'!D41</f>
        <v>76.534000000000006</v>
      </c>
      <c r="F41" s="21">
        <f>D41*'Nädal_23_4-.9.klass'!F41/'Nädal_23_4-.9.klass'!D41</f>
        <v>15.846</v>
      </c>
      <c r="G41" s="21">
        <f>D41*'Nädal_23_4-.9.klass'!G41/'Nädal_23_4-.9.klass'!D41</f>
        <v>0.61</v>
      </c>
      <c r="H41" s="21">
        <f>D41*'Nädal_23_4-.9.klass'!H41/'Nädal_23_4-.9.klass'!D41</f>
        <v>2.363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">
      <c r="A42" s="301"/>
      <c r="B42" s="258" t="str">
        <f>'Nädal_23_4-.9.klass'!B42</f>
        <v>Tatar, aurutatud (mahe)</v>
      </c>
      <c r="C42" s="23" t="str">
        <f>'Nädal_23_4-.9.klass'!C42</f>
        <v>Tatar, söögisool, vesi</v>
      </c>
      <c r="D42" s="25">
        <v>100</v>
      </c>
      <c r="E42" s="21">
        <f>D42*'Nädal_23_4-.9.klass'!E42/'Nädal_23_4-.9.klass'!D42</f>
        <v>80.59999999999998</v>
      </c>
      <c r="F42" s="21">
        <f>D42*'Nädal_23_4-.9.klass'!F42/'Nädal_23_4-.9.klass'!D42</f>
        <v>16.975000000000001</v>
      </c>
      <c r="G42" s="21">
        <f>D42*'Nädal_23_4-.9.klass'!G42/'Nädal_23_4-.9.klass'!D42</f>
        <v>0.5</v>
      </c>
      <c r="H42" s="21">
        <f>D42*'Nädal_23_4-.9.klass'!H42/'Nädal_23_4-.9.klass'!D42</f>
        <v>2.9750000000000001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.95" customHeight="1">
      <c r="A43" s="310"/>
      <c r="B43" s="258" t="str">
        <f>'Nädal_23_4-.9.klass'!B43</f>
        <v>Peet, aurutatud</v>
      </c>
      <c r="C43" s="23" t="str">
        <f>'Nädal_23_4-.9.klass'!C43</f>
        <v>Peet, söögisool</v>
      </c>
      <c r="D43" s="25">
        <v>100</v>
      </c>
      <c r="E43" s="21">
        <f>D43*'Nädal_23_4-.9.klass'!E43/'Nädal_23_4-.9.klass'!D43</f>
        <v>45.255000000000003</v>
      </c>
      <c r="F43" s="21">
        <f>D43*'Nädal_23_4-.9.klass'!F43/'Nädal_23_4-.9.klass'!D43</f>
        <v>10.92</v>
      </c>
      <c r="G43" s="21">
        <f>D43*'Nädal_23_4-.9.klass'!G43/'Nädal_23_4-.9.klass'!D43</f>
        <v>0.105</v>
      </c>
      <c r="H43" s="21">
        <f>D43*'Nädal_23_4-.9.klass'!H43/'Nädal_23_4-.9.klass'!D43</f>
        <v>1.47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</row>
    <row r="44" spans="1:22" s="34" customFormat="1" ht="18.95" customHeight="1">
      <c r="A44" s="310"/>
      <c r="B44" s="258" t="str">
        <f>'Nädal_23_4-.9.klass'!B44</f>
        <v>Soe valge kaste (G, L)</v>
      </c>
      <c r="C44" s="23" t="str">
        <f>'Nädal_23_4-.9.klass'!C44</f>
        <v>Toiduõli, nisujahu, piim, söögisool, toidukoor</v>
      </c>
      <c r="D44" s="25">
        <v>50</v>
      </c>
      <c r="E44" s="21">
        <f>D44*'Nädal_23_4-.9.klass'!E44/'Nädal_23_4-.9.klass'!D44</f>
        <v>59.125999999999998</v>
      </c>
      <c r="F44" s="21">
        <f>D44*'Nädal_23_4-.9.klass'!F44/'Nädal_23_4-.9.klass'!D44</f>
        <v>4.077</v>
      </c>
      <c r="G44" s="21">
        <f>D44*'Nädal_23_4-.9.klass'!G44/'Nädal_23_4-.9.klass'!D44</f>
        <v>3.9460000000000002</v>
      </c>
      <c r="H44" s="21">
        <f>D44*'Nädal_23_4-.9.klass'!H44/'Nädal_23_4-.9.klass'!D44</f>
        <v>1.8730000000000002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8.95" customHeight="1">
      <c r="A45" s="310"/>
      <c r="B45" s="258" t="str">
        <f>'Nädal_23_4-.9.klass'!B45</f>
        <v>Kapsa-maisi-paprikasalat (mahe kapsas)</v>
      </c>
      <c r="C45" s="23" t="str">
        <f>'Nädal_23_4-.9.klass'!C45</f>
        <v>Peakapsas, mais, paprika, toiduõli, söögisool, suhkur, õunaäädikas</v>
      </c>
      <c r="D45" s="25">
        <v>100</v>
      </c>
      <c r="E45" s="21">
        <f>D45*'Nädal_23_4-.9.klass'!E45/'Nädal_23_4-.9.klass'!D45</f>
        <v>50.969000000000008</v>
      </c>
      <c r="F45" s="21">
        <f>D45*'Nädal_23_4-.9.klass'!F45/'Nädal_23_4-.9.klass'!D45</f>
        <v>9.5850000000000009</v>
      </c>
      <c r="G45" s="21">
        <f>D45*'Nädal_23_4-.9.klass'!G45/'Nädal_23_4-.9.klass'!D45</f>
        <v>1.3979999999999999</v>
      </c>
      <c r="H45" s="21">
        <f>D45*'Nädal_23_4-.9.klass'!H45/'Nädal_23_4-.9.klass'!D45</f>
        <v>1.57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2" ht="18.95" customHeight="1">
      <c r="A46" s="310"/>
      <c r="B46" s="258" t="str">
        <f>'Nädal_23_4-.9.klass'!B46</f>
        <v>Porgand, roheline hernes, valge redis</v>
      </c>
      <c r="C46" s="23"/>
      <c r="D46" s="25">
        <v>100</v>
      </c>
      <c r="E46" s="21">
        <f>D46*'Nädal_23_4-.9.klass'!E46/'Nädal_23_4-.9.klass'!D46</f>
        <v>46</v>
      </c>
      <c r="F46" s="21">
        <f>D46*'Nädal_23_4-.9.klass'!F46/'Nädal_23_4-.9.klass'!D46</f>
        <v>6.1</v>
      </c>
      <c r="G46" s="21">
        <f>D46*'Nädal_23_4-.9.klass'!G46/'Nädal_23_4-.9.klass'!D46</f>
        <v>0.33300000000000002</v>
      </c>
      <c r="H46" s="21">
        <f>D46*'Nädal_23_4-.9.klass'!H46/'Nädal_23_4-.9.klass'!D46</f>
        <v>2.66</v>
      </c>
    </row>
    <row r="47" spans="1:22" ht="18.95" customHeight="1">
      <c r="A47" s="310"/>
      <c r="B47" s="258" t="str">
        <f>'Nädal_23_4-.9.klass'!B47</f>
        <v>Seemnesegu (mahe)</v>
      </c>
      <c r="C47" s="23" t="str">
        <f>'Nädal_23_4-.9.klass'!C47</f>
        <v>Kõrvitsaseemned, päevalilleseemned, seesamiseemned</v>
      </c>
      <c r="D47" s="25">
        <v>10</v>
      </c>
      <c r="E47" s="21">
        <f>D47*'Nädal_23_4-.9.klass'!E47/'Nädal_23_4-.9.klass'!D47</f>
        <v>60.8767</v>
      </c>
      <c r="F47" s="21">
        <f>D47*'Nädal_23_4-.9.klass'!F47/'Nädal_23_4-.9.klass'!D47</f>
        <v>1.28</v>
      </c>
      <c r="G47" s="21">
        <f>D47*'Nädal_23_4-.9.klass'!G47/'Nädal_23_4-.9.klass'!D47</f>
        <v>5.1566999999999998</v>
      </c>
      <c r="H47" s="21">
        <f>D47*'Nädal_23_4-.9.klass'!H47/'Nädal_23_4-.9.klass'!D47</f>
        <v>2.8232999999999993</v>
      </c>
    </row>
    <row r="48" spans="1:22" ht="18.95" customHeight="1">
      <c r="A48" s="310"/>
      <c r="B48" s="258" t="str">
        <f>'Nädal_23_4-.9.klass'!B48</f>
        <v>Mahla-õlikaste</v>
      </c>
      <c r="C48" s="23" t="str">
        <f>'Nädal_23_4-.9.klass'!C48</f>
        <v>Õunamahl 100% naturaalne, õunaäädikas, sinepipulber, söögisool, petersell, värske, toiduõli</v>
      </c>
      <c r="D48" s="25">
        <v>5</v>
      </c>
      <c r="E48" s="21">
        <f>D48*'Nädal_23_4-.9.klass'!E48/'Nädal_23_4-.9.klass'!D48</f>
        <v>32.189399999999999</v>
      </c>
      <c r="F48" s="21">
        <f>D48*'Nädal_23_4-.9.klass'!F48/'Nädal_23_4-.9.klass'!D48</f>
        <v>9.7050000000000011E-2</v>
      </c>
      <c r="G48" s="21">
        <f>D48*'Nädal_23_4-.9.klass'!G48/'Nädal_23_4-.9.klass'!D48</f>
        <v>3.5305500000000003</v>
      </c>
      <c r="H48" s="21">
        <f>D48*'Nädal_23_4-.9.klass'!H48/'Nädal_23_4-.9.klass'!D48</f>
        <v>1.3550000000000001E-2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</row>
    <row r="49" spans="1:15" ht="18.95" customHeight="1">
      <c r="A49" s="310"/>
      <c r="B49" s="258" t="str">
        <f>'Nädal_23_4-.9.klass'!B49</f>
        <v>Piimatooted (piim, keefir) (L)</v>
      </c>
      <c r="C49" s="23"/>
      <c r="D49" s="25">
        <v>50</v>
      </c>
      <c r="E49" s="21">
        <f>D49*'Nädal_23_4-.9.klass'!E49/'Nädal_23_4-.9.klass'!D49</f>
        <v>28.195</v>
      </c>
      <c r="F49" s="21">
        <f>D49*'Nädal_23_4-.9.klass'!F49/'Nädal_23_4-.9.klass'!D49</f>
        <v>2.4375</v>
      </c>
      <c r="G49" s="21">
        <f>D49*'Nädal_23_4-.9.klass'!G49/'Nädal_23_4-.9.klass'!D49</f>
        <v>1.2849999999999999</v>
      </c>
      <c r="H49" s="21">
        <f>D49*'Nädal_23_4-.9.klass'!H49/'Nädal_23_4-.9.klass'!D49</f>
        <v>1.72</v>
      </c>
    </row>
    <row r="50" spans="1:15" ht="30">
      <c r="A50" s="310"/>
      <c r="B50" s="258" t="str">
        <f>'Nädal_23_4-.9.klass'!B50</f>
        <v>Joogijogurt , maitsestatud (L)</v>
      </c>
      <c r="C50" s="23" t="str">
        <f>'Nädal_23_4-.9.klass'!C50</f>
        <v>Maitsestamata jogurt, naturaalne marjapüree (maasikas, vaarikas, mustad sõstrad, punased sõstrad, mustikas), suhkur</v>
      </c>
      <c r="D50" s="25">
        <v>50</v>
      </c>
      <c r="E50" s="21">
        <f>D50*'Nädal_23_4-.9.klass'!E50/'Nädal_23_4-.9.klass'!D50</f>
        <v>37.372999999999998</v>
      </c>
      <c r="F50" s="21">
        <f>D50*'Nädal_23_4-.9.klass'!F50/'Nädal_23_4-.9.klass'!D50</f>
        <v>6.0614999999999997</v>
      </c>
      <c r="G50" s="21">
        <f>D50*'Nädal_23_4-.9.klass'!G50/'Nädal_23_4-.9.klass'!D50</f>
        <v>0.75</v>
      </c>
      <c r="H50" s="21">
        <f>D50*'Nädal_23_4-.9.klass'!H50/'Nädal_23_4-.9.klass'!D50</f>
        <v>1.6</v>
      </c>
    </row>
    <row r="51" spans="1:15" ht="18.95" customHeight="1">
      <c r="A51" s="310"/>
      <c r="B51" s="258" t="str">
        <f>'Nädal_23_4-.9.klass'!B51</f>
        <v>Tee, suhkruta</v>
      </c>
      <c r="C51" s="23" t="str">
        <f>'Nädal_23_4-.9.klass'!C51</f>
        <v>Teepuru, vesi</v>
      </c>
      <c r="D51" s="25">
        <v>50</v>
      </c>
      <c r="E51" s="21">
        <f>D51*'Nädal_23_4-.9.klass'!E51/'Nädal_23_4-.9.klass'!D51</f>
        <v>0.2</v>
      </c>
      <c r="F51" s="21">
        <f>D51*'Nädal_23_4-.9.klass'!F51/'Nädal_23_4-.9.klass'!D51</f>
        <v>0</v>
      </c>
      <c r="G51" s="21">
        <f>D51*'Nädal_23_4-.9.klass'!G51/'Nädal_23_4-.9.klass'!D51</f>
        <v>0</v>
      </c>
      <c r="H51" s="21">
        <f>D51*'Nädal_23_4-.9.klass'!H51/'Nädal_23_4-.9.klass'!D51</f>
        <v>0.05</v>
      </c>
    </row>
    <row r="52" spans="1:15" ht="18.95" customHeight="1">
      <c r="A52" s="310"/>
      <c r="B52" s="258" t="str">
        <f>'Nädal_23_4-.9.klass'!B52</f>
        <v>Rukkileiva (3 sorti) - ja sepikutoodete valik(G)</v>
      </c>
      <c r="C52" s="23"/>
      <c r="D52" s="25">
        <v>30</v>
      </c>
      <c r="E52" s="21">
        <f>D52*'Nädal_23_4-.9.klass'!E52/'Nädal_23_4-.9.klass'!D52</f>
        <v>73.86</v>
      </c>
      <c r="F52" s="21">
        <f>E52*'Nädal_23_4-.9.klass'!F52/'Nädal_23_4-.9.klass'!E52</f>
        <v>15.69</v>
      </c>
      <c r="G52" s="21">
        <f>F52*'Nädal_23_4-.9.klass'!G52/'Nädal_23_4-.9.klass'!F52</f>
        <v>0.6</v>
      </c>
      <c r="H52" s="21">
        <f>G52*'Nädal_23_4-.9.klass'!H52/'Nädal_23_4-.9.klass'!G52</f>
        <v>2.145</v>
      </c>
    </row>
    <row r="53" spans="1:15" ht="18.95" customHeight="1">
      <c r="A53" s="310"/>
      <c r="B53" s="258" t="str">
        <f>'Nädal_23_4-.9.klass'!B53</f>
        <v>Valge redis</v>
      </c>
      <c r="C53" s="23"/>
      <c r="D53" s="25">
        <v>50</v>
      </c>
      <c r="E53" s="21">
        <f>D53*'Nädal_23_4-.9.klass'!E53/'Nädal_23_4-.9.klass'!D53</f>
        <v>9.4499999999999993</v>
      </c>
      <c r="F53" s="21">
        <f>E53*'Nädal_23_4-.9.klass'!F53/'Nädal_23_4-.9.klass'!E53</f>
        <v>1.45</v>
      </c>
      <c r="G53" s="21">
        <f>F53*'Nädal_23_4-.9.klass'!G53/'Nädal_23_4-.9.klass'!F53</f>
        <v>4.9999999999999996E-2</v>
      </c>
      <c r="H53" s="21">
        <f>G53*'Nädal_23_4-.9.klass'!H53/'Nädal_23_4-.9.klass'!G53</f>
        <v>0.39999999999999997</v>
      </c>
    </row>
    <row r="54" spans="1:15" ht="18.95" customHeight="1">
      <c r="A54" s="311"/>
      <c r="B54" s="258" t="str">
        <f>'Nädal_23_4-.9.klass'!B54</f>
        <v>Apelsin</v>
      </c>
      <c r="C54" s="23"/>
      <c r="D54" s="25">
        <v>50</v>
      </c>
      <c r="E54" s="21">
        <f>D54*'Nädal_23_4-.9.klass'!E54/'Nädal_23_4-.9.klass'!D54</f>
        <v>21.35</v>
      </c>
      <c r="F54" s="21">
        <f>E54*'Nädal_23_4-.9.klass'!F54/'Nädal_23_4-.9.klass'!E54</f>
        <v>5.0999999999999996</v>
      </c>
      <c r="G54" s="21">
        <f>F54*'Nädal_23_4-.9.klass'!G54/'Nädal_23_4-.9.klass'!F54</f>
        <v>0.05</v>
      </c>
      <c r="H54" s="21">
        <f>G54*'Nädal_23_4-.9.klass'!H54/'Nädal_23_4-.9.klass'!G54</f>
        <v>0.55000000000000004</v>
      </c>
    </row>
    <row r="55" spans="1:15" s="34" customFormat="1" ht="18.95" customHeight="1">
      <c r="A55" s="432" t="s">
        <v>37</v>
      </c>
      <c r="B55" s="433"/>
      <c r="C55" s="434"/>
      <c r="D55" s="50"/>
      <c r="E55" s="48">
        <f>SUM(E39:E54)</f>
        <v>851.51810000000023</v>
      </c>
      <c r="F55" s="48">
        <f>SUM(F39:F54)</f>
        <v>107.78104999999998</v>
      </c>
      <c r="G55" s="48">
        <f>SUM(G39:G54)</f>
        <v>32.064250000000001</v>
      </c>
      <c r="H55" s="48">
        <f>SUM(H39:H54)</f>
        <v>35.302849999999992</v>
      </c>
      <c r="J55" s="33"/>
      <c r="K55" s="32"/>
      <c r="L55" s="32"/>
      <c r="M55" s="32"/>
      <c r="N55" s="32"/>
      <c r="O55" s="32"/>
    </row>
    <row r="56" spans="1:15" ht="50.1" customHeight="1">
      <c r="A56" s="234" t="s">
        <v>72</v>
      </c>
      <c r="B56" s="47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15" ht="30">
      <c r="A57" s="294"/>
      <c r="B57" s="258" t="str">
        <f>'Nädal_23_4-.9.klass'!B57</f>
        <v xml:space="preserve">Kanalihasupp </v>
      </c>
      <c r="C57" s="31" t="str">
        <f>'Nädal_23_4-.9.klass'!C57</f>
        <v xml:space="preserve">Kanaliha, porgand, mugulsibul, küüslauk, valge peakapsas, pastinaak, lillkapsas, brokoli, herned, kaalikas, toiduõli, söögisool, must pipar, till, puljong, </v>
      </c>
      <c r="D57" s="21">
        <v>300</v>
      </c>
      <c r="E57" s="21">
        <f>D57*'Nädal_23_4-.9.klass'!E57/'Nädal_23_4-.9.klass'!D57</f>
        <v>286.2</v>
      </c>
      <c r="F57" s="21">
        <f>D57*'Nädal_23_4-.9.klass'!F57/'Nädal_23_4-.9.klass'!D57</f>
        <v>14.06</v>
      </c>
      <c r="G57" s="21">
        <f>D57*'Nädal_23_4-.9.klass'!G57/'Nädal_23_4-.9.klass'!D57</f>
        <v>15.94</v>
      </c>
      <c r="H57" s="21">
        <f>D57*'Nädal_23_4-.9.klass'!H57/'Nädal_23_4-.9.klass'!D57</f>
        <v>18.09</v>
      </c>
    </row>
    <row r="58" spans="1:15" ht="30">
      <c r="A58" s="274" t="s">
        <v>13</v>
      </c>
      <c r="B58" s="258" t="str">
        <f>'Nädal_23_4-.9.klass'!B58</f>
        <v>Koorene oasupp spinati ja keedumunaga (L) (mahe)</v>
      </c>
      <c r="C58" s="31" t="str">
        <f>'Nädal_23_4-.9.klass'!C58</f>
        <v>Kartul, toidukoor, porgand, mugulsibul, porrulauk, till, värske, toiduõli, munguba, kuivatatud, spinat, vesi, kanamuna</v>
      </c>
      <c r="D58" s="27">
        <v>50</v>
      </c>
      <c r="E58" s="21">
        <f>D58*'Nädal_23_4-.9.klass'!E58/'Nädal_23_4-.9.klass'!D58</f>
        <v>27.83</v>
      </c>
      <c r="F58" s="21">
        <f>D58*'Nädal_23_4-.9.klass'!F58/'Nädal_23_4-.9.klass'!D58</f>
        <v>2.95</v>
      </c>
      <c r="G58" s="21">
        <f>D58*'Nädal_23_4-.9.klass'!G58/'Nädal_23_4-.9.klass'!D58</f>
        <v>1.3</v>
      </c>
      <c r="H58" s="21">
        <f>D58*'Nädal_23_4-.9.klass'!H58/'Nädal_23_4-.9.klass'!D58</f>
        <v>0.87</v>
      </c>
    </row>
    <row r="59" spans="1:15" ht="18.95" customHeight="1">
      <c r="A59" s="451"/>
      <c r="B59" s="258" t="str">
        <f>'Nädal_23_4-.9.klass'!B59</f>
        <v>Vanillikissell marjapüreega (L, VS)</v>
      </c>
      <c r="C59" s="31" t="str">
        <f>'Nädal_23_4-.9.klass'!C59</f>
        <v>Maisitärklis, suhkur, piim , vanillisuhkur, marjapüree</v>
      </c>
      <c r="D59" s="25">
        <v>100</v>
      </c>
      <c r="E59" s="21">
        <f>D59*'Nädal_23_4-.9.klass'!E59/'Nädal_23_4-.9.klass'!D59</f>
        <v>95</v>
      </c>
      <c r="F59" s="21">
        <f>D59*'Nädal_23_4-.9.klass'!F59/'Nädal_23_4-.9.klass'!D59</f>
        <v>15.1</v>
      </c>
      <c r="G59" s="21">
        <f>D59*'Nädal_23_4-.9.klass'!G59/'Nädal_23_4-.9.klass'!D59</f>
        <v>2.48</v>
      </c>
      <c r="H59" s="21">
        <f>D59*'Nädal_23_4-.9.klass'!H59/'Nädal_23_4-.9.klass'!D59</f>
        <v>3.13</v>
      </c>
    </row>
    <row r="60" spans="1:15" ht="18">
      <c r="A60" s="451"/>
      <c r="B60" s="258" t="str">
        <f>'Nädal_23_4-.9.klass'!B60</f>
        <v>Mango-kohupiimakreem (L, VS)</v>
      </c>
      <c r="C60" s="31" t="str">
        <f>'Nädal_23_4-.9.klass'!C60</f>
        <v>Maitsestamata kohupiim, maitsestamata jogurt, vahukoor, suhkur, mango</v>
      </c>
      <c r="D60" s="25">
        <v>100</v>
      </c>
      <c r="E60" s="21">
        <f>D60*'Nädal_23_4-.9.klass'!E60/'Nädal_23_4-.9.klass'!D60</f>
        <v>167.1</v>
      </c>
      <c r="F60" s="21">
        <f>D60*'Nädal_23_4-.9.klass'!F60/'Nädal_23_4-.9.klass'!D60</f>
        <v>15.2</v>
      </c>
      <c r="G60" s="21">
        <f>D60*'Nädal_23_4-.9.klass'!G60/'Nädal_23_4-.9.klass'!D60</f>
        <v>9.33</v>
      </c>
      <c r="H60" s="21">
        <f>D60*'Nädal_23_4-.9.klass'!H60/'Nädal_23_4-.9.klass'!D60</f>
        <v>5.36</v>
      </c>
    </row>
    <row r="61" spans="1:15" ht="18" customHeight="1">
      <c r="A61" s="451"/>
      <c r="B61" s="258" t="str">
        <f>'Nädal_23_4-.9.klass'!B61</f>
        <v>Piimatooted (piim, keefir) (L) (PRIA)</v>
      </c>
      <c r="C61" s="31"/>
      <c r="D61" s="25">
        <v>50</v>
      </c>
      <c r="E61" s="21">
        <f>D61*'Nädal_23_4-.9.klass'!E61/'Nädal_23_4-.9.klass'!D61</f>
        <v>28.195</v>
      </c>
      <c r="F61" s="21">
        <f>D61*'Nädal_23_4-.9.klass'!F61/'Nädal_23_4-.9.klass'!D61</f>
        <v>2.4375</v>
      </c>
      <c r="G61" s="21">
        <f>D61*'Nädal_23_4-.9.klass'!G61/'Nädal_23_4-.9.klass'!D61</f>
        <v>1.2849999999999999</v>
      </c>
      <c r="H61" s="21">
        <f>D61*'Nädal_23_4-.9.klass'!H61/'Nädal_23_4-.9.klass'!D61</f>
        <v>1.72</v>
      </c>
      <c r="J61" s="33"/>
      <c r="K61" s="32"/>
      <c r="L61" s="32"/>
      <c r="M61" s="32"/>
      <c r="N61" s="32"/>
      <c r="O61" s="32"/>
    </row>
    <row r="62" spans="1:15" ht="18.95" customHeight="1">
      <c r="A62" s="451"/>
      <c r="B62" s="258" t="str">
        <f>'Nädal_23_4-.9.klass'!B62</f>
        <v>Mahl (erinevad maitsed)</v>
      </c>
      <c r="C62" s="31" t="str">
        <f>'Nädal_23_4-.9.klass'!C62</f>
        <v>Rõngu suhkruvaba mahlakonsentraat 100% naturaalne, vesi</v>
      </c>
      <c r="D62" s="25">
        <v>50</v>
      </c>
      <c r="E62" s="21">
        <f>D62*'Nädal_23_4-.9.klass'!E62/'Nädal_23_4-.9.klass'!D62</f>
        <v>24.264400000000002</v>
      </c>
      <c r="F62" s="21">
        <f>D62*'Nädal_23_4-.9.klass'!F62/'Nädal_23_4-.9.klass'!D62</f>
        <v>5.891</v>
      </c>
      <c r="G62" s="21">
        <f>D62*'Nädal_23_4-.9.klass'!G62/'Nädal_23_4-.9.klass'!D62</f>
        <v>2.5000000000000001E-2</v>
      </c>
      <c r="H62" s="21">
        <f>D62*'Nädal_23_4-.9.klass'!H62/'Nädal_23_4-.9.klass'!D62</f>
        <v>0.18149999999999999</v>
      </c>
      <c r="J62" s="33"/>
      <c r="K62" s="32"/>
      <c r="L62" s="32"/>
      <c r="M62" s="32"/>
      <c r="N62" s="32"/>
      <c r="O62" s="32"/>
    </row>
    <row r="63" spans="1:15" ht="30" customHeight="1">
      <c r="A63" s="451"/>
      <c r="B63" s="258" t="str">
        <f>'Nädal_23_4-.9.klass'!B63</f>
        <v>Joogijogurt , maitsestatud (L)</v>
      </c>
      <c r="C63" s="31" t="str">
        <f>'Nädal_23_4-.9.klass'!C63</f>
        <v>Maitsestamata jogurt, naturaalne marjapüree (maasikas, vaarikas, mustad sõstrad, punased sõstrad, mustikas), suhkur</v>
      </c>
      <c r="D63" s="25">
        <v>50</v>
      </c>
      <c r="E63" s="21">
        <f>D63*'Nädal_23_4-.9.klass'!E63/'Nädal_23_4-.9.klass'!D63</f>
        <v>37.372999999999998</v>
      </c>
      <c r="F63" s="21">
        <f>D63*'Nädal_23_4-.9.klass'!F63/'Nädal_23_4-.9.klass'!D63</f>
        <v>6.0614999999999997</v>
      </c>
      <c r="G63" s="21">
        <f>D63*'Nädal_23_4-.9.klass'!G63/'Nädal_23_4-.9.klass'!D63</f>
        <v>0.75</v>
      </c>
      <c r="H63" s="21">
        <f>D63*'Nädal_23_4-.9.klass'!H63/'Nädal_23_4-.9.klass'!D63</f>
        <v>1.6</v>
      </c>
    </row>
    <row r="64" spans="1:15" ht="18.95" customHeight="1">
      <c r="A64" s="451"/>
      <c r="B64" s="258" t="str">
        <f>'Nädal_23_4-.9.klass'!B64</f>
        <v>Tee, suhkruta</v>
      </c>
      <c r="C64" s="31" t="str">
        <f>'Nädal_23_4-.9.klass'!C64</f>
        <v>Teepuru, vesi</v>
      </c>
      <c r="D64" s="25">
        <v>50</v>
      </c>
      <c r="E64" s="21">
        <f>D64*'Nädal_23_4-.9.klass'!E64/'Nädal_23_4-.9.klass'!D64</f>
        <v>0.2</v>
      </c>
      <c r="F64" s="21">
        <f>D64*'Nädal_23_4-.9.klass'!F64/'Nädal_23_4-.9.klass'!D64</f>
        <v>0</v>
      </c>
      <c r="G64" s="21">
        <f>D64*'Nädal_23_4-.9.klass'!G64/'Nädal_23_4-.9.klass'!D64</f>
        <v>0</v>
      </c>
      <c r="H64" s="21">
        <f>D64*'Nädal_23_4-.9.klass'!H64/'Nädal_23_4-.9.klass'!D64</f>
        <v>0.05</v>
      </c>
    </row>
    <row r="65" spans="1:12" ht="18.95" customHeight="1">
      <c r="A65" s="451"/>
      <c r="B65" s="258" t="str">
        <f>'Nädal_23_4-.9.klass'!B65</f>
        <v>Rukkileiva (3 sorti) - ja sepikutoodete valik(G)</v>
      </c>
      <c r="C65" s="31"/>
      <c r="D65" s="25">
        <v>30</v>
      </c>
      <c r="E65" s="21">
        <f>D65*'Nädal_23_4-.9.klass'!E65/'Nädal_23_4-.9.klass'!D65</f>
        <v>73.86</v>
      </c>
      <c r="F65" s="21">
        <f>E65*'Nädal_23_4-.9.klass'!F65/'Nädal_23_4-.9.klass'!E65</f>
        <v>15.69</v>
      </c>
      <c r="G65" s="21">
        <f>F65*'Nädal_23_4-.9.klass'!G65/'Nädal_23_4-.9.klass'!F65</f>
        <v>0.6</v>
      </c>
      <c r="H65" s="21">
        <f>G65*'Nädal_23_4-.9.klass'!H65/'Nädal_23_4-.9.klass'!G65</f>
        <v>2.145</v>
      </c>
    </row>
    <row r="66" spans="1:12" ht="18.95" customHeight="1">
      <c r="A66" s="451"/>
      <c r="B66" s="258" t="str">
        <f>'Nädal_23_4-.9.klass'!B66</f>
        <v xml:space="preserve">Porgand </v>
      </c>
      <c r="C66" s="31"/>
      <c r="D66" s="25">
        <v>50</v>
      </c>
      <c r="E66" s="21">
        <f>D66*'Nädal_23_4-.9.klass'!E66/'Nädal_23_4-.9.klass'!D66</f>
        <v>16.2</v>
      </c>
      <c r="F66" s="21">
        <f>E66*'Nädal_23_4-.9.klass'!F66/'Nädal_23_4-.9.klass'!E66</f>
        <v>2.8</v>
      </c>
      <c r="G66" s="21">
        <f>F66*'Nädal_23_4-.9.klass'!G66/'Nädal_23_4-.9.klass'!F66</f>
        <v>9.9999999999999992E-2</v>
      </c>
      <c r="H66" s="21">
        <f>G66*'Nädal_23_4-.9.klass'!H66/'Nädal_23_4-.9.klass'!G66</f>
        <v>0.29999999999999993</v>
      </c>
    </row>
    <row r="67" spans="1:12" ht="18.95" customHeight="1">
      <c r="A67" s="452"/>
      <c r="B67" s="258" t="str">
        <f>'Nädal_23_4-.9.klass'!B67</f>
        <v xml:space="preserve">Pirn </v>
      </c>
      <c r="C67" s="31"/>
      <c r="D67" s="25">
        <v>50</v>
      </c>
      <c r="E67" s="21">
        <f>D67*'Nädal_23_4-.9.klass'!E67/'Nädal_23_4-.9.klass'!D67</f>
        <v>19.988</v>
      </c>
      <c r="F67" s="21">
        <f>E67*'Nädal_23_4-.9.klass'!F67/'Nädal_23_4-.9.klass'!E67</f>
        <v>5.97</v>
      </c>
      <c r="G67" s="21">
        <f>F67*'Nädal_23_4-.9.klass'!G67/'Nädal_23_4-.9.klass'!F67</f>
        <v>0</v>
      </c>
      <c r="H67" s="21">
        <v>0.15</v>
      </c>
    </row>
    <row r="68" spans="1:12" ht="18.95" customHeight="1">
      <c r="A68" s="432" t="s">
        <v>37</v>
      </c>
      <c r="B68" s="433"/>
      <c r="C68" s="434"/>
      <c r="D68" s="49"/>
      <c r="E68" s="48">
        <f>SUM(E57:E67)</f>
        <v>776.21040000000016</v>
      </c>
      <c r="F68" s="48">
        <f>SUM(F57:F67)</f>
        <v>86.16</v>
      </c>
      <c r="G68" s="48">
        <f>SUM(G57:G67)</f>
        <v>31.81</v>
      </c>
      <c r="H68" s="48">
        <f>SUM(H57:H67)</f>
        <v>33.596499999999999</v>
      </c>
    </row>
    <row r="69" spans="1:12" ht="50.1" customHeight="1">
      <c r="A69" s="234" t="s">
        <v>81</v>
      </c>
      <c r="B69" s="47" t="s">
        <v>4</v>
      </c>
      <c r="C69" s="29" t="s">
        <v>5</v>
      </c>
      <c r="D69" s="28" t="s">
        <v>6</v>
      </c>
      <c r="E69" s="28" t="s">
        <v>7</v>
      </c>
      <c r="F69" s="28" t="s">
        <v>8</v>
      </c>
      <c r="G69" s="28" t="s">
        <v>9</v>
      </c>
      <c r="H69" s="28" t="s">
        <v>10</v>
      </c>
    </row>
    <row r="70" spans="1:12" ht="18" customHeight="1">
      <c r="A70" s="373"/>
      <c r="B70" s="261" t="str">
        <f>'Nädal_23_4-.9.klass'!B70</f>
        <v>Värskekapsahautis segahakklihaga</v>
      </c>
      <c r="C70" s="382" t="str">
        <f>'Nädal_23_4-.9.klass'!C70</f>
        <v>Valge peakapsas, sea-veise segahakkliha, porgand, vesi, mugulsibul, toiduõli, söögisool, must pipar, till</v>
      </c>
      <c r="D70" s="383">
        <v>120</v>
      </c>
      <c r="E70" s="383">
        <f>D70*'Nädal_23_4-.9.klass'!E70/'Nädal_23_4-.9.klass'!D70</f>
        <v>109</v>
      </c>
      <c r="F70" s="383">
        <f>E70*'Nädal_23_4-.9.klass'!F70/'Nädal_23_4-.9.klass'!E70</f>
        <v>5.3200000000000012</v>
      </c>
      <c r="G70" s="383">
        <f>F70*'Nädal_23_4-.9.klass'!G70/'Nädal_23_4-.9.klass'!F70</f>
        <v>6.8400000000000007</v>
      </c>
      <c r="H70" s="383">
        <f>G70*'Nädal_23_4-.9.klass'!H70/'Nädal_23_4-.9.klass'!G70</f>
        <v>5.2000000000000011</v>
      </c>
    </row>
    <row r="71" spans="1:12" ht="18" customHeight="1">
      <c r="A71" s="384" t="s">
        <v>13</v>
      </c>
      <c r="B71" s="261" t="str">
        <f>'Nädal_23_4-.9.klass'!B71</f>
        <v>Värskekapsa-läätsehautis (mahe)</v>
      </c>
      <c r="C71" s="382" t="str">
        <f>'Nädal_23_4-.9.klass'!C71</f>
        <v>Valge peakapsas, petersell, küüslauk, läätsed, pastinaak, porgand, vesi, mugulsibul, toiduõli, till</v>
      </c>
      <c r="D71" s="73">
        <v>20</v>
      </c>
      <c r="E71" s="383">
        <f>D71*'Nädal_23_4-.9.klass'!E71/'Nädal_23_4-.9.klass'!D71</f>
        <v>26.480599999999992</v>
      </c>
      <c r="F71" s="383">
        <f>E71*'Nädal_23_4-.9.klass'!F71/'Nädal_23_4-.9.klass'!E71</f>
        <v>4.105999999999999</v>
      </c>
      <c r="G71" s="383">
        <f>F71*'Nädal_23_4-.9.klass'!G71/'Nädal_23_4-.9.klass'!F71</f>
        <v>0.69879999999999987</v>
      </c>
      <c r="H71" s="383">
        <f>G71*'Nädal_23_4-.9.klass'!H71/'Nädal_23_4-.9.klass'!G71</f>
        <v>1.3571999999999995</v>
      </c>
    </row>
    <row r="72" spans="1:12" ht="18" customHeight="1">
      <c r="A72" s="374"/>
      <c r="B72" s="261" t="str">
        <f>'Nädal_23_4-.9.klass'!B72</f>
        <v>Kartul, aurutatud (mahe)</v>
      </c>
      <c r="C72" s="382" t="str">
        <f>'Nädal_23_4-.9.klass'!C72</f>
        <v>Kartul, vesi, söögisool</v>
      </c>
      <c r="D72" s="73">
        <v>100</v>
      </c>
      <c r="E72" s="383">
        <f>D72*'Nädal_23_4-.9.klass'!E72/'Nädal_23_4-.9.klass'!D72</f>
        <v>73.95</v>
      </c>
      <c r="F72" s="383">
        <f>E72*'Nädal_23_4-.9.klass'!F72/'Nädal_23_4-.9.klass'!E72</f>
        <v>16.829999999999998</v>
      </c>
      <c r="G72" s="383">
        <f>F72*'Nädal_23_4-.9.klass'!G72/'Nädal_23_4-.9.klass'!F72</f>
        <v>0.10199999999999999</v>
      </c>
      <c r="H72" s="383">
        <f>G72*'Nädal_23_4-.9.klass'!H72/'Nädal_23_4-.9.klass'!G72</f>
        <v>1.9379999999999997</v>
      </c>
    </row>
    <row r="73" spans="1:12" ht="18.95" customHeight="1">
      <c r="A73" s="374"/>
      <c r="B73" s="261" t="str">
        <f>'Nädal_23_4-.9.klass'!B73</f>
        <v>Riis, aurutatud (mahe)</v>
      </c>
      <c r="C73" s="382" t="str">
        <f>'Nädal_23_4-.9.klass'!C73</f>
        <v>Riis, vesi, söögisool</v>
      </c>
      <c r="D73" s="73">
        <v>100</v>
      </c>
      <c r="E73" s="383">
        <f>D73*'Nädal_23_4-.9.klass'!E73/'Nädal_23_4-.9.klass'!D73</f>
        <v>157.70200000000003</v>
      </c>
      <c r="F73" s="383">
        <f>E73*'Nädal_23_4-.9.klass'!F73/'Nädal_23_4-.9.klass'!E73</f>
        <v>26.875999999999998</v>
      </c>
      <c r="G73" s="383">
        <f>F73*'Nädal_23_4-.9.klass'!G73/'Nädal_23_4-.9.klass'!F73</f>
        <v>4.742</v>
      </c>
      <c r="H73" s="383">
        <f>G73*'Nädal_23_4-.9.klass'!H73/'Nädal_23_4-.9.klass'!G73</f>
        <v>2.2770000000000001</v>
      </c>
    </row>
    <row r="74" spans="1:12" ht="18.95" customHeight="1">
      <c r="A74" s="374"/>
      <c r="B74" s="261" t="str">
        <f>'Nädal_23_4-.9.klass'!B74</f>
        <v>Juurseller, röstitud</v>
      </c>
      <c r="C74" s="382"/>
      <c r="D74" s="73">
        <v>100</v>
      </c>
      <c r="E74" s="383">
        <f>D74*'Nädal_23_4-.9.klass'!E74/'Nädal_23_4-.9.klass'!D74</f>
        <v>34.975000000000001</v>
      </c>
      <c r="F74" s="383">
        <f>E74*'Nädal_23_4-.9.klass'!F74/'Nädal_23_4-.9.klass'!E74</f>
        <v>9.75</v>
      </c>
      <c r="G74" s="383">
        <f>F74*'Nädal_23_4-.9.klass'!G74/'Nädal_23_4-.9.klass'!F74</f>
        <v>0.125</v>
      </c>
      <c r="H74" s="383">
        <f>G74*'Nädal_23_4-.9.klass'!H74/'Nädal_23_4-.9.klass'!G74</f>
        <v>1.625</v>
      </c>
      <c r="I74" s="26"/>
      <c r="J74" s="26"/>
      <c r="K74" s="26"/>
      <c r="L74" s="26"/>
    </row>
    <row r="75" spans="1:12" ht="18.95" customHeight="1">
      <c r="A75" s="374"/>
      <c r="B75" s="261" t="str">
        <f>'Nädal_23_4-.9.klass'!B75</f>
        <v>Soe valge kaste (G, L)</v>
      </c>
      <c r="C75" s="382" t="str">
        <f>'Nädal_23_4-.9.klass'!C75</f>
        <v>Toiduõli, nisujahu, piim, söögisool, toidukoor</v>
      </c>
      <c r="D75" s="73">
        <v>50</v>
      </c>
      <c r="E75" s="383">
        <f>D75*'Nädal_23_4-.9.klass'!E75/'Nädal_23_4-.9.klass'!D75</f>
        <v>59.125999999999998</v>
      </c>
      <c r="F75" s="383">
        <f>E75*'Nädal_23_4-.9.klass'!F75/'Nädal_23_4-.9.klass'!E75</f>
        <v>4.077</v>
      </c>
      <c r="G75" s="383">
        <f>F75*'Nädal_23_4-.9.klass'!G75/'Nädal_23_4-.9.klass'!F75</f>
        <v>3.9460000000000006</v>
      </c>
      <c r="H75" s="383">
        <f>G75*'Nädal_23_4-.9.klass'!H75/'Nädal_23_4-.9.klass'!G75</f>
        <v>1.8730000000000004</v>
      </c>
      <c r="I75" s="26"/>
      <c r="J75" s="26"/>
      <c r="K75" s="26"/>
      <c r="L75" s="26"/>
    </row>
    <row r="76" spans="1:12" ht="18.95" customHeight="1">
      <c r="A76" s="374"/>
      <c r="B76" s="261" t="str">
        <f>'Nädal_23_4-.9.klass'!B76</f>
        <v>Suvikõrvitsa-kurgisalat</v>
      </c>
      <c r="C76" s="382" t="str">
        <f>'Nädal_23_4-.9.klass'!C76</f>
        <v>Kurk, suvikõrvits</v>
      </c>
      <c r="D76" s="73">
        <v>100</v>
      </c>
      <c r="E76" s="383">
        <f>D76*'Nädal_23_4-.9.klass'!E76/'Nädal_23_4-.9.klass'!D76</f>
        <v>14.3</v>
      </c>
      <c r="F76" s="383">
        <f>E76*'Nädal_23_4-.9.klass'!F76/'Nädal_23_4-.9.klass'!E76</f>
        <v>2.65</v>
      </c>
      <c r="G76" s="383">
        <f>F76*'Nädal_23_4-.9.klass'!G76/'Nädal_23_4-.9.klass'!F76</f>
        <v>0.1</v>
      </c>
      <c r="H76" s="383">
        <f>G76*'Nädal_23_4-.9.klass'!H76/'Nädal_23_4-.9.klass'!G76</f>
        <v>1.05</v>
      </c>
    </row>
    <row r="77" spans="1:12" ht="18.95" customHeight="1">
      <c r="A77" s="374"/>
      <c r="B77" s="261" t="str">
        <f>'Nädal_23_4-.9.klass'!B77</f>
        <v>Kaalikas, mais, hapukurk</v>
      </c>
      <c r="C77" s="382"/>
      <c r="D77" s="73">
        <v>100</v>
      </c>
      <c r="E77" s="383">
        <f>D77*'Nädal_23_4-.9.klass'!E77/'Nädal_23_4-.9.klass'!D77</f>
        <v>45</v>
      </c>
      <c r="F77" s="383">
        <f>E77*'Nädal_23_4-.9.klass'!F77/'Nädal_23_4-.9.klass'!E77</f>
        <v>6.56</v>
      </c>
      <c r="G77" s="383">
        <f>F77*'Nädal_23_4-.9.klass'!G77/'Nädal_23_4-.9.klass'!F77</f>
        <v>0.6</v>
      </c>
      <c r="H77" s="383">
        <f>G77*'Nädal_23_4-.9.klass'!H77/'Nädal_23_4-.9.klass'!G77</f>
        <v>1.7700000000000002</v>
      </c>
    </row>
    <row r="78" spans="1:12" ht="18.95" customHeight="1">
      <c r="A78" s="374"/>
      <c r="B78" s="261" t="str">
        <f>'Nädal_23_4-.9.klass'!B78</f>
        <v>Seemnesegu (mahe)</v>
      </c>
      <c r="C78" s="382" t="str">
        <f>'Nädal_23_4-.9.klass'!C78</f>
        <v>Kõrvitsaseemned, päevalilleseemned, seesamiseemned</v>
      </c>
      <c r="D78" s="73">
        <v>10</v>
      </c>
      <c r="E78" s="383">
        <f>D78*'Nädal_23_4-.9.klass'!E78/'Nädal_23_4-.9.klass'!D78</f>
        <v>60.876700000000007</v>
      </c>
      <c r="F78" s="383">
        <f>E78*'Nädal_23_4-.9.klass'!F78/'Nädal_23_4-.9.klass'!E78</f>
        <v>1.28</v>
      </c>
      <c r="G78" s="383">
        <f>F78*'Nädal_23_4-.9.klass'!G78/'Nädal_23_4-.9.klass'!F78</f>
        <v>5.1566999999999998</v>
      </c>
      <c r="H78" s="383">
        <f>G78*'Nädal_23_4-.9.klass'!H78/'Nädal_23_4-.9.klass'!G78</f>
        <v>2.8232999999999993</v>
      </c>
    </row>
    <row r="79" spans="1:12" ht="18.95" customHeight="1">
      <c r="A79" s="374"/>
      <c r="B79" s="261" t="str">
        <f>'Nädal_23_4-.9.klass'!B79</f>
        <v>Külm jogurti-keefirikaste, maitserohelisega (L)</v>
      </c>
      <c r="C79" s="382" t="str">
        <f>'Nädal_23_4-.9.klass'!C79</f>
        <v>Maitsestamata jogurt, keefir, sinepipulber, till, petersell, basiilik, roheline sibul</v>
      </c>
      <c r="D79" s="73">
        <v>10</v>
      </c>
      <c r="E79" s="383">
        <f>D79*'Nädal_23_4-.9.klass'!E79/'Nädal_23_4-.9.klass'!D79</f>
        <v>5.5917000000000003</v>
      </c>
      <c r="F79" s="383">
        <f>E79*'Nädal_23_4-.9.klass'!F79/'Nädal_23_4-.9.klass'!E79</f>
        <v>0.4803</v>
      </c>
      <c r="G79" s="383">
        <f>F79*'Nädal_23_4-.9.klass'!G79/'Nädal_23_4-.9.klass'!F79</f>
        <v>0.26090000000000002</v>
      </c>
      <c r="H79" s="383">
        <f>G79*'Nädal_23_4-.9.klass'!H79/'Nädal_23_4-.9.klass'!G79</f>
        <v>0.33660000000000001</v>
      </c>
      <c r="I79" s="26"/>
      <c r="J79" s="26"/>
      <c r="K79" s="26"/>
      <c r="L79" s="26"/>
    </row>
    <row r="80" spans="1:12" ht="18.95" customHeight="1">
      <c r="A80" s="374"/>
      <c r="B80" s="261" t="str">
        <f>'Nädal_23_4-.9.klass'!B80</f>
        <v>Piimatooted (piim, keefir) (L)</v>
      </c>
      <c r="C80" s="382"/>
      <c r="D80" s="73">
        <v>50</v>
      </c>
      <c r="E80" s="383">
        <f>D80*'Nädal_23_4-.9.klass'!E80/'Nädal_23_4-.9.klass'!D80</f>
        <v>28.195</v>
      </c>
      <c r="F80" s="383">
        <f>E80*'Nädal_23_4-.9.klass'!F80/'Nädal_23_4-.9.klass'!E80</f>
        <v>2.4375</v>
      </c>
      <c r="G80" s="383">
        <f>F80*'Nädal_23_4-.9.klass'!G80/'Nädal_23_4-.9.klass'!F80</f>
        <v>1.2849999999999999</v>
      </c>
      <c r="H80" s="383">
        <f>G80*'Nädal_23_4-.9.klass'!H80/'Nädal_23_4-.9.klass'!G80</f>
        <v>1.72</v>
      </c>
    </row>
    <row r="81" spans="1:8" ht="30">
      <c r="A81" s="374"/>
      <c r="B81" s="261" t="str">
        <f>'Nädal_23_4-.9.klass'!B81</f>
        <v>Joogijogurt, maitsestatud (L)</v>
      </c>
      <c r="C81" s="382" t="str">
        <f>'Nädal_23_4-.9.klass'!C81</f>
        <v>Maitsestamata jogurt, naturaalne marjapüree (maasikas, vaarikas, mustad sõstrad, punased sõstrad, mustikas), suhkur</v>
      </c>
      <c r="D81" s="73">
        <v>50</v>
      </c>
      <c r="E81" s="383">
        <f>D81*'Nädal_23_4-.9.klass'!E81/'Nädal_23_4-.9.klass'!D81</f>
        <v>37.372999999999998</v>
      </c>
      <c r="F81" s="383">
        <f>E81*'Nädal_23_4-.9.klass'!F81/'Nädal_23_4-.9.klass'!E81</f>
        <v>6.0614999999999997</v>
      </c>
      <c r="G81" s="383">
        <f>F81*'Nädal_23_4-.9.klass'!G81/'Nädal_23_4-.9.klass'!F81</f>
        <v>0.75</v>
      </c>
      <c r="H81" s="383">
        <f>G81*'Nädal_23_4-.9.klass'!H81/'Nädal_23_4-.9.klass'!G81</f>
        <v>1.6000000000000003</v>
      </c>
    </row>
    <row r="82" spans="1:8" ht="18.95" customHeight="1">
      <c r="A82" s="374"/>
      <c r="B82" s="261" t="str">
        <f>'Nädal_23_4-.9.klass'!B82</f>
        <v>Tee, suhkruta</v>
      </c>
      <c r="C82" s="382" t="str">
        <f>'Nädal_23_4-.9.klass'!C82</f>
        <v>Teepuru, vesi</v>
      </c>
      <c r="D82" s="73">
        <v>50</v>
      </c>
      <c r="E82" s="383">
        <f>D82*'Nädal_23_4-.9.klass'!E82/'Nädal_23_4-.9.klass'!D82</f>
        <v>0.2</v>
      </c>
      <c r="F82" s="383">
        <f>E82*'Nädal_23_4-.9.klass'!F82/'Nädal_23_4-.9.klass'!E82</f>
        <v>0</v>
      </c>
      <c r="G82" s="383">
        <v>0</v>
      </c>
      <c r="H82" s="383">
        <v>0.05</v>
      </c>
    </row>
    <row r="83" spans="1:8" ht="18.95" customHeight="1">
      <c r="A83" s="374"/>
      <c r="B83" s="261" t="str">
        <f>'Nädal_23_4-.9.klass'!B83</f>
        <v>Rukkileiva (3 sorti) - ja sepikutoodete valik(G)</v>
      </c>
      <c r="C83" s="382"/>
      <c r="D83" s="73">
        <v>30</v>
      </c>
      <c r="E83" s="383">
        <f>D83*'Nädal_23_4-.9.klass'!E83/'Nädal_23_4-.9.klass'!D83</f>
        <v>73.86</v>
      </c>
      <c r="F83" s="383">
        <f>E83*'Nädal_23_4-.9.klass'!F83/'Nädal_23_4-.9.klass'!E83</f>
        <v>15.69</v>
      </c>
      <c r="G83" s="383">
        <f>F83*'Nädal_23_4-.9.klass'!G83/'Nädal_23_4-.9.klass'!F83</f>
        <v>0.6</v>
      </c>
      <c r="H83" s="383">
        <f>G83*'Nädal_23_4-.9.klass'!H83/'Nädal_23_4-.9.klass'!G83</f>
        <v>2.145</v>
      </c>
    </row>
    <row r="84" spans="1:8" ht="18.95" customHeight="1">
      <c r="A84" s="374"/>
      <c r="B84" s="261" t="str">
        <f>'Nädal_23_4-.9.klass'!B84</f>
        <v>Õun(mahe)</v>
      </c>
      <c r="C84" s="382"/>
      <c r="D84" s="73">
        <v>50</v>
      </c>
      <c r="E84" s="383">
        <f>D84*'Nädal_23_4-.9.klass'!E84/'Nädal_23_4-.9.klass'!D84</f>
        <v>24.038</v>
      </c>
      <c r="F84" s="383">
        <f>E84*'Nädal_23_4-.9.klass'!F84/'Nädal_23_4-.9.klass'!E84</f>
        <v>6.74</v>
      </c>
      <c r="G84" s="383">
        <f>F84*'Nädal_23_4-.9.klass'!G84/'Nädal_23_4-.9.klass'!F84</f>
        <v>0</v>
      </c>
      <c r="H84" s="383">
        <v>0</v>
      </c>
    </row>
    <row r="85" spans="1:8" ht="18.95" customHeight="1">
      <c r="A85" s="375"/>
      <c r="B85" s="261" t="str">
        <f>'Nädal_23_4-.9.klass'!B85</f>
        <v>Valge/punane peakapsas</v>
      </c>
      <c r="C85" s="382"/>
      <c r="D85" s="73">
        <v>50</v>
      </c>
      <c r="E85" s="383">
        <f>D85*'Nädal_23_4-.9.klass'!E85/'Nädal_23_4-.9.klass'!D85</f>
        <v>14.9</v>
      </c>
      <c r="F85" s="383">
        <f>E85*'Nädal_23_4-.9.klass'!F85/'Nädal_23_4-.9.klass'!E85</f>
        <v>2.29</v>
      </c>
      <c r="G85" s="383">
        <f>F85*'Nädal_23_4-.9.klass'!G85/'Nädal_23_4-.9.klass'!F85</f>
        <v>7.4999999999999997E-2</v>
      </c>
      <c r="H85" s="383">
        <f>G85*'Nädal_23_4-.9.klass'!H85/'Nädal_23_4-.9.klass'!G85</f>
        <v>0.67500000000000004</v>
      </c>
    </row>
    <row r="86" spans="1:8" ht="18.95" customHeight="1">
      <c r="A86" s="432" t="s">
        <v>37</v>
      </c>
      <c r="B86" s="433"/>
      <c r="C86" s="434"/>
      <c r="D86" s="327"/>
      <c r="E86" s="330">
        <f>SUM(E70:E85)</f>
        <v>765.5680000000001</v>
      </c>
      <c r="F86" s="330">
        <f>SUM(F70:F85)</f>
        <v>111.14830000000001</v>
      </c>
      <c r="G86" s="330">
        <f>SUM(G70:G85)</f>
        <v>25.281400000000005</v>
      </c>
      <c r="H86" s="330">
        <f>SUM(H70:H85)</f>
        <v>26.440100000000005</v>
      </c>
    </row>
    <row r="87" spans="1:8" ht="18.95" customHeight="1">
      <c r="A87" s="400" t="s">
        <v>97</v>
      </c>
      <c r="B87" s="401"/>
      <c r="C87" s="401"/>
      <c r="D87" s="402"/>
      <c r="E87" s="20">
        <f>AVERAGE(E24,E37,E55,E68,E86)</f>
        <v>853.3985733333335</v>
      </c>
      <c r="F87" s="19">
        <f>AVERAGE(F24,F37,F55,F68,F86)</f>
        <v>106.33281333333335</v>
      </c>
      <c r="G87" s="19">
        <f>AVERAGE(G24,G37,G55,G68,G86)</f>
        <v>33.187393333333333</v>
      </c>
      <c r="H87" s="19">
        <f>AVERAGE(H24,H37,H55,H68,H86)</f>
        <v>31.761239999999997</v>
      </c>
    </row>
    <row r="88" spans="1:8" ht="18.95" customHeight="1">
      <c r="A88" s="18"/>
      <c r="B88" s="17"/>
      <c r="C88" s="403" t="s">
        <v>237</v>
      </c>
      <c r="D88" s="404"/>
      <c r="E88" s="328"/>
      <c r="F88" s="14">
        <f>(F87*4)/E87*100</f>
        <v>49.839695849503251</v>
      </c>
      <c r="G88" s="14">
        <f>(G87*9)/E87*100</f>
        <v>34.999653073398612</v>
      </c>
      <c r="H88" s="14">
        <f>(H87*4)/E87*100</f>
        <v>14.886943096678557</v>
      </c>
    </row>
    <row r="89" spans="1:8" ht="18.95" customHeight="1">
      <c r="A89" s="16"/>
      <c r="B89" s="15"/>
      <c r="C89" s="405" t="s">
        <v>99</v>
      </c>
      <c r="D89" s="406"/>
      <c r="E89" s="328" t="s">
        <v>539</v>
      </c>
      <c r="F89" s="14" t="s">
        <v>101</v>
      </c>
      <c r="G89" s="14" t="s">
        <v>102</v>
      </c>
      <c r="H89" s="14" t="s">
        <v>103</v>
      </c>
    </row>
    <row r="90" spans="1:8" ht="18.95" customHeight="1">
      <c r="A90" s="438" t="s">
        <v>104</v>
      </c>
      <c r="B90" s="438"/>
      <c r="C90" s="438"/>
      <c r="D90" s="438"/>
      <c r="E90" s="439"/>
      <c r="F90" s="439"/>
      <c r="G90" s="439"/>
      <c r="H90" s="439"/>
    </row>
    <row r="91" spans="1:8" ht="18.95" customHeight="1">
      <c r="A91" s="442" t="s">
        <v>105</v>
      </c>
      <c r="B91" s="443"/>
      <c r="C91" s="443"/>
      <c r="D91" s="443"/>
      <c r="E91" s="443"/>
      <c r="F91" s="443"/>
      <c r="G91" s="443"/>
      <c r="H91" s="444"/>
    </row>
    <row r="92" spans="1:8" ht="18.95" customHeight="1">
      <c r="A92" s="448" t="s">
        <v>106</v>
      </c>
      <c r="B92" s="449"/>
      <c r="C92" s="449"/>
      <c r="D92" s="449"/>
      <c r="E92" s="449"/>
      <c r="F92" s="449"/>
      <c r="G92" s="449"/>
      <c r="H92" s="450"/>
    </row>
    <row r="93" spans="1:8" ht="18.95" customHeight="1">
      <c r="A93" s="445" t="s">
        <v>541</v>
      </c>
      <c r="B93" s="446"/>
      <c r="C93" s="446"/>
      <c r="D93" s="446"/>
      <c r="E93" s="446"/>
      <c r="F93" s="446"/>
      <c r="G93" s="446"/>
      <c r="H93" s="447"/>
    </row>
    <row r="94" spans="1:8" ht="18.95" customHeight="1">
      <c r="A94" s="445" t="s">
        <v>108</v>
      </c>
      <c r="B94" s="446"/>
      <c r="C94" s="446"/>
      <c r="D94" s="446"/>
      <c r="E94" s="446"/>
      <c r="F94" s="446"/>
      <c r="G94" s="446"/>
      <c r="H94" s="447"/>
    </row>
    <row r="95" spans="1:8" ht="18.95" customHeight="1">
      <c r="A95" s="445" t="s">
        <v>109</v>
      </c>
      <c r="B95" s="446"/>
      <c r="C95" s="446"/>
      <c r="D95" s="446"/>
      <c r="E95" s="446"/>
      <c r="F95" s="446"/>
      <c r="G95" s="446"/>
      <c r="H95" s="447"/>
    </row>
    <row r="96" spans="1:8" ht="18.95" customHeight="1">
      <c r="A96" s="440" t="s">
        <v>110</v>
      </c>
      <c r="B96" s="440"/>
      <c r="C96" s="440"/>
      <c r="D96" s="440"/>
      <c r="E96" s="440"/>
      <c r="F96" s="440"/>
      <c r="G96" s="440"/>
      <c r="H96" s="440"/>
    </row>
    <row r="97" spans="1:8" ht="18.95" customHeight="1">
      <c r="A97" s="112" t="s">
        <v>111</v>
      </c>
      <c r="B97" s="111" t="s">
        <v>112</v>
      </c>
      <c r="C97" s="111"/>
      <c r="D97" s="111"/>
      <c r="E97" s="110"/>
      <c r="F97" s="110"/>
      <c r="G97" s="110"/>
      <c r="H97" s="109"/>
    </row>
    <row r="98" spans="1:8" ht="18.95" customHeight="1">
      <c r="A98" s="108" t="s">
        <v>113</v>
      </c>
      <c r="B98" s="107" t="s">
        <v>114</v>
      </c>
      <c r="C98" s="107"/>
      <c r="D98" s="107"/>
      <c r="E98" s="106"/>
      <c r="F98" s="106"/>
      <c r="G98" s="106"/>
      <c r="H98" s="105"/>
    </row>
    <row r="99" spans="1:8" ht="18.95" customHeight="1">
      <c r="A99" s="104" t="s">
        <v>115</v>
      </c>
      <c r="B99" s="103" t="s">
        <v>116</v>
      </c>
      <c r="C99" s="103"/>
      <c r="D99" s="103"/>
      <c r="E99" s="102"/>
      <c r="F99" s="102"/>
      <c r="G99" s="102"/>
      <c r="H99" s="101"/>
    </row>
  </sheetData>
  <mergeCells count="18">
    <mergeCell ref="A92:H92"/>
    <mergeCell ref="A93:H93"/>
    <mergeCell ref="C89:D89"/>
    <mergeCell ref="A95:H95"/>
    <mergeCell ref="A96:H96"/>
    <mergeCell ref="A94:H94"/>
    <mergeCell ref="A90:H90"/>
    <mergeCell ref="A91:H91"/>
    <mergeCell ref="A1:B5"/>
    <mergeCell ref="A6:B6"/>
    <mergeCell ref="A87:D87"/>
    <mergeCell ref="C88:D88"/>
    <mergeCell ref="A86:C86"/>
    <mergeCell ref="A68:C68"/>
    <mergeCell ref="A55:C55"/>
    <mergeCell ref="A37:C37"/>
    <mergeCell ref="A24:C24"/>
    <mergeCell ref="A59:A67"/>
  </mergeCells>
  <pageMargins left="0.7" right="0.7" top="0.75" bottom="0.75" header="0.3" footer="0.3"/>
  <pageSetup paperSize="9" scale="48" fitToHeight="0" orientation="landscape" r:id="rId1"/>
  <rowBreaks count="2" manualBreakCount="2">
    <brk id="37" max="7" man="1"/>
    <brk id="68" max="7" man="1"/>
  </rowBreaks>
  <colBreaks count="2" manualBreakCount="2">
    <brk id="2" max="93" man="1"/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6D2F-396F-4836-8ACD-AEAC48B2A2E9}">
  <sheetPr>
    <pageSetUpPr fitToPage="1"/>
  </sheetPr>
  <dimension ref="A1:W102"/>
  <sheetViews>
    <sheetView zoomScale="80" zoomScaleNormal="80" workbookViewId="0">
      <selection activeCell="I40" sqref="I40"/>
    </sheetView>
  </sheetViews>
  <sheetFormatPr defaultColWidth="9.25" defaultRowHeight="15"/>
  <cols>
    <col min="1" max="1" width="25.625" style="1" customWidth="1"/>
    <col min="2" max="2" width="55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</row>
    <row r="2" spans="1:8" ht="18.95" customHeight="1">
      <c r="A2" s="398"/>
      <c r="B2" s="398"/>
      <c r="C2" s="45"/>
    </row>
    <row r="3" spans="1:8" ht="18.95" customHeight="1">
      <c r="A3" s="398"/>
      <c r="B3" s="398"/>
      <c r="C3" s="45"/>
    </row>
    <row r="4" spans="1:8" ht="18.95" customHeight="1">
      <c r="A4" s="398"/>
      <c r="B4" s="398"/>
      <c r="C4" s="45"/>
    </row>
    <row r="5" spans="1:8" ht="18.95" customHeight="1">
      <c r="A5" s="398"/>
      <c r="B5" s="398"/>
      <c r="C5" s="45"/>
    </row>
    <row r="6" spans="1:8" ht="30">
      <c r="A6" s="399" t="s">
        <v>295</v>
      </c>
      <c r="B6" s="399"/>
      <c r="C6" s="43"/>
    </row>
    <row r="7" spans="1:8" ht="30">
      <c r="A7" s="44" t="str">
        <f>'Nädal_24_4.-9.klass'!A7</f>
        <v>24. nädal</v>
      </c>
      <c r="B7" s="44" t="str">
        <f>'Nädal_24_4.-9.klass'!B7</f>
        <v>08.06-12.06.2026</v>
      </c>
      <c r="C7" s="43"/>
      <c r="D7" s="114"/>
      <c r="E7" s="114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306"/>
      <c r="B9" s="258" t="str">
        <f>'Nädal_24_4.-9.klass'!B9</f>
        <v>Sinepine sealihakaste (G, L)</v>
      </c>
      <c r="C9" s="23" t="str">
        <f>'Nädal_24_4.-9.klass'!C9</f>
        <v>Sealiha, mugulsibul, hapukoor, vesi, toiduõli, nisujahu, sinepipulber, petersell, must pipar</v>
      </c>
      <c r="D9" s="21">
        <v>140</v>
      </c>
      <c r="E9" s="21">
        <f>D9*'Nädal_24_4.-9.klass'!E9/'Nädal_24_4.-9.klass'!D9</f>
        <v>184.57459999999998</v>
      </c>
      <c r="F9" s="21">
        <f>E9*'Nädal_24_4.-9.klass'!F9/'Nädal_24_4.-9.klass'!E9</f>
        <v>4.2153999999999998</v>
      </c>
      <c r="G9" s="21">
        <f>F9*'Nädal_24_4.-9.klass'!G9/'Nädal_24_4.-9.klass'!F9</f>
        <v>12.648999999999999</v>
      </c>
      <c r="H9" s="21">
        <f>G9*'Nädal_24_4.-9.klass'!H9/'Nädal_24_4.-9.klass'!G9</f>
        <v>13.640199999999997</v>
      </c>
    </row>
    <row r="10" spans="1:8" ht="18">
      <c r="A10" s="274" t="s">
        <v>13</v>
      </c>
      <c r="B10" s="258" t="str">
        <f>'Nädal_24_4.-9.klass'!B10</f>
        <v>Rooskapsas sinepikastmes (G, L) (mahe)</v>
      </c>
      <c r="C10" s="23" t="str">
        <f>'Nädal_24_4.-9.klass'!C10</f>
        <v>Rooskapsas, või, sinep, must pipar,söögisool, toidukoor</v>
      </c>
      <c r="D10" s="27">
        <v>20</v>
      </c>
      <c r="E10" s="21">
        <f>D10*'Nädal_24_4.-9.klass'!E10/'Nädal_24_4.-9.klass'!D10</f>
        <v>22.555000000000003</v>
      </c>
      <c r="F10" s="21">
        <f>D10*'Nädal_24_4.-9.klass'!F10/'Nädal_24_4.-9.klass'!D10</f>
        <v>1.4853999999999998</v>
      </c>
      <c r="G10" s="21">
        <f>D10*'Nädal_24_4.-9.klass'!G10/'Nädal_24_4.-9.klass'!D10</f>
        <v>1.5453999999999999</v>
      </c>
      <c r="H10" s="21">
        <f>D10*'Nädal_24_4.-9.klass'!H10/'Nädal_24_4.-9.klass'!D10</f>
        <v>1.0253999999999999</v>
      </c>
    </row>
    <row r="11" spans="1:8" ht="18.95" customHeight="1">
      <c r="A11" s="307"/>
      <c r="B11" s="258" t="str">
        <f>'Nädal_24_4.-9.klass'!B11</f>
        <v>Täisterapasta/pasta (G) (mahe)</v>
      </c>
      <c r="C11" s="23" t="str">
        <f>'Nädal_24_4.-9.klass'!C11</f>
        <v>Täisterapasta, pasta (durumnisujahu, vesi), söögisool, vesi, toiduõli</v>
      </c>
      <c r="D11" s="25">
        <v>100</v>
      </c>
      <c r="E11" s="21">
        <f>D11*'Nädal_24_4.-9.klass'!E11/'Nädal_24_4.-9.klass'!D11</f>
        <v>151.33333333333334</v>
      </c>
      <c r="F11" s="21">
        <f>D11*'Nädal_24_4.-9.klass'!F11/'Nädal_24_4.-9.klass'!D11</f>
        <v>26.333333333333332</v>
      </c>
      <c r="G11" s="21">
        <f>D11*'Nädal_24_4.-9.klass'!G11/'Nädal_24_4.-9.klass'!D11</f>
        <v>2.5833333333333335</v>
      </c>
      <c r="H11" s="21">
        <f>D11*'Nädal_24_4.-9.klass'!H11/'Nädal_24_4.-9.klass'!D11</f>
        <v>4.5666666666666664</v>
      </c>
    </row>
    <row r="12" spans="1:8" ht="18.95" customHeight="1">
      <c r="A12" s="308"/>
      <c r="B12" s="258" t="str">
        <f>'Nädal_24_4.-9.klass'!B12</f>
        <v>Riis, aurutatud (mahe)</v>
      </c>
      <c r="C12" s="23" t="str">
        <f>'Nädal_24_4.-9.klass'!C12</f>
        <v xml:space="preserve">Riis, vesi, söögisool </v>
      </c>
      <c r="D12" s="25">
        <v>100</v>
      </c>
      <c r="E12" s="21">
        <f>D12*'Nädal_24_4.-9.klass'!E12/'Nädal_24_4.-9.klass'!D12</f>
        <v>157.70200000000003</v>
      </c>
      <c r="F12" s="21">
        <f>D12*'Nädal_24_4.-9.klass'!F12/'Nädal_24_4.-9.klass'!D12</f>
        <v>26.875999999999998</v>
      </c>
      <c r="G12" s="21">
        <f>D12*'Nädal_24_4.-9.klass'!G12/'Nädal_24_4.-9.klass'!D12</f>
        <v>4.742</v>
      </c>
      <c r="H12" s="21">
        <f>D12*'Nädal_24_4.-9.klass'!H12/'Nädal_24_4.-9.klass'!D12</f>
        <v>2.2770000000000001</v>
      </c>
    </row>
    <row r="13" spans="1:8" ht="18.95" customHeight="1">
      <c r="A13" s="308"/>
      <c r="B13" s="258" t="str">
        <f>'Nädal_24_4.-9.klass'!B13</f>
        <v>Miniporgandid, aurutatud</v>
      </c>
      <c r="C13" s="23" t="str">
        <f>'Nädal_24_4.-9.klass'!C13</f>
        <v>Miniporgand, vesi, söögisool</v>
      </c>
      <c r="D13" s="25">
        <v>100</v>
      </c>
      <c r="E13" s="21">
        <f>D13*'Nädal_24_4.-9.klass'!E13/'Nädal_24_4.-9.klass'!D13</f>
        <v>32.4</v>
      </c>
      <c r="F13" s="21">
        <f>D13*'Nädal_24_4.-9.klass'!F13/'Nädal_24_4.-9.klass'!D13</f>
        <v>8.5</v>
      </c>
      <c r="G13" s="21">
        <f>D13*'Nädal_24_4.-9.klass'!G13/'Nädal_24_4.-9.klass'!D13</f>
        <v>0.2</v>
      </c>
      <c r="H13" s="21">
        <f>D13*'Nädal_24_4.-9.klass'!H13/'Nädal_24_4.-9.klass'!D13</f>
        <v>0.6</v>
      </c>
    </row>
    <row r="14" spans="1:8" ht="18.95" customHeight="1">
      <c r="A14" s="308"/>
      <c r="B14" s="258" t="str">
        <f>'Nädal_24_4.-9.klass'!B14</f>
        <v>Hiina kapsa salat roheliste hernestega</v>
      </c>
      <c r="C14" s="23" t="str">
        <f>'Nädal_24_4.-9.klass'!C14</f>
        <v>Hiina kapsas, roheline hernes</v>
      </c>
      <c r="D14" s="25">
        <v>100</v>
      </c>
      <c r="E14" s="21">
        <f>D14*'Nädal_24_4.-9.klass'!E14/'Nädal_24_4.-9.klass'!D14</f>
        <v>50.2</v>
      </c>
      <c r="F14" s="21">
        <f>D14*'Nädal_24_4.-9.klass'!F14/'Nädal_24_4.-9.klass'!D14</f>
        <v>5.66</v>
      </c>
      <c r="G14" s="21">
        <f>D14*'Nädal_24_4.-9.klass'!G14/'Nädal_24_4.-9.klass'!D14</f>
        <v>0.4</v>
      </c>
      <c r="H14" s="21">
        <f>D14*'Nädal_24_4.-9.klass'!H14/'Nädal_24_4.-9.klass'!D14</f>
        <v>3.9</v>
      </c>
    </row>
    <row r="15" spans="1:8" ht="18.95" customHeight="1">
      <c r="A15" s="308"/>
      <c r="B15" s="258" t="str">
        <f>'Nädal_24_4.-9.klass'!B15</f>
        <v>Porgand, šampinjonid küüslauguga, valge redis</v>
      </c>
      <c r="C15" s="23"/>
      <c r="D15" s="25">
        <v>100</v>
      </c>
      <c r="E15" s="21">
        <f>D15*'Nädal_24_4.-9.klass'!E15/'Nädal_24_4.-9.klass'!D15</f>
        <v>31.1</v>
      </c>
      <c r="F15" s="21">
        <f>D15*'Nädal_24_4.-9.klass'!F15/'Nädal_24_4.-9.klass'!D15</f>
        <v>4.67</v>
      </c>
      <c r="G15" s="21">
        <f>D15*'Nädal_24_4.-9.klass'!G15/'Nädal_24_4.-9.klass'!D15</f>
        <v>0.46899999999999997</v>
      </c>
      <c r="H15" s="21">
        <f>D15*'Nädal_24_4.-9.klass'!H15/'Nädal_24_4.-9.klass'!D15</f>
        <v>1.45</v>
      </c>
    </row>
    <row r="16" spans="1:8" ht="18.95" customHeight="1">
      <c r="A16" s="308"/>
      <c r="B16" s="258" t="str">
        <f>'Nädal_24_4.-9.klass'!B16</f>
        <v>Seemnesegu (mahe)</v>
      </c>
      <c r="C16" s="23" t="str">
        <f>'Nädal_24_4.-9.klass'!C16</f>
        <v>Kõrvitsaseemned, päevalilleseemned, seesamiseemned</v>
      </c>
      <c r="D16" s="25">
        <v>10</v>
      </c>
      <c r="E16" s="21">
        <f>D16*'Nädal_24_4.-9.klass'!E16/'Nädal_24_4.-9.klass'!D16</f>
        <v>60.8767</v>
      </c>
      <c r="F16" s="21">
        <f>D16*'Nädal_24_4.-9.klass'!F16/'Nädal_24_4.-9.klass'!D16</f>
        <v>1.28</v>
      </c>
      <c r="G16" s="21">
        <f>D16*'Nädal_24_4.-9.klass'!G16/'Nädal_24_4.-9.klass'!D16</f>
        <v>5.1566999999999998</v>
      </c>
      <c r="H16" s="21">
        <f>D16*'Nädal_24_4.-9.klass'!H16/'Nädal_24_4.-9.klass'!D16</f>
        <v>2.8232999999999993</v>
      </c>
    </row>
    <row r="17" spans="1:23" ht="18.95" customHeight="1">
      <c r="A17" s="308"/>
      <c r="B17" s="258" t="str">
        <f>'Nädal_24_4.-9.klass'!B17</f>
        <v>Külm jogurtikaste maitserohelisega</v>
      </c>
      <c r="C17" s="23" t="str">
        <f>'Nädal_24_4.-9.klass'!C17</f>
        <v>Maitsestamata jogurt, roheline sibul, till, värske</v>
      </c>
      <c r="D17" s="25">
        <v>15</v>
      </c>
      <c r="E17" s="21">
        <f>D17*'Nädal_24_4.-9.klass'!E17/'Nädal_24_4.-9.klass'!D17</f>
        <v>8.51145</v>
      </c>
      <c r="F17" s="21">
        <f>D17*'Nädal_24_4.-9.klass'!F17/'Nädal_24_4.-9.klass'!D17</f>
        <v>0.72270000000000001</v>
      </c>
      <c r="G17" s="21">
        <f>D17*'Nädal_24_4.-9.klass'!G17/'Nädal_24_4.-9.klass'!D17</f>
        <v>0.39960000000000001</v>
      </c>
      <c r="H17" s="21">
        <f>D17*'Nädal_24_4.-9.klass'!H17/'Nädal_24_4.-9.klass'!D17</f>
        <v>0.5091</v>
      </c>
    </row>
    <row r="18" spans="1:23" ht="18.95" customHeight="1">
      <c r="A18" s="308"/>
      <c r="B18" s="258" t="str">
        <f>'Nädal_24_4.-9.klass'!B18</f>
        <v>Piimatooted (piim, keefir) (L)</v>
      </c>
      <c r="C18" s="23"/>
      <c r="D18" s="25">
        <v>50</v>
      </c>
      <c r="E18" s="21">
        <f>D18*'Nädal_24_4.-9.klass'!E18/'Nädal_24_4.-9.klass'!D18</f>
        <v>28.195</v>
      </c>
      <c r="F18" s="21">
        <f>D18*'Nädal_24_4.-9.klass'!F18/'Nädal_24_4.-9.klass'!D18</f>
        <v>2.4375</v>
      </c>
      <c r="G18" s="21">
        <f>D18*'Nädal_24_4.-9.klass'!G18/'Nädal_24_4.-9.klass'!D18</f>
        <v>1.2849999999999999</v>
      </c>
      <c r="H18" s="21">
        <f>D18*'Nädal_24_4.-9.klass'!H18/'Nädal_24_4.-9.klass'!D18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08"/>
      <c r="B19" s="258" t="str">
        <f>'Nädal_24_4.-9.klass'!B19</f>
        <v>Joogijogurt, maitsestatud (L)</v>
      </c>
      <c r="C19" s="23" t="str">
        <f>'Nädal_24_4.-9.klass'!C19</f>
        <v>Maitsestamata jogurt, naturaalne marjapüree (maasikas, vaarikas, mustad sõstrad, punased sõstrad, mustikas), suhkur</v>
      </c>
      <c r="D19" s="25">
        <v>50</v>
      </c>
      <c r="E19" s="21">
        <f>D19*'Nädal_24_4.-9.klass'!E19/'Nädal_24_4.-9.klass'!D19</f>
        <v>37.372999999999998</v>
      </c>
      <c r="F19" s="21">
        <f>D19*'Nädal_24_4.-9.klass'!F19/'Nädal_24_4.-9.klass'!D19</f>
        <v>6.0614999999999997</v>
      </c>
      <c r="G19" s="21">
        <f>D19*'Nädal_24_4.-9.klass'!G19/'Nädal_24_4.-9.klass'!D19</f>
        <v>0.75</v>
      </c>
      <c r="H19" s="21">
        <f>D19*'Nädal_24_4.-9.klass'!H19/'Nädal_24_4.-9.klass'!D19</f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08"/>
      <c r="B20" s="258" t="str">
        <f>'Nädal_24_4.-9.klass'!B20</f>
        <v>Tee, suhkruta</v>
      </c>
      <c r="C20" s="23" t="str">
        <f>'Nädal_24_4.-9.klass'!C20</f>
        <v>Teepuru, vesi</v>
      </c>
      <c r="D20" s="25">
        <v>50</v>
      </c>
      <c r="E20" s="21">
        <f>D20*'Nädal_24_4.-9.klass'!E20/'Nädal_24_4.-9.klass'!D20</f>
        <v>0.2</v>
      </c>
      <c r="F20" s="21">
        <f>D20*'Nädal_24_4.-9.klass'!F20/'Nädal_24_4.-9.klass'!D20</f>
        <v>0</v>
      </c>
      <c r="G20" s="21">
        <f>D20*'Nädal_24_4.-9.klass'!G20/'Nädal_24_4.-9.klass'!D20</f>
        <v>0</v>
      </c>
      <c r="H20" s="21">
        <f>D20*'Nädal_24_4.-9.klass'!H20/'Nädal_24_4.-9.klass'!D20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08"/>
      <c r="B21" s="258" t="str">
        <f>'Nädal_24_4.-9.klass'!B21</f>
        <v>Rukkileiva (3 sorti) - ja sepikutoodete valik(G)</v>
      </c>
      <c r="C21" s="23"/>
      <c r="D21" s="25">
        <v>50</v>
      </c>
      <c r="E21" s="21">
        <f>D21*'Nädal_24_4.-9.klass'!E21/'Nädal_24_4.-9.klass'!D21</f>
        <v>123.1</v>
      </c>
      <c r="F21" s="21">
        <f>E21*'Nädal_24_4.-9.klass'!F21/'Nädal_24_4.-9.klass'!E21</f>
        <v>26.15</v>
      </c>
      <c r="G21" s="21">
        <f>F21*'Nädal_24_4.-9.klass'!G21/'Nädal_24_4.-9.klass'!F21</f>
        <v>1</v>
      </c>
      <c r="H21" s="21">
        <f>G21*'Nädal_24_4.-9.klass'!H21/'Nädal_24_4.-9.klass'!G21</f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08"/>
      <c r="B22" s="258" t="str">
        <f>'Nädal_24_4.-9.klass'!B22</f>
        <v>Valge redis</v>
      </c>
      <c r="C22" s="23"/>
      <c r="D22" s="25">
        <v>50</v>
      </c>
      <c r="E22" s="21">
        <f>D22*'Nädal_24_4.-9.klass'!E22/'Nädal_24_4.-9.klass'!D22</f>
        <v>9.4499999999999993</v>
      </c>
      <c r="F22" s="21">
        <f>E22*'Nädal_24_4.-9.klass'!F22/'Nädal_24_4.-9.klass'!E22</f>
        <v>1.45</v>
      </c>
      <c r="G22" s="21">
        <f>F22*'Nädal_24_4.-9.klass'!G22/'Nädal_24_4.-9.klass'!F22</f>
        <v>4.9999999999999996E-2</v>
      </c>
      <c r="H22" s="21">
        <f>G22*'Nädal_24_4.-9.klass'!H22/'Nädal_24_4.-9.klass'!G22</f>
        <v>0.39999999999999997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1"/>
      <c r="B23" s="258" t="str">
        <f>'Nädal_24_4.-9.klass'!B23</f>
        <v>Pirn</v>
      </c>
      <c r="C23" s="23"/>
      <c r="D23" s="25">
        <v>50</v>
      </c>
      <c r="E23" s="21">
        <f>D23*'Nädal_24_4.-9.klass'!E23/'Nädal_24_4.-9.klass'!D23</f>
        <v>19.988</v>
      </c>
      <c r="F23" s="21">
        <f>E23*'Nädal_24_4.-9.klass'!F23/'Nädal_24_4.-9.klass'!E23</f>
        <v>5.97</v>
      </c>
      <c r="G23" s="21">
        <f>F23*'Nädal_24_4.-9.klass'!G23/'Nädal_24_4.-9.klass'!F23</f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32" t="s">
        <v>37</v>
      </c>
      <c r="B24" s="433"/>
      <c r="C24" s="434"/>
      <c r="D24" s="30"/>
      <c r="E24" s="48">
        <f>SUM(E9:E23)</f>
        <v>917.55908333333355</v>
      </c>
      <c r="F24" s="48">
        <f>SUM(F9:F23)</f>
        <v>121.81183333333333</v>
      </c>
      <c r="G24" s="48">
        <f>SUM(G9:G23)</f>
        <v>31.230033333333331</v>
      </c>
      <c r="H24" s="48">
        <f>SUM(H9:H23)</f>
        <v>38.136666666666663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47"/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8">
      <c r="A26" s="294"/>
      <c r="B26" s="258" t="str">
        <f>'Nädal_24_4.-9.klass'!B26</f>
        <v>Ühepajatoit kanalihaga</v>
      </c>
      <c r="C26" s="23" t="str">
        <f>'Nädal_24_4.-9.klass'!C26</f>
        <v xml:space="preserve">Kanaliha, porgand, kaalikas, valge peakapsas, mugulsibul, söögisool, must pipar, petersell, toiduõli, vesi </v>
      </c>
      <c r="D26" s="21">
        <v>140</v>
      </c>
      <c r="E26" s="21">
        <f>D26*'Nädal_24_4.-9.klass'!E26/'Nädal_24_4.-9.klass'!D26</f>
        <v>108.03333333333333</v>
      </c>
      <c r="F26" s="21">
        <f>D26*'Nädal_24_4.-9.klass'!F26/'Nädal_24_4.-9.klass'!D26</f>
        <v>6.626666666666666</v>
      </c>
      <c r="G26" s="21">
        <f>D26*'Nädal_24_4.-9.klass'!G26/'Nädal_24_4.-9.klass'!D26</f>
        <v>5.4366666666666665</v>
      </c>
      <c r="H26" s="21">
        <f>D26*'Nädal_24_4.-9.klass'!H26/'Nädal_24_4.-9.klass'!D26</f>
        <v>6.3466666666666667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4" t="s">
        <v>13</v>
      </c>
      <c r="B27" s="258" t="str">
        <f>'Nädal_24_4.-9.klass'!B27</f>
        <v>Koorene köögiviljakaste (G, L)</v>
      </c>
      <c r="C27" s="23" t="str">
        <f>'Nädal_24_4.-9.klass'!C27</f>
        <v>Lillkapsas, brokoli, porgand, suvikõrvits, mugulsibul, toiduõli, nisujahu, piim, juust, söögisool, valge pipar, muskaatpähkel, vesi</v>
      </c>
      <c r="D27" s="27">
        <v>20</v>
      </c>
      <c r="E27" s="21">
        <f>D27*'Nädal_24_4.-9.klass'!E27/'Nädal_24_4.-9.klass'!D27</f>
        <v>18.8</v>
      </c>
      <c r="F27" s="21">
        <f>D27*'Nädal_24_4.-9.klass'!F27/'Nädal_24_4.-9.klass'!D27</f>
        <v>1.3</v>
      </c>
      <c r="G27" s="21">
        <f>D27*'Nädal_24_4.-9.klass'!G27/'Nädal_24_4.-9.klass'!D27</f>
        <v>1.01</v>
      </c>
      <c r="H27" s="21">
        <f>D27*'Nädal_24_4.-9.klass'!H27/'Nädal_24_4.-9.klass'!D27</f>
        <v>1.01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s="39" customFormat="1" ht="18.95" customHeight="1">
      <c r="A28" s="304"/>
      <c r="B28" s="258" t="str">
        <f>'Nädal_24_4.-9.klass'!B28</f>
        <v>Kartul, aurutatud (mahe)</v>
      </c>
      <c r="C28" s="23" t="str">
        <f>'Nädal_24_4.-9.klass'!C28</f>
        <v>Kartul, vesi, söögisool</v>
      </c>
      <c r="D28" s="25">
        <v>100</v>
      </c>
      <c r="E28" s="21">
        <f>D28*'Nädal_24_4.-9.klass'!E28/'Nädal_24_4.-9.klass'!D28</f>
        <v>73.95</v>
      </c>
      <c r="F28" s="21">
        <f>D28*'Nädal_24_4.-9.klass'!F28/'Nädal_24_4.-9.klass'!D28</f>
        <v>16.829999999999998</v>
      </c>
      <c r="G28" s="21">
        <f>D28*'Nädal_24_4.-9.klass'!G28/'Nädal_24_4.-9.klass'!D28</f>
        <v>0.10199999999999999</v>
      </c>
      <c r="H28" s="21">
        <f>D28*'Nädal_24_4.-9.klass'!H28/'Nädal_24_4.-9.klass'!D28</f>
        <v>1.9379999999999997</v>
      </c>
      <c r="J28" s="40"/>
      <c r="K28" s="40"/>
      <c r="L28" s="40"/>
      <c r="M28" s="40"/>
      <c r="N28" s="40"/>
      <c r="O28" s="40"/>
      <c r="P28" s="40"/>
    </row>
    <row r="29" spans="1:23" s="39" customFormat="1" ht="18.95" customHeight="1">
      <c r="A29" s="304"/>
      <c r="B29" s="258" t="str">
        <f>'Nädal_24_4.-9.klass'!B29</f>
        <v xml:space="preserve">Tatar, aurutatud </v>
      </c>
      <c r="C29" s="23" t="str">
        <f>'Nädal_24_4.-9.klass'!C29</f>
        <v>Tatar, vesi, söögisool, toiduõli</v>
      </c>
      <c r="D29" s="25">
        <v>100</v>
      </c>
      <c r="E29" s="21">
        <f>D29*'Nädal_24_4.-9.klass'!E29/'Nädal_24_4.-9.klass'!D29</f>
        <v>118.252</v>
      </c>
      <c r="F29" s="21">
        <f>D29*'Nädal_24_4.-9.klass'!F29/'Nädal_24_4.-9.klass'!D29</f>
        <v>8.1539999999999999</v>
      </c>
      <c r="G29" s="21">
        <f>D29*'Nädal_24_4.-9.klass'!G29/'Nädal_24_4.-9.klass'!D29</f>
        <v>7.8920000000000003</v>
      </c>
      <c r="H29" s="21">
        <f>D29*'Nädal_24_4.-9.klass'!H29/'Nädal_24_4.-9.klass'!D29</f>
        <v>3.7460000000000004</v>
      </c>
      <c r="I29" s="41"/>
      <c r="J29" s="40"/>
      <c r="K29" s="40"/>
      <c r="L29" s="40"/>
      <c r="M29" s="40"/>
      <c r="N29" s="40"/>
      <c r="O29" s="40"/>
      <c r="P29" s="42"/>
    </row>
    <row r="30" spans="1:23" s="39" customFormat="1" ht="18.95" customHeight="1">
      <c r="A30" s="304"/>
      <c r="B30" s="258" t="str">
        <f>'Nädal_24_4.-9.klass'!B30</f>
        <v>Kõrvits, röstitud</v>
      </c>
      <c r="C30" s="23" t="str">
        <f>'Nädal_24_4.-9.klass'!C30</f>
        <v>Kõrvits, toiduõli, söögisool</v>
      </c>
      <c r="D30" s="25">
        <v>100</v>
      </c>
      <c r="E30" s="21">
        <f>D30*'Nädal_24_4.-9.klass'!E30/'Nädal_24_4.-9.klass'!D30</f>
        <v>43.4</v>
      </c>
      <c r="F30" s="21">
        <f>E30*'Nädal_24_4.-9.klass'!F30/'Nädal_24_4.-9.klass'!E30</f>
        <v>2.14</v>
      </c>
      <c r="G30" s="21">
        <f>F30*'Nädal_24_4.-9.klass'!G30/'Nädal_24_4.-9.klass'!F30</f>
        <v>3.32</v>
      </c>
      <c r="H30" s="21">
        <f>G30*'Nädal_24_4.-9.klass'!H30/'Nädal_24_4.-9.klass'!G30</f>
        <v>0.64400000000000002</v>
      </c>
      <c r="I30" s="41"/>
      <c r="J30" s="40"/>
      <c r="K30" s="40"/>
      <c r="L30" s="40"/>
      <c r="M30" s="40"/>
      <c r="N30" s="40"/>
      <c r="O30" s="40"/>
      <c r="P30" s="42"/>
    </row>
    <row r="31" spans="1:23" s="39" customFormat="1" ht="18.95" customHeight="1">
      <c r="A31" s="304"/>
      <c r="B31" s="258" t="str">
        <f>'Nädal_24_4.-9.klass'!B31</f>
        <v>Valge redisesalat värske kurgiga</v>
      </c>
      <c r="C31" s="23" t="str">
        <f>'Nädal_24_4.-9.klass'!C31</f>
        <v>Valge redis, värske kurk</v>
      </c>
      <c r="D31" s="25">
        <v>100</v>
      </c>
      <c r="E31" s="21">
        <f>D31*'Nädal_24_4.-9.klass'!E31/'Nädal_24_4.-9.klass'!D31</f>
        <v>14.34</v>
      </c>
      <c r="F31" s="21">
        <f>D31*'Nädal_24_4.-9.klass'!F31/'Nädal_24_4.-9.klass'!D31</f>
        <v>2.14</v>
      </c>
      <c r="G31" s="21">
        <f>D31*'Nädal_24_4.-9.klass'!G31/'Nädal_24_4.-9.klass'!D31</f>
        <v>0.05</v>
      </c>
      <c r="H31" s="21">
        <f>D31*'Nädal_24_4.-9.klass'!H31/'Nädal_24_4.-9.klass'!D31</f>
        <v>0.75</v>
      </c>
      <c r="I31" s="41"/>
      <c r="J31" s="40"/>
      <c r="K31" s="40"/>
      <c r="L31" s="40"/>
      <c r="M31" s="40"/>
      <c r="N31" s="40"/>
      <c r="O31" s="40"/>
      <c r="P31" s="40"/>
    </row>
    <row r="32" spans="1:23" ht="18.95" customHeight="1">
      <c r="A32" s="295"/>
      <c r="B32" s="258" t="str">
        <f>'Nädal_24_4.-9.klass'!B32</f>
        <v>Peet, hernes, kaalikas</v>
      </c>
      <c r="C32" s="23" t="str">
        <f>'Nädal_24_4.-9.klass'!C32</f>
        <v>Keedetud peet, hernes, kaalikas</v>
      </c>
      <c r="D32" s="25">
        <v>100</v>
      </c>
      <c r="E32" s="21">
        <f>D32*'Nädal_24_4.-9.klass'!E32/'Nädal_24_4.-9.klass'!D32</f>
        <v>55.1</v>
      </c>
      <c r="F32" s="21">
        <f>D32*'Nädal_24_4.-9.klass'!F32/'Nädal_24_4.-9.klass'!D32</f>
        <v>7.97</v>
      </c>
      <c r="G32" s="21">
        <f>D32*'Nädal_24_4.-9.klass'!G32/'Nädal_24_4.-9.klass'!D32</f>
        <v>0.3</v>
      </c>
      <c r="H32" s="21">
        <f>D32*'Nädal_24_4.-9.klass'!H32/'Nädal_24_4.-9.klass'!D32</f>
        <v>3.03</v>
      </c>
      <c r="I32" s="26"/>
      <c r="J32" s="35"/>
      <c r="K32" s="35"/>
      <c r="L32" s="35"/>
      <c r="M32" s="35"/>
      <c r="N32" s="35"/>
      <c r="O32" s="35"/>
      <c r="P32" s="35"/>
    </row>
    <row r="33" spans="1:22" ht="18.95" customHeight="1">
      <c r="A33" s="295"/>
      <c r="B33" s="258" t="str">
        <f>'Nädal_24_4.-9.klass'!B33</f>
        <v>Seemnesegu (mahe)</v>
      </c>
      <c r="C33" s="23" t="str">
        <f>'Nädal_24_4.-9.klass'!C33</f>
        <v>Kõrvitsaseemned, päevalilleseemned, seesamiseemned</v>
      </c>
      <c r="D33" s="25">
        <v>10</v>
      </c>
      <c r="E33" s="21">
        <f>D33*'Nädal_24_4.-9.klass'!E33/'Nädal_24_4.-9.klass'!D33</f>
        <v>60.8767</v>
      </c>
      <c r="F33" s="21">
        <f>D33*'Nädal_24_4.-9.klass'!F33/'Nädal_24_4.-9.klass'!D33</f>
        <v>1.28</v>
      </c>
      <c r="G33" s="21">
        <f>D33*'Nädal_24_4.-9.klass'!G33/'Nädal_24_4.-9.klass'!D33</f>
        <v>5.1566999999999998</v>
      </c>
      <c r="H33" s="21">
        <f>D33*'Nädal_24_4.-9.klass'!H33/'Nädal_24_4.-9.klass'!D33</f>
        <v>2.8232999999999993</v>
      </c>
      <c r="J33" s="35"/>
      <c r="K33" s="35"/>
      <c r="L33" s="35"/>
      <c r="M33" s="35"/>
      <c r="N33" s="35"/>
      <c r="O33" s="35"/>
      <c r="P33" s="35"/>
    </row>
    <row r="34" spans="1:22" ht="18.95" customHeight="1">
      <c r="A34" s="295"/>
      <c r="B34" s="258" t="str">
        <f>'Nädal_24_4.-9.klass'!B34</f>
        <v>Mahla-õlikaste</v>
      </c>
      <c r="C34" s="23" t="str">
        <f>'Nädal_24_4.-9.klass'!C34</f>
        <v>Õunamahl 100% naturaalne, õunaäädikas, sinepipulber, söögisool, petersell, värske, toiduõli</v>
      </c>
      <c r="D34" s="25">
        <v>10</v>
      </c>
      <c r="E34" s="21">
        <f>D34*'Nädal_24_4.-9.klass'!E34/'Nädal_24_4.-9.klass'!D34</f>
        <v>64.378799999999998</v>
      </c>
      <c r="F34" s="21">
        <f>E34*'Nädal_24_4.-9.klass'!F34/'Nädal_24_4.-9.klass'!E34</f>
        <v>0.19410000000000002</v>
      </c>
      <c r="G34" s="21">
        <f>F34*'Nädal_24_4.-9.klass'!G34/'Nädal_24_4.-9.klass'!F34</f>
        <v>7.0611000000000006</v>
      </c>
      <c r="H34" s="21">
        <f>G34*'Nädal_24_4.-9.klass'!H34/'Nädal_24_4.-9.klass'!G34</f>
        <v>2.7100000000000003E-2</v>
      </c>
      <c r="J34" s="35"/>
      <c r="K34" s="35"/>
      <c r="L34" s="35"/>
      <c r="M34" s="35"/>
      <c r="N34" s="35"/>
      <c r="O34" s="35"/>
      <c r="P34" s="35"/>
    </row>
    <row r="35" spans="1:22" ht="18.95" customHeight="1">
      <c r="A35" s="308"/>
      <c r="B35" s="258" t="str">
        <f>'Nädal_24_4.-9.klass'!B35</f>
        <v>Piimatooted (piim, keefir) (L)</v>
      </c>
      <c r="C35" s="23"/>
      <c r="D35" s="25">
        <v>50</v>
      </c>
      <c r="E35" s="21">
        <f>D35*'Nädal_24_4.-9.klass'!E35/'Nädal_24_4.-9.klass'!D35</f>
        <v>28.195</v>
      </c>
      <c r="F35" s="21">
        <f>D35*'Nädal_24_4.-9.klass'!F35/'Nädal_24_4.-9.klass'!D35</f>
        <v>2.4375</v>
      </c>
      <c r="G35" s="21">
        <f>D35*'Nädal_24_4.-9.klass'!G35/'Nädal_24_4.-9.klass'!D35</f>
        <v>1.2849999999999999</v>
      </c>
      <c r="H35" s="21">
        <f>D35*'Nädal_24_4.-9.klass'!H35/'Nädal_24_4.-9.klass'!D35</f>
        <v>1.72</v>
      </c>
      <c r="J35" s="35"/>
      <c r="K35" s="35"/>
      <c r="L35" s="35"/>
      <c r="M35" s="35"/>
      <c r="N35" s="38"/>
      <c r="O35" s="35"/>
      <c r="P35" s="35"/>
    </row>
    <row r="36" spans="1:22" ht="30">
      <c r="A36" s="297"/>
      <c r="B36" s="258" t="str">
        <f>'Nädal_24_4.-9.klass'!B36</f>
        <v>Joogijogurt , maitsestatud (L)</v>
      </c>
      <c r="C36" s="23" t="str">
        <f>'Nädal_24_4.-9.klass'!C36</f>
        <v>Maitsestamata jogurt, naturaalne marjapüree (maasikas, vaarikas, mustad sõstrad, punased sõstrad, mustikas), suhkur</v>
      </c>
      <c r="D36" s="25">
        <v>50</v>
      </c>
      <c r="E36" s="21">
        <f>D36*'Nädal_24_4.-9.klass'!E36/'Nädal_24_4.-9.klass'!D36</f>
        <v>37.372999999999998</v>
      </c>
      <c r="F36" s="21">
        <f>D36*'Nädal_24_4.-9.klass'!F36/'Nädal_24_4.-9.klass'!D36</f>
        <v>6.0614999999999997</v>
      </c>
      <c r="G36" s="21">
        <f>D36*'Nädal_24_4.-9.klass'!G36/'Nädal_24_4.-9.klass'!D36</f>
        <v>0.75</v>
      </c>
      <c r="H36" s="21">
        <f>D36*'Nädal_24_4.-9.klass'!H36/'Nädal_24_4.-9.klass'!D36</f>
        <v>1.6</v>
      </c>
      <c r="L36" s="33"/>
      <c r="M36" s="32"/>
      <c r="N36" s="32"/>
      <c r="O36" s="32"/>
      <c r="P36" s="32"/>
      <c r="Q36" s="32"/>
    </row>
    <row r="37" spans="1:22" ht="18.95" customHeight="1">
      <c r="A37" s="297"/>
      <c r="B37" s="258" t="str">
        <f>'Nädal_24_4.-9.klass'!B37</f>
        <v>Tee, suhkruta</v>
      </c>
      <c r="C37" s="23" t="str">
        <f>'Nädal_24_4.-9.klass'!C37</f>
        <v>Teepuru, vesi</v>
      </c>
      <c r="D37" s="25">
        <v>50</v>
      </c>
      <c r="E37" s="21">
        <f>D37*'Nädal_24_4.-9.klass'!E37/'Nädal_24_4.-9.klass'!D37</f>
        <v>0.2</v>
      </c>
      <c r="F37" s="21">
        <f>D37*'Nädal_24_4.-9.klass'!F37/'Nädal_24_4.-9.klass'!D37</f>
        <v>0</v>
      </c>
      <c r="G37" s="21">
        <f>D37*'Nädal_24_4.-9.klass'!G37/'Nädal_24_4.-9.klass'!D37</f>
        <v>0</v>
      </c>
      <c r="H37" s="21">
        <f>D37*'Nädal_24_4.-9.klass'!H37/'Nädal_24_4.-9.klass'!D37</f>
        <v>0.05</v>
      </c>
      <c r="L37" s="33"/>
      <c r="M37" s="32"/>
      <c r="N37" s="32"/>
      <c r="O37" s="32"/>
      <c r="P37" s="32"/>
      <c r="Q37" s="32"/>
    </row>
    <row r="38" spans="1:22" ht="18.95" customHeight="1">
      <c r="A38" s="295"/>
      <c r="B38" s="258" t="str">
        <f>'Nädal_24_4.-9.klass'!B38</f>
        <v>Rukkileiva (3 sorti) - ja sepikutoodete valik(G)</v>
      </c>
      <c r="C38" s="23"/>
      <c r="D38" s="25">
        <v>30</v>
      </c>
      <c r="E38" s="21">
        <f>D38*'Nädal_24_4.-9.klass'!E38/'Nädal_24_4.-9.klass'!D38</f>
        <v>73.86</v>
      </c>
      <c r="F38" s="21">
        <f>E38*'Nädal_24_4.-9.klass'!F38/'Nädal_24_4.-9.klass'!E38</f>
        <v>15.69</v>
      </c>
      <c r="G38" s="21">
        <f>F38*'Nädal_24_4.-9.klass'!G38/'Nädal_24_4.-9.klass'!F38</f>
        <v>0.6</v>
      </c>
      <c r="H38" s="21">
        <f>G38*'Nädal_24_4.-9.klass'!H38/'Nädal_24_4.-9.klass'!G38</f>
        <v>2.145</v>
      </c>
      <c r="O38" s="35"/>
      <c r="P38" s="35"/>
      <c r="Q38" s="35"/>
      <c r="R38" s="35"/>
      <c r="S38" s="35"/>
      <c r="T38" s="35"/>
      <c r="U38" s="35"/>
      <c r="V38" s="35"/>
    </row>
    <row r="39" spans="1:22" ht="18.95" customHeight="1">
      <c r="A39" s="295"/>
      <c r="B39" s="258" t="str">
        <f>'Nädal_24_4.-9.klass'!B39</f>
        <v xml:space="preserve">Porgand </v>
      </c>
      <c r="C39" s="23"/>
      <c r="D39" s="25">
        <v>50</v>
      </c>
      <c r="E39" s="21">
        <f>D39*'Nädal_24_4.-9.klass'!E39/'Nädal_24_4.-9.klass'!D39</f>
        <v>16.2</v>
      </c>
      <c r="F39" s="21">
        <f>E39*'Nädal_24_4.-9.klass'!F39/'Nädal_24_4.-9.klass'!E39</f>
        <v>2.8</v>
      </c>
      <c r="G39" s="21">
        <f>F39*'Nädal_24_4.-9.klass'!G39/'Nädal_24_4.-9.klass'!F39</f>
        <v>9.9999999999999992E-2</v>
      </c>
      <c r="H39" s="21">
        <f>G39*'Nädal_24_4.-9.klass'!H39/'Nädal_24_4.-9.klass'!G39</f>
        <v>0.29999999999999993</v>
      </c>
      <c r="O39" s="35"/>
      <c r="P39" s="35"/>
      <c r="Q39" s="35"/>
      <c r="R39" s="35"/>
      <c r="S39" s="35"/>
      <c r="T39" s="35"/>
      <c r="U39" s="35"/>
      <c r="V39" s="35"/>
    </row>
    <row r="40" spans="1:22" ht="18.95" customHeight="1">
      <c r="A40" s="305"/>
      <c r="B40" s="258" t="str">
        <f>'Nädal_24_4.-9.klass'!B40</f>
        <v>Õun (mahe)</v>
      </c>
      <c r="C40" s="23"/>
      <c r="D40" s="25">
        <v>50</v>
      </c>
      <c r="E40" s="21">
        <f>D40*'Nädal_24_4.-9.klass'!E40/'Nädal_24_4.-9.klass'!D40</f>
        <v>24.038</v>
      </c>
      <c r="F40" s="21">
        <f>E40*'Nädal_24_4.-9.klass'!F40/'Nädal_24_4.-9.klass'!E40</f>
        <v>6.74</v>
      </c>
      <c r="G40" s="21">
        <f>F40*'Nädal_24_4.-9.klass'!G40/'Nädal_24_4.-9.klass'!F40</f>
        <v>0</v>
      </c>
      <c r="H40" s="21">
        <v>0.15</v>
      </c>
      <c r="O40" s="35"/>
      <c r="P40" s="35"/>
      <c r="Q40" s="35"/>
      <c r="R40" s="35"/>
      <c r="S40" s="35"/>
      <c r="T40" s="35"/>
      <c r="U40" s="35"/>
      <c r="V40" s="35"/>
    </row>
    <row r="41" spans="1:22" s="34" customFormat="1" ht="18.95" customHeight="1">
      <c r="A41" s="432" t="s">
        <v>37</v>
      </c>
      <c r="B41" s="433"/>
      <c r="C41" s="434"/>
      <c r="D41" s="51"/>
      <c r="E41" s="48">
        <f>SUM(E26:E40)</f>
        <v>736.99683333333348</v>
      </c>
      <c r="F41" s="48">
        <f>SUM(F26:F40)</f>
        <v>80.363766666666663</v>
      </c>
      <c r="G41" s="48">
        <f>SUM(G26:G40)</f>
        <v>33.06346666666667</v>
      </c>
      <c r="H41" s="48">
        <f>SUM(H26:H40)</f>
        <v>26.280066666666666</v>
      </c>
      <c r="O41" s="36"/>
      <c r="P41" s="36"/>
      <c r="Q41" s="36"/>
      <c r="R41" s="36"/>
      <c r="S41" s="36"/>
      <c r="T41" s="36"/>
      <c r="U41" s="36"/>
      <c r="V41" s="36"/>
    </row>
    <row r="42" spans="1:22" ht="50.1" customHeight="1">
      <c r="A42" s="234" t="s">
        <v>52</v>
      </c>
      <c r="B42" s="47" t="s">
        <v>4</v>
      </c>
      <c r="C42" s="29" t="s">
        <v>5</v>
      </c>
      <c r="D42" s="28" t="s">
        <v>6</v>
      </c>
      <c r="E42" s="28" t="s">
        <v>7</v>
      </c>
      <c r="F42" s="28" t="s">
        <v>8</v>
      </c>
      <c r="G42" s="28" t="s">
        <v>9</v>
      </c>
      <c r="H42" s="28" t="s">
        <v>10</v>
      </c>
      <c r="O42" s="35"/>
      <c r="P42" s="35"/>
      <c r="Q42" s="35"/>
      <c r="R42" s="35"/>
      <c r="S42" s="35"/>
      <c r="T42" s="35"/>
      <c r="U42" s="35"/>
      <c r="V42" s="35"/>
    </row>
    <row r="43" spans="1:22" s="34" customFormat="1" ht="18">
      <c r="A43" s="299"/>
      <c r="B43" s="258" t="str">
        <f>'Nädal_24_4.-9.klass'!B43</f>
        <v>Hakklihasupp</v>
      </c>
      <c r="C43" s="23" t="str">
        <f>'Nädal_24_4.-9.klass'!C43</f>
        <v>Seahakkliha, kartul, porgand, mugulsibul, vesi, loorber, petersell, söögisool, must pipar</v>
      </c>
      <c r="D43" s="21">
        <v>300</v>
      </c>
      <c r="E43" s="21">
        <f>D43*'Nädal_24_4.-9.klass'!E43/'Nädal_24_4.-9.klass'!D43</f>
        <v>238.5</v>
      </c>
      <c r="F43" s="21">
        <f>D43*'Nädal_24_4.-9.klass'!F43/'Nädal_24_4.-9.klass'!D43</f>
        <v>17.25</v>
      </c>
      <c r="G43" s="21">
        <f>D43*'Nädal_24_4.-9.klass'!G43/'Nädal_24_4.-9.klass'!D43</f>
        <v>14.025</v>
      </c>
      <c r="H43" s="21">
        <f>D43*'Nädal_24_4.-9.klass'!H43/'Nädal_24_4.-9.klass'!D43</f>
        <v>9.75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">
      <c r="A44" s="274" t="s">
        <v>13</v>
      </c>
      <c r="B44" s="258" t="str">
        <f>'Nädal_24_4.-9.klass'!B44</f>
        <v>Tomatine kikerhernesupp</v>
      </c>
      <c r="C44" s="23" t="str">
        <f>'Nädal_24_4.-9.klass'!C44</f>
        <v>Kikerherned, kartul, porgand, mugulsibul, tomatipasta, küüslauk, vesi, pune, petersell, söögisool, must pipar</v>
      </c>
      <c r="D44" s="27">
        <v>50</v>
      </c>
      <c r="E44" s="21">
        <f>D44*'Nädal_24_4.-9.klass'!E44/'Nädal_24_4.-9.klass'!D44</f>
        <v>42.1</v>
      </c>
      <c r="F44" s="21">
        <f>D44*'Nädal_24_4.-9.klass'!F44/'Nädal_24_4.-9.klass'!D44</f>
        <v>4.25</v>
      </c>
      <c r="G44" s="21">
        <f>D44*'Nädal_24_4.-9.klass'!G44/'Nädal_24_4.-9.klass'!D44</f>
        <v>1.84</v>
      </c>
      <c r="H44" s="21">
        <f>D44*'Nädal_24_4.-9.klass'!H44/'Nädal_24_4.-9.klass'!D44</f>
        <v>1.22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.95" customHeight="1">
      <c r="A45" s="301"/>
      <c r="B45" s="258" t="str">
        <f>'Nädal_24_4.-9.klass'!B46</f>
        <v>Maisimannakreem kisselliga (L)</v>
      </c>
      <c r="C45" s="23" t="str">
        <f>'Nädal_24_4.-9.klass'!C46</f>
        <v>Maisimanna, piim, vesi, vahukoor, mustsõstar, suhkur, kartulitärklis</v>
      </c>
      <c r="D45" s="25">
        <v>100</v>
      </c>
      <c r="E45" s="21">
        <f>D45*'Nädal_24_4.-9.klass'!E46/'Nädal_24_4.-9.klass'!D46</f>
        <v>168.75</v>
      </c>
      <c r="F45" s="21">
        <f>D45*'Nädal_24_4.-9.klass'!F46/'Nädal_24_4.-9.klass'!D46</f>
        <v>35.5</v>
      </c>
      <c r="G45" s="21">
        <f>D45*'Nädal_24_4.-9.klass'!G46/'Nädal_24_4.-9.klass'!D46</f>
        <v>1.90625</v>
      </c>
      <c r="H45" s="21">
        <f>D45*'Nädal_24_4.-9.klass'!H46/'Nädal_24_4.-9.klass'!D46</f>
        <v>1.6625000000000003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301"/>
      <c r="B46" s="258" t="str">
        <f>'Nädal_24_4.-9.klass'!B47</f>
        <v>Vanilje panna cotta pohlakastmega (L)</v>
      </c>
      <c r="C46" s="23" t="str">
        <f>'Nädal_24_4.-9.klass'!C47</f>
        <v>Maitsestamata jogurt, piim, vesi, vahukoor, pohlad, želatiin, sukur, vanillisuhkur</v>
      </c>
      <c r="D46" s="25">
        <v>100</v>
      </c>
      <c r="E46" s="21">
        <f>D46*'Nädal_24_4.-9.klass'!E47/'Nädal_24_4.-9.klass'!D47</f>
        <v>109.1144</v>
      </c>
      <c r="F46" s="21">
        <f>D46*'Nädal_24_4.-9.klass'!F47/'Nädal_24_4.-9.klass'!D47</f>
        <v>12.888</v>
      </c>
      <c r="G46" s="21">
        <f>D46*'Nädal_24_4.-9.klass'!G47/'Nädal_24_4.-9.klass'!D47</f>
        <v>4.9960000000000004</v>
      </c>
      <c r="H46" s="21">
        <f>D46*'Nädal_24_4.-9.klass'!H47/'Nädal_24_4.-9.klass'!D47</f>
        <v>3.2256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.95" customHeight="1">
      <c r="A47" s="310"/>
      <c r="B47" s="258" t="str">
        <f>'Nädal_24_4.-9.klass'!B48</f>
        <v>Piimatooted (piim, keefir) (L)</v>
      </c>
      <c r="C47" s="23"/>
      <c r="D47" s="25">
        <v>50</v>
      </c>
      <c r="E47" s="21">
        <f>D47*'Nädal_24_4.-9.klass'!E48/'Nädal_24_4.-9.klass'!D48</f>
        <v>28.195</v>
      </c>
      <c r="F47" s="21">
        <f>D47*'Nädal_24_4.-9.klass'!F48/'Nädal_24_4.-9.klass'!D48</f>
        <v>2.4375</v>
      </c>
      <c r="G47" s="21">
        <f>D47*'Nädal_24_4.-9.klass'!G48/'Nädal_24_4.-9.klass'!D48</f>
        <v>1.2849999999999999</v>
      </c>
      <c r="H47" s="21">
        <f>D47*'Nädal_24_4.-9.klass'!H48/'Nädal_24_4.-9.klass'!D48</f>
        <v>1.72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8" spans="1:22" ht="18.95" customHeight="1">
      <c r="A48" s="310"/>
      <c r="B48" s="258" t="str">
        <f>'Nädal_24_4.-9.klass'!B49</f>
        <v>Mahl (erinevad maitsed)</v>
      </c>
      <c r="C48" s="23" t="str">
        <f>'Nädal_24_4.-9.klass'!C49</f>
        <v>Rõngu suhkruvaba mahlakonsentraat 100% naturaalne, vesi</v>
      </c>
      <c r="D48" s="25">
        <v>25</v>
      </c>
      <c r="E48" s="21">
        <f>D48*'Nädal_24_4.-9.klass'!E49/'Nädal_24_4.-9.klass'!D49</f>
        <v>12.132200000000001</v>
      </c>
      <c r="F48" s="21">
        <f>D48*'Nädal_24_4.-9.klass'!F49/'Nädal_24_4.-9.klass'!D49</f>
        <v>2.9455</v>
      </c>
      <c r="G48" s="21">
        <f>D48*'Nädal_24_4.-9.klass'!G49/'Nädal_24_4.-9.klass'!D49</f>
        <v>1.2500000000000001E-2</v>
      </c>
      <c r="H48" s="21">
        <f>D48*'Nädal_24_4.-9.klass'!H49/'Nädal_24_4.-9.klass'!D49</f>
        <v>9.0749999999999997E-2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</row>
    <row r="49" spans="1:20" ht="30">
      <c r="A49" s="310"/>
      <c r="B49" s="258" t="str">
        <f>'Nädal_24_4.-9.klass'!B50</f>
        <v>Joogijogurt , maitsestatud (L)</v>
      </c>
      <c r="C49" s="23" t="str">
        <f>'Nädal_24_4.-9.klass'!C50</f>
        <v>Maitsestamata jogurt, naturaalne marjapüree (maasikas, vaarikas, mustad sõstrad, punased sõstrad, mustikas), suhkur</v>
      </c>
      <c r="D49" s="25">
        <v>25</v>
      </c>
      <c r="E49" s="21">
        <f>D49*'Nädal_24_4.-9.klass'!E50/'Nädal_24_4.-9.klass'!D50</f>
        <v>18.686499999999999</v>
      </c>
      <c r="F49" s="21">
        <f>D49*'Nädal_24_4.-9.klass'!F50/'Nädal_24_4.-9.klass'!D50</f>
        <v>3.0307499999999998</v>
      </c>
      <c r="G49" s="21">
        <f>D49*'Nädal_24_4.-9.klass'!G50/'Nädal_24_4.-9.klass'!D50</f>
        <v>0.375</v>
      </c>
      <c r="H49" s="21">
        <f>D49*'Nädal_24_4.-9.klass'!H50/'Nädal_24_4.-9.klass'!D50</f>
        <v>0.8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</row>
    <row r="50" spans="1:20" ht="18.95" customHeight="1">
      <c r="A50" s="310"/>
      <c r="B50" s="258" t="str">
        <f>'Nädal_24_4.-9.klass'!B51</f>
        <v>Tee, suhkruta</v>
      </c>
      <c r="C50" s="23" t="str">
        <f>'Nädal_24_4.-9.klass'!C51</f>
        <v>Teepuru, vesi</v>
      </c>
      <c r="D50" s="25">
        <v>50</v>
      </c>
      <c r="E50" s="21">
        <f>D50*'Nädal_24_4.-9.klass'!E51/'Nädal_24_4.-9.klass'!D51</f>
        <v>0.2</v>
      </c>
      <c r="F50" s="21">
        <f>D50*'Nädal_24_4.-9.klass'!F51/'Nädal_24_4.-9.klass'!D51</f>
        <v>0</v>
      </c>
      <c r="G50" s="21">
        <f>D50*'Nädal_24_4.-9.klass'!G51/'Nädal_24_4.-9.klass'!D51</f>
        <v>0</v>
      </c>
      <c r="H50" s="21">
        <f>D50*'Nädal_24_4.-9.klass'!H51/'Nädal_24_4.-9.klass'!D51</f>
        <v>0.05</v>
      </c>
    </row>
    <row r="51" spans="1:20" ht="18.95" customHeight="1">
      <c r="A51" s="310"/>
      <c r="B51" s="258" t="str">
        <f>'Nädal_24_4.-9.klass'!B52</f>
        <v>Rukkileiva (3 sorti) - ja sepikutoodete valik(G)</v>
      </c>
      <c r="C51" s="23"/>
      <c r="D51" s="25">
        <v>50</v>
      </c>
      <c r="E51" s="21">
        <f>D51*'Nädal_24_4.-9.klass'!E52/'Nädal_24_4.-9.klass'!D52</f>
        <v>123.1</v>
      </c>
      <c r="F51" s="21">
        <f>E51*'Nädal_24_4.-9.klass'!F52/'Nädal_24_4.-9.klass'!E52</f>
        <v>26.15</v>
      </c>
      <c r="G51" s="21">
        <f>F51*'Nädal_24_4.-9.klass'!G52/'Nädal_24_4.-9.klass'!F52</f>
        <v>1</v>
      </c>
      <c r="H51" s="21">
        <f>G51*'Nädal_24_4.-9.klass'!H52/'Nädal_24_4.-9.klass'!G52</f>
        <v>3.5750000000000002</v>
      </c>
    </row>
    <row r="52" spans="1:20" ht="18.95" customHeight="1">
      <c r="A52" s="310"/>
      <c r="B52" s="258" t="str">
        <f>'Nädal_24_4.-9.klass'!B53</f>
        <v>Valge/punane peakapsas</v>
      </c>
      <c r="C52" s="23"/>
      <c r="D52" s="25">
        <v>50</v>
      </c>
      <c r="E52" s="21">
        <f>D52*'Nädal_24_4.-9.klass'!E53/'Nädal_24_4.-9.klass'!D53</f>
        <v>14.9</v>
      </c>
      <c r="F52" s="21">
        <f>E52*'Nädal_24_4.-9.klass'!F53/'Nädal_24_4.-9.klass'!E53</f>
        <v>2.29</v>
      </c>
      <c r="G52" s="21">
        <f>F52*'Nädal_24_4.-9.klass'!G53/'Nädal_24_4.-9.klass'!F53</f>
        <v>7.4999999999999997E-2</v>
      </c>
      <c r="H52" s="21">
        <f>G52*'Nädal_24_4.-9.klass'!H53/'Nädal_24_4.-9.klass'!G53</f>
        <v>0.67500000000000004</v>
      </c>
    </row>
    <row r="53" spans="1:20" ht="18.95" customHeight="1">
      <c r="A53" s="311"/>
      <c r="B53" s="258" t="str">
        <f>'Nädal_24_4.-9.klass'!B54</f>
        <v>Pirn</v>
      </c>
      <c r="C53" s="23"/>
      <c r="D53" s="25">
        <v>50</v>
      </c>
      <c r="E53" s="21">
        <f>D53*'Nädal_24_4.-9.klass'!E54/'Nädal_24_4.-9.klass'!D54</f>
        <v>19.988</v>
      </c>
      <c r="F53" s="21">
        <f>E53*'Nädal_24_4.-9.klass'!F54/'Nädal_24_4.-9.klass'!E54</f>
        <v>5.97</v>
      </c>
      <c r="G53" s="21">
        <f>F53*'Nädal_24_4.-9.klass'!G54/'Nädal_24_4.-9.klass'!F54</f>
        <v>0</v>
      </c>
      <c r="H53" s="21">
        <v>0</v>
      </c>
    </row>
    <row r="54" spans="1:20" s="34" customFormat="1" ht="18.95" customHeight="1">
      <c r="A54" s="432" t="s">
        <v>37</v>
      </c>
      <c r="B54" s="433"/>
      <c r="C54" s="434"/>
      <c r="D54" s="50"/>
      <c r="E54" s="48">
        <f>SUM(E43:E53)</f>
        <v>775.66610000000014</v>
      </c>
      <c r="F54" s="48">
        <f>SUM(F43:F53)</f>
        <v>112.71175000000001</v>
      </c>
      <c r="G54" s="48">
        <f>SUM(G43:G53)</f>
        <v>25.514750000000003</v>
      </c>
      <c r="H54" s="48">
        <f>SUM(H43:H53)</f>
        <v>22.76885</v>
      </c>
      <c r="J54" s="33"/>
      <c r="K54" s="32"/>
      <c r="L54" s="32"/>
      <c r="M54" s="32"/>
      <c r="N54" s="32"/>
      <c r="O54" s="32"/>
    </row>
    <row r="55" spans="1:20" ht="50.1" customHeight="1">
      <c r="A55" s="234" t="s">
        <v>72</v>
      </c>
      <c r="B55" s="47" t="s">
        <v>4</v>
      </c>
      <c r="C55" s="29" t="s">
        <v>5</v>
      </c>
      <c r="D55" s="28" t="s">
        <v>6</v>
      </c>
      <c r="E55" s="28" t="s">
        <v>7</v>
      </c>
      <c r="F55" s="28" t="s">
        <v>8</v>
      </c>
      <c r="G55" s="28" t="s">
        <v>9</v>
      </c>
      <c r="H55" s="28" t="s">
        <v>10</v>
      </c>
    </row>
    <row r="56" spans="1:20" ht="18">
      <c r="A56" s="294"/>
      <c r="B56" s="258" t="str">
        <f>'Nädal_24_4.-9.klass'!B57</f>
        <v>Ahjukala juustukattega (G, L, PT)</v>
      </c>
      <c r="C56" s="23" t="str">
        <f>'Nädal_24_4.-9.klass'!C57</f>
        <v>Valge kala, toiduõli, sidrun, till, juust, hapukoor,porrulauk, söögisool, must pipar</v>
      </c>
      <c r="D56" s="21">
        <v>100</v>
      </c>
      <c r="E56" s="21">
        <f>D56*'Nädal_24_4.-9.klass'!E57/'Nädal_24_4.-9.klass'!D57</f>
        <v>154.30000000000001</v>
      </c>
      <c r="F56" s="21">
        <f>D56*'Nädal_24_4.-9.klass'!F57/'Nädal_24_4.-9.klass'!D57</f>
        <v>0.86199999999999999</v>
      </c>
      <c r="G56" s="21">
        <f>D56*'Nädal_24_4.-9.klass'!G57/'Nädal_24_4.-9.klass'!D57</f>
        <v>8.093</v>
      </c>
      <c r="H56" s="21">
        <f>D56*'Nädal_24_4.-9.klass'!H57/'Nädal_24_4.-9.klass'!D57</f>
        <v>19.693000000000001</v>
      </c>
    </row>
    <row r="57" spans="1:20" ht="30">
      <c r="A57" s="274" t="s">
        <v>13</v>
      </c>
      <c r="B57" s="258" t="str">
        <f>'Nädal_24_4.-9.klass'!B58</f>
        <v>Köögivilja-läätse pikkpoiss (G, L, M)</v>
      </c>
      <c r="C57" s="23" t="str">
        <f>'Nädal_24_4.-9.klass'!C58</f>
        <v>Suvikõrvits, pastinaak, läätsed, kanamuna, küüslauk, söögisool, riivsai, juust,mugulsibul, toiduõli, must pipar, söögisool, Vahemere ürdisegu (pune, basiilik, tüümian, rosmariin, majoraan)</v>
      </c>
      <c r="D57" s="27">
        <v>50</v>
      </c>
      <c r="E57" s="21">
        <f>D57*'Nädal_24_4.-9.klass'!E58/'Nädal_24_4.-9.klass'!D58</f>
        <v>65.400000000000006</v>
      </c>
      <c r="F57" s="21">
        <f>D57*'Nädal_24_4.-9.klass'!F58/'Nädal_24_4.-9.klass'!D58</f>
        <v>8.34</v>
      </c>
      <c r="G57" s="21">
        <f>D57*'Nädal_24_4.-9.klass'!G58/'Nädal_24_4.-9.klass'!D58</f>
        <v>1.42</v>
      </c>
      <c r="H57" s="21">
        <f>D57*'Nädal_24_4.-9.klass'!H58/'Nädal_24_4.-9.klass'!D58</f>
        <v>4.01</v>
      </c>
    </row>
    <row r="58" spans="1:20" ht="18.95" customHeight="1">
      <c r="A58" s="295"/>
      <c r="B58" s="258" t="str">
        <f>'Nädal_24_4.-9.klass'!B59</f>
        <v>Kartul, aurutatud (mahe)</v>
      </c>
      <c r="C58" s="23"/>
      <c r="D58" s="25">
        <v>100</v>
      </c>
      <c r="E58" s="21">
        <f>D58*'Nädal_24_4.-9.klass'!E59/'Nädal_24_4.-9.klass'!D59</f>
        <v>72.5</v>
      </c>
      <c r="F58" s="21">
        <f>D58*'Nädal_24_4.-9.klass'!F59/'Nädal_24_4.-9.klass'!D59</f>
        <v>16.5</v>
      </c>
      <c r="G58" s="21">
        <f>D58*'Nädal_24_4.-9.klass'!G59/'Nädal_24_4.-9.klass'!D59</f>
        <v>0.1</v>
      </c>
      <c r="H58" s="21">
        <f>D58*'Nädal_24_4.-9.klass'!H59/'Nädal_24_4.-9.klass'!D59</f>
        <v>1.8999999999999997</v>
      </c>
    </row>
    <row r="59" spans="1:20" ht="18.95" customHeight="1">
      <c r="A59" s="295"/>
      <c r="B59" s="258" t="str">
        <f>'Nädal_24_4.-9.klass'!B60</f>
        <v>Kuskuss, aurutatud (G)</v>
      </c>
      <c r="C59" s="23" t="str">
        <f>'Nädal_24_4.-9.klass'!C60</f>
        <v>Kuskuss, vesi, söögisool</v>
      </c>
      <c r="D59" s="25">
        <v>100</v>
      </c>
      <c r="E59" s="21">
        <f>D59*'Nädal_24_4.-9.klass'!E60/'Nädal_24_4.-9.klass'!D60</f>
        <v>134.00000000000003</v>
      </c>
      <c r="F59" s="21">
        <f>D59*'Nädal_24_4.-9.klass'!F60/'Nädal_24_4.-9.klass'!D60</f>
        <v>27.2</v>
      </c>
      <c r="G59" s="21">
        <f>D59*'Nädal_24_4.-9.klass'!G60/'Nädal_24_4.-9.klass'!D60</f>
        <v>0</v>
      </c>
      <c r="H59" s="21">
        <f>D59*'Nädal_24_4.-9.klass'!H60/'Nädal_24_4.-9.klass'!D60</f>
        <v>4.1333333333333337</v>
      </c>
    </row>
    <row r="60" spans="1:20" ht="18">
      <c r="A60" s="295"/>
      <c r="B60" s="258" t="str">
        <f>'Nädal_24_4.-9.klass'!B61</f>
        <v>Pastinaak, röstitud</v>
      </c>
      <c r="C60" s="23" t="str">
        <f>'Nädal_24_4.-9.klass'!C61</f>
        <v>Pastinaak, toiduõli, söögisool</v>
      </c>
      <c r="D60" s="25">
        <v>100</v>
      </c>
      <c r="E60" s="21">
        <f>D60*'Nädal_24_4.-9.klass'!E61/'Nädal_24_4.-9.klass'!D61</f>
        <v>64.400000000000006</v>
      </c>
      <c r="F60" s="21">
        <f>D60*'Nädal_24_4.-9.klass'!F61/'Nädal_24_4.-9.klass'!D61</f>
        <v>15.9</v>
      </c>
      <c r="G60" s="21">
        <f>D60*'Nädal_24_4.-9.klass'!G61/'Nädal_24_4.-9.klass'!D61</f>
        <v>0.6</v>
      </c>
      <c r="H60" s="21">
        <f>D60*'Nädal_24_4.-9.klass'!H61/'Nädal_24_4.-9.klass'!D61</f>
        <v>1.7</v>
      </c>
      <c r="J60" s="33"/>
      <c r="K60" s="32"/>
      <c r="L60" s="32"/>
      <c r="M60" s="32"/>
      <c r="N60" s="32"/>
      <c r="O60" s="32"/>
    </row>
    <row r="61" spans="1:20" ht="18.95" customHeight="1">
      <c r="A61" s="295"/>
      <c r="B61" s="258" t="str">
        <f>'Nädal_24_4.-9.klass'!B62</f>
        <v>Tartarkaste (L)</v>
      </c>
      <c r="C61" s="23" t="str">
        <f>'Nädal_24_4.-9.klass'!C62</f>
        <v>Hapukoor, majonees, marineeritud kurk, sidrunimahl, till, petersell, söögisool, must pipar, suhkur</v>
      </c>
      <c r="D61" s="25">
        <v>50</v>
      </c>
      <c r="E61" s="21">
        <f>D61*'Nädal_24_4.-9.klass'!E62/'Nädal_24_4.-9.klass'!D62</f>
        <v>102</v>
      </c>
      <c r="F61" s="21">
        <f>D61*'Nädal_24_4.-9.klass'!F62/'Nädal_24_4.-9.klass'!D62</f>
        <v>2.0499999999999998</v>
      </c>
      <c r="G61" s="21">
        <f>D61*'Nädal_24_4.-9.klass'!G62/'Nädal_24_4.-9.klass'!D62</f>
        <v>9.94</v>
      </c>
      <c r="H61" s="21">
        <f>D61*'Nädal_24_4.-9.klass'!H62/'Nädal_24_4.-9.klass'!D62</f>
        <v>1.04</v>
      </c>
      <c r="J61" s="33"/>
      <c r="K61" s="32"/>
      <c r="L61" s="32"/>
      <c r="M61" s="32"/>
      <c r="N61" s="32"/>
      <c r="O61" s="32"/>
    </row>
    <row r="62" spans="1:20" ht="18.95" customHeight="1">
      <c r="A62" s="297"/>
      <c r="B62" s="258" t="str">
        <f>'Nädal_24_4.-9.klass'!B63</f>
        <v>Porgandi-ananassisalat</v>
      </c>
      <c r="C62" s="23" t="str">
        <f>'Nädal_24_4.-9.klass'!C63</f>
        <v>Porgand, toiduõli, ananass</v>
      </c>
      <c r="D62" s="25">
        <v>100</v>
      </c>
      <c r="E62" s="21">
        <f>D62*'Nädal_24_4.-9.klass'!E63/'Nädal_24_4.-9.klass'!D63</f>
        <v>45.308999999999997</v>
      </c>
      <c r="F62" s="21">
        <f>D62*'Nädal_24_4.-9.klass'!F63/'Nädal_24_4.-9.klass'!D63</f>
        <v>8.6370000000000005</v>
      </c>
      <c r="G62" s="21">
        <f>D62*'Nädal_24_4.-9.klass'!G63/'Nädal_24_4.-9.klass'!D63</f>
        <v>1.5429999999999999</v>
      </c>
      <c r="H62" s="21">
        <f>D62*'Nädal_24_4.-9.klass'!H63/'Nädal_24_4.-9.klass'!D63</f>
        <v>0.57399999999999995</v>
      </c>
    </row>
    <row r="63" spans="1:20" ht="18.95" customHeight="1">
      <c r="A63" s="297"/>
      <c r="B63" s="258" t="str">
        <f>'Nädal_24_4.-9.klass'!B64</f>
        <v>Nuikapsas, kikerherned, porrulauk</v>
      </c>
      <c r="C63" s="23"/>
      <c r="D63" s="25">
        <v>100</v>
      </c>
      <c r="E63" s="21">
        <f>D63*'Nädal_24_4.-9.klass'!E64/'Nädal_24_4.-9.klass'!D64</f>
        <v>62.3</v>
      </c>
      <c r="F63" s="21">
        <f>D63*'Nädal_24_4.-9.klass'!F64/'Nädal_24_4.-9.klass'!D64</f>
        <v>6.83</v>
      </c>
      <c r="G63" s="21">
        <f>D63*'Nädal_24_4.-9.klass'!G64/'Nädal_24_4.-9.klass'!D64</f>
        <v>1.1000000000000001</v>
      </c>
      <c r="H63" s="21">
        <f>D63*'Nädal_24_4.-9.klass'!H64/'Nädal_24_4.-9.klass'!D64</f>
        <v>3.47</v>
      </c>
    </row>
    <row r="64" spans="1:20" ht="18.95" customHeight="1">
      <c r="A64" s="297"/>
      <c r="B64" s="258" t="str">
        <f>'Nädal_24_4.-9.klass'!B65</f>
        <v>Seemnesegu (mahe)</v>
      </c>
      <c r="C64" s="23" t="str">
        <f>'Nädal_24_4.-9.klass'!C65</f>
        <v>Kõrvitsaseemned, päevalilleseemned, seesamiseemned</v>
      </c>
      <c r="D64" s="25">
        <v>10</v>
      </c>
      <c r="E64" s="21">
        <f>D64*'Nädal_24_4.-9.klass'!E65/'Nädal_24_4.-9.klass'!D65</f>
        <v>60.8767</v>
      </c>
      <c r="F64" s="21">
        <f>D64*'Nädal_24_4.-9.klass'!F65/'Nädal_24_4.-9.klass'!D65</f>
        <v>1.28</v>
      </c>
      <c r="G64" s="21">
        <f>D64*'Nädal_24_4.-9.klass'!G65/'Nädal_24_4.-9.klass'!D65</f>
        <v>5.1566999999999998</v>
      </c>
      <c r="H64" s="21">
        <f>D64*'Nädal_24_4.-9.klass'!H65/'Nädal_24_4.-9.klass'!D65</f>
        <v>2.8232999999999993</v>
      </c>
    </row>
    <row r="65" spans="1:8" ht="18.95" customHeight="1">
      <c r="A65" s="297"/>
      <c r="B65" s="258" t="str">
        <f>'Nädal_24_4.-9.klass'!B66</f>
        <v>Mahla-õlikaste</v>
      </c>
      <c r="C65" s="23" t="str">
        <f>'Nädal_24_4.-9.klass'!C66</f>
        <v>Õunamahl 100% naturaalne, õunaäädikas, sinepipulber, söögisool, petersell, värske, toiduõli</v>
      </c>
      <c r="D65" s="25">
        <v>5</v>
      </c>
      <c r="E65" s="21">
        <f>D65*'Nädal_24_4.-9.klass'!E66/'Nädal_24_4.-9.klass'!D66</f>
        <v>32.189399999999999</v>
      </c>
      <c r="F65" s="21">
        <f>D65*'Nädal_24_4.-9.klass'!F66/'Nädal_24_4.-9.klass'!D66</f>
        <v>9.7050000000000011E-2</v>
      </c>
      <c r="G65" s="21">
        <f>D65*'Nädal_24_4.-9.klass'!G66/'Nädal_24_4.-9.klass'!D66</f>
        <v>3.5305500000000003</v>
      </c>
      <c r="H65" s="21">
        <f>D65*'Nädal_24_4.-9.klass'!H66/'Nädal_24_4.-9.klass'!D66</f>
        <v>1.3550000000000001E-2</v>
      </c>
    </row>
    <row r="66" spans="1:8" ht="18.95" customHeight="1">
      <c r="A66" s="297"/>
      <c r="B66" s="258" t="str">
        <f>'Nädal_24_4.-9.klass'!B67</f>
        <v>Piimatooted (piim, keefir) (L)</v>
      </c>
      <c r="C66" s="23"/>
      <c r="D66" s="25">
        <v>50</v>
      </c>
      <c r="E66" s="21">
        <f>D66*'Nädal_24_4.-9.klass'!E67/'Nädal_24_4.-9.klass'!D67</f>
        <v>28.195</v>
      </c>
      <c r="F66" s="21">
        <f>D66*'Nädal_24_4.-9.klass'!F67/'Nädal_24_4.-9.klass'!D67</f>
        <v>2.4375</v>
      </c>
      <c r="G66" s="21">
        <f>D66*'Nädal_24_4.-9.klass'!G67/'Nädal_24_4.-9.klass'!D67</f>
        <v>1.2849999999999999</v>
      </c>
      <c r="H66" s="21">
        <f>D66*'Nädal_24_4.-9.klass'!H67/'Nädal_24_4.-9.klass'!D67</f>
        <v>1.72</v>
      </c>
    </row>
    <row r="67" spans="1:8" ht="30">
      <c r="A67" s="297"/>
      <c r="B67" s="258" t="str">
        <f>'Nädal_24_4.-9.klass'!B68</f>
        <v>Joogijogurt, maitsestatud (L)</v>
      </c>
      <c r="C67" s="23" t="str">
        <f>'Nädal_24_4.-9.klass'!C68</f>
        <v>Maitsestamata jogurt, naturaalne marjapüree (maasikas, vaarikas, mustad sõstrad, punased sõstrad, mustikas), suhkur</v>
      </c>
      <c r="D67" s="25">
        <v>50</v>
      </c>
      <c r="E67" s="21">
        <f>D67*'Nädal_24_4.-9.klass'!E68/'Nädal_24_4.-9.klass'!D68</f>
        <v>37.372999999999998</v>
      </c>
      <c r="F67" s="21">
        <f>D67*'Nädal_24_4.-9.klass'!F68/'Nädal_24_4.-9.klass'!D68</f>
        <v>6.0614999999999997</v>
      </c>
      <c r="G67" s="21">
        <f>D67*'Nädal_24_4.-9.klass'!G68/'Nädal_24_4.-9.klass'!D68</f>
        <v>0.75</v>
      </c>
      <c r="H67" s="21">
        <f>D67*'Nädal_24_4.-9.klass'!H68/'Nädal_24_4.-9.klass'!D68</f>
        <v>1.6</v>
      </c>
    </row>
    <row r="68" spans="1:8" ht="18.95" customHeight="1">
      <c r="A68" s="308"/>
      <c r="B68" s="258" t="str">
        <f>'Nädal_24_4.-9.klass'!B69</f>
        <v>Tee, suhkruta</v>
      </c>
      <c r="C68" s="23" t="str">
        <f>'Nädal_24_4.-9.klass'!C69</f>
        <v>Teepuru, vesi</v>
      </c>
      <c r="D68" s="25">
        <v>50</v>
      </c>
      <c r="E68" s="21">
        <f>D68*'Nädal_24_4.-9.klass'!E69/'Nädal_24_4.-9.klass'!D69</f>
        <v>0.2</v>
      </c>
      <c r="F68" s="21">
        <f>D68*'Nädal_24_4.-9.klass'!F69/'Nädal_24_4.-9.klass'!D69</f>
        <v>0</v>
      </c>
      <c r="G68" s="21">
        <f>D68*'Nädal_24_4.-9.klass'!G69/'Nädal_24_4.-9.klass'!D69</f>
        <v>0</v>
      </c>
      <c r="H68" s="21">
        <f>D68*'Nädal_24_4.-9.klass'!H69/'Nädal_24_4.-9.klass'!D69</f>
        <v>0.05</v>
      </c>
    </row>
    <row r="69" spans="1:8" ht="18.95" customHeight="1">
      <c r="A69" s="308"/>
      <c r="B69" s="258" t="str">
        <f>'Nädal_24_4.-9.klass'!B70</f>
        <v>Rukkileiva (3 sorti) - ja sepikutoodete valik(G)</v>
      </c>
      <c r="C69" s="23"/>
      <c r="D69" s="25">
        <v>30</v>
      </c>
      <c r="E69" s="21">
        <f>D69*'Nädal_24_4.-9.klass'!E70/'Nädal_24_4.-9.klass'!D70</f>
        <v>73.86</v>
      </c>
      <c r="F69" s="21">
        <f>E69*'Nädal_24_4.-9.klass'!F70/'Nädal_24_4.-9.klass'!E70</f>
        <v>15.69</v>
      </c>
      <c r="G69" s="21">
        <f>F69*'Nädal_24_4.-9.klass'!G70/'Nädal_24_4.-9.klass'!F70</f>
        <v>0.6</v>
      </c>
      <c r="H69" s="21">
        <f>G69*'Nädal_24_4.-9.klass'!H70/'Nädal_24_4.-9.klass'!G70</f>
        <v>2.145</v>
      </c>
    </row>
    <row r="70" spans="1:8" ht="18.95" customHeight="1">
      <c r="A70" s="308"/>
      <c r="B70" s="258" t="str">
        <f>'Nädal_24_4.-9.klass'!B71</f>
        <v>Valge redis</v>
      </c>
      <c r="C70" s="23"/>
      <c r="D70" s="25">
        <v>50</v>
      </c>
      <c r="E70" s="21">
        <f>D70*'Nädal_24_4.-9.klass'!E71/'Nädal_24_4.-9.klass'!D71</f>
        <v>9.4499999999999993</v>
      </c>
      <c r="F70" s="21">
        <f>E70*'Nädal_24_4.-9.klass'!F71/'Nädal_24_4.-9.klass'!E71</f>
        <v>1.45</v>
      </c>
      <c r="G70" s="21">
        <f>F70*'Nädal_24_4.-9.klass'!G71/'Nädal_24_4.-9.klass'!F71</f>
        <v>4.9999999999999996E-2</v>
      </c>
      <c r="H70" s="21">
        <f>G70*'Nädal_24_4.-9.klass'!H71/'Nädal_24_4.-9.klass'!G71</f>
        <v>0.39999999999999997</v>
      </c>
    </row>
    <row r="71" spans="1:8" ht="18.95" customHeight="1">
      <c r="A71" s="321"/>
      <c r="B71" s="258" t="str">
        <f>'Nädal_24_4.-9.klass'!B72</f>
        <v>Õun (mahe)</v>
      </c>
      <c r="C71" s="23"/>
      <c r="D71" s="25">
        <v>50</v>
      </c>
      <c r="E71" s="21">
        <f>D71*'Nädal_24_4.-9.klass'!E72/'Nädal_24_4.-9.klass'!D72</f>
        <v>24.038</v>
      </c>
      <c r="F71" s="21">
        <f>E71*'Nädal_24_4.-9.klass'!F72/'Nädal_24_4.-9.klass'!E72</f>
        <v>6.74</v>
      </c>
      <c r="G71" s="21">
        <f>F71*'Nädal_24_4.-9.klass'!G72/'Nädal_24_4.-9.klass'!F72</f>
        <v>0</v>
      </c>
      <c r="H71" s="21">
        <v>0.15</v>
      </c>
    </row>
    <row r="72" spans="1:8" ht="18.95" customHeight="1">
      <c r="A72" s="432" t="s">
        <v>37</v>
      </c>
      <c r="B72" s="433"/>
      <c r="C72" s="434"/>
      <c r="D72" s="49"/>
      <c r="E72" s="48">
        <f>SUM(E56:E71)</f>
        <v>966.39110000000016</v>
      </c>
      <c r="F72" s="48">
        <f>SUM(F56:F71)</f>
        <v>120.07504999999999</v>
      </c>
      <c r="G72" s="48">
        <f>SUM(G56:G71)</f>
        <v>34.16825</v>
      </c>
      <c r="H72" s="48">
        <f>SUM(H56:H71)</f>
        <v>45.422183333333329</v>
      </c>
    </row>
    <row r="73" spans="1:8" ht="50.1" customHeight="1">
      <c r="A73" s="234" t="s">
        <v>81</v>
      </c>
      <c r="B73" s="47" t="s">
        <v>4</v>
      </c>
      <c r="C73" s="29" t="s">
        <v>5</v>
      </c>
      <c r="D73" s="28" t="s">
        <v>6</v>
      </c>
      <c r="E73" s="28" t="s">
        <v>7</v>
      </c>
      <c r="F73" s="28" t="s">
        <v>8</v>
      </c>
      <c r="G73" s="28" t="s">
        <v>9</v>
      </c>
      <c r="H73" s="28" t="s">
        <v>10</v>
      </c>
    </row>
    <row r="74" spans="1:8" ht="30">
      <c r="A74" s="299"/>
      <c r="B74" s="258" t="str">
        <f>'Nädal_24_4.-9.klass'!B75</f>
        <v>Pilaff kanalihaga</v>
      </c>
      <c r="C74" s="23" t="str">
        <f>'Nädal_24_4.-9.klass'!C75</f>
        <v>Riis, vesi, söögisool, kanaliha, porgand, mugulsibul, toiduõli, vesi, küüslauk, söögisool, must pipar, jahvatatud paprika, petersell</v>
      </c>
      <c r="D74" s="21">
        <v>300</v>
      </c>
      <c r="E74" s="21">
        <f>D74*'Nädal_24_4.-9.klass'!E75/'Nädal_24_4.-9.klass'!D75</f>
        <v>375.3</v>
      </c>
      <c r="F74" s="21">
        <f>D74*'Nädal_24_4.-9.klass'!F75/'Nädal_24_4.-9.klass'!D75</f>
        <v>53.4</v>
      </c>
      <c r="G74" s="21">
        <f>D74*'Nädal_24_4.-9.klass'!G75/'Nädal_24_4.-9.klass'!D75</f>
        <v>10.53</v>
      </c>
      <c r="H74" s="21">
        <f>D74*'Nädal_24_4.-9.klass'!H75/'Nädal_24_4.-9.klass'!D75</f>
        <v>15.12</v>
      </c>
    </row>
    <row r="75" spans="1:8" ht="18">
      <c r="A75" s="274" t="s">
        <v>13</v>
      </c>
      <c r="B75" s="258" t="str">
        <f>'Nädal_24_4.-9.klass'!B76</f>
        <v>Pilaff porgandi ja punaste ubadega (mahe)</v>
      </c>
      <c r="C75" s="23" t="str">
        <f>'Nädal_24_4.-9.klass'!C76</f>
        <v>Riis, mugulsibul, küüslauk, toiduõli, porgand, vesi, punased oad, must pipar, jahvatatud paprika, söögisool</v>
      </c>
      <c r="D75" s="27">
        <v>50</v>
      </c>
      <c r="E75" s="21">
        <f>D75*'Nädal_24_4.-9.klass'!E76/'Nädal_24_4.-9.klass'!D76</f>
        <v>68.400000000000006</v>
      </c>
      <c r="F75" s="21">
        <f>D75*'Nädal_24_4.-9.klass'!F76/'Nädal_24_4.-9.klass'!D76</f>
        <v>10.5</v>
      </c>
      <c r="G75" s="21">
        <f>D75*'Nädal_24_4.-9.klass'!G76/'Nädal_24_4.-9.klass'!D76</f>
        <v>1.68</v>
      </c>
      <c r="H75" s="21">
        <f>D75*'Nädal_24_4.-9.klass'!H76/'Nädal_24_4.-9.klass'!D76</f>
        <v>1.87</v>
      </c>
    </row>
    <row r="76" spans="1:8" ht="18">
      <c r="A76" s="300"/>
      <c r="B76" s="258" t="str">
        <f>'Nädal_24_4.-9.klass'!B77</f>
        <v>Brokoli, aurutatud</v>
      </c>
      <c r="C76" s="23"/>
      <c r="D76" s="25">
        <v>100</v>
      </c>
      <c r="E76" s="21">
        <f>D76*'Nädal_24_4.-9.klass'!E77/'Nädal_24_4.-9.klass'!D77</f>
        <v>39.46</v>
      </c>
      <c r="F76" s="21">
        <f>D76*'Nädal_24_4.-9.klass'!F77/'Nädal_24_4.-9.klass'!D77</f>
        <v>6.1</v>
      </c>
      <c r="G76" s="21">
        <f>D76*'Nädal_24_4.-9.klass'!G77/'Nädal_24_4.-9.klass'!D77</f>
        <v>0.5</v>
      </c>
      <c r="H76" s="21">
        <f>D76*'Nädal_24_4.-9.klass'!H77/'Nädal_24_4.-9.klass'!D77</f>
        <v>4.0999999999999996</v>
      </c>
    </row>
    <row r="77" spans="1:8" ht="18.95" customHeight="1">
      <c r="A77" s="301"/>
      <c r="B77" s="258" t="str">
        <f>'Nädal_24_4.-9.klass'!B78</f>
        <v>Soe tomatikaste</v>
      </c>
      <c r="C77" s="23" t="str">
        <f>'Nädal_24_4.-9.klass'!C78</f>
        <v>Tomat, mugulsibul, porgand, küüslauk, toiduõli, söögisool, basiilik, värske</v>
      </c>
      <c r="D77" s="25">
        <v>50</v>
      </c>
      <c r="E77" s="21">
        <f>D77*'Nädal_24_4.-9.klass'!E78/'Nädal_24_4.-9.klass'!D78</f>
        <v>17.598500000000001</v>
      </c>
      <c r="F77" s="21">
        <f>D77*'Nädal_24_4.-9.klass'!F78/'Nädal_24_4.-9.klass'!D78</f>
        <v>3.2825000000000002</v>
      </c>
      <c r="G77" s="21">
        <f>D77*'Nädal_24_4.-9.klass'!G78/'Nädal_24_4.-9.klass'!D78</f>
        <v>0.54400000000000004</v>
      </c>
      <c r="H77" s="21">
        <f>D77*'Nädal_24_4.-9.klass'!H78/'Nädal_24_4.-9.klass'!D78</f>
        <v>0.38950000000000001</v>
      </c>
    </row>
    <row r="78" spans="1:8" ht="18.95" customHeight="1">
      <c r="A78" s="302"/>
      <c r="B78" s="258" t="str">
        <f>'Nädal_24_4.-9.klass'!B79</f>
        <v>Peedi-piprajuuresalat</v>
      </c>
      <c r="C78" s="23" t="str">
        <f>'Nädal_24_4.-9.klass'!C79</f>
        <v>Õun, peet, mädarõigas, hapukoor, suhkur, õunaäädikas</v>
      </c>
      <c r="D78" s="25">
        <v>100</v>
      </c>
      <c r="E78" s="21">
        <f>D78*'Nädal_24_4.-9.klass'!E79/'Nädal_24_4.-9.klass'!D79</f>
        <v>58.389000000000003</v>
      </c>
      <c r="F78" s="21">
        <f>D78*'Nädal_24_4.-9.klass'!F79/'Nädal_24_4.-9.klass'!D79</f>
        <v>10.348000000000003</v>
      </c>
      <c r="G78" s="21">
        <f>D78*'Nädal_24_4.-9.klass'!G79/'Nädal_24_4.-9.klass'!D79</f>
        <v>1.6719999999999999</v>
      </c>
      <c r="H78" s="21">
        <f>D78*'Nädal_24_4.-9.klass'!H79/'Nädal_24_4.-9.klass'!D79</f>
        <v>1.5420000000000003</v>
      </c>
    </row>
    <row r="79" spans="1:8" ht="30">
      <c r="A79" s="302"/>
      <c r="B79" s="258" t="str">
        <f>'Nädal_24_4.-9.klass'!B80</f>
        <v>Hiina kapsas, marineeritud punane sibul, mais</v>
      </c>
      <c r="C79" s="23" t="str">
        <f>'Nädal_24_4.-9.klass'!C80</f>
        <v>Hiina kapsas, marineeritud punane sibul (punane sibul, õunaäädikas, sidrunimahl, must pipar,söögisool, vesi, suhkur)</v>
      </c>
      <c r="D79" s="25">
        <v>100</v>
      </c>
      <c r="E79" s="21">
        <f>D79*'Nädal_24_4.-9.klass'!E80/'Nädal_24_4.-9.klass'!D80</f>
        <v>49.5</v>
      </c>
      <c r="F79" s="21">
        <f>D79*'Nädal_24_4.-9.klass'!F80/'Nädal_24_4.-9.klass'!D80</f>
        <v>7.43</v>
      </c>
      <c r="G79" s="21">
        <f>D79*'Nädal_24_4.-9.klass'!G80/'Nädal_24_4.-9.klass'!D80</f>
        <v>0.66700000000000004</v>
      </c>
      <c r="H79" s="21">
        <f>D79*'Nädal_24_4.-9.klass'!H80/'Nädal_24_4.-9.klass'!D80</f>
        <v>2.0099999999999998</v>
      </c>
    </row>
    <row r="80" spans="1:8" ht="18.95" customHeight="1">
      <c r="A80" s="302"/>
      <c r="B80" s="258" t="str">
        <f>'Nädal_24_4.-9.klass'!B81</f>
        <v>Seemnesegu (mahe)</v>
      </c>
      <c r="C80" s="23" t="str">
        <f>'Nädal_24_4.-9.klass'!C81</f>
        <v>Kõrvitsaseemned, päevalilleseemned, seesamiseemned</v>
      </c>
      <c r="D80" s="25">
        <v>10</v>
      </c>
      <c r="E80" s="21">
        <f>D80*'Nädal_24_4.-9.klass'!E81/'Nädal_24_4.-9.klass'!D81</f>
        <v>60.8767</v>
      </c>
      <c r="F80" s="21">
        <f>D80*'Nädal_24_4.-9.klass'!F81/'Nädal_24_4.-9.klass'!D81</f>
        <v>1.28</v>
      </c>
      <c r="G80" s="21">
        <f>D80*'Nädal_24_4.-9.klass'!G81/'Nädal_24_4.-9.klass'!D81</f>
        <v>5.1566999999999998</v>
      </c>
      <c r="H80" s="21">
        <f>D80*'Nädal_24_4.-9.klass'!H81/'Nädal_24_4.-9.klass'!D81</f>
        <v>2.8232999999999993</v>
      </c>
    </row>
    <row r="81" spans="1:12" ht="18.95" customHeight="1">
      <c r="A81" s="302"/>
      <c r="B81" s="258" t="str">
        <f>'Nädal_24_4.-9.klass'!B82</f>
        <v>Külm küüslaugu-jogurtikaste (L)</v>
      </c>
      <c r="C81" s="23" t="str">
        <f>'Nädal_24_4.-9.klass'!C82</f>
        <v>Maitsestamata jogurt, söögisool, suhkur, küüslauk</v>
      </c>
      <c r="D81" s="25">
        <v>10</v>
      </c>
      <c r="E81" s="21">
        <f>D81*'Nädal_24_4.-9.klass'!E82/'Nädal_24_4.-9.klass'!D82</f>
        <v>12.790300000000002</v>
      </c>
      <c r="F81" s="21">
        <f>D81*'Nädal_24_4.-9.klass'!F82/'Nädal_24_4.-9.klass'!D82</f>
        <v>1.4038000000000002</v>
      </c>
      <c r="G81" s="21">
        <f>D81*'Nädal_24_4.-9.klass'!G82/'Nädal_24_4.-9.klass'!D82</f>
        <v>0.68620000000000003</v>
      </c>
      <c r="H81" s="21">
        <f>D81*'Nädal_24_4.-9.klass'!H82/'Nädal_24_4.-9.klass'!D82</f>
        <v>0.25559999999999999</v>
      </c>
      <c r="I81" s="26"/>
      <c r="J81" s="26"/>
      <c r="K81" s="26"/>
      <c r="L81" s="26"/>
    </row>
    <row r="82" spans="1:12" ht="18.95" customHeight="1">
      <c r="A82" s="302"/>
      <c r="B82" s="258" t="str">
        <f>'Nädal_24_4.-9.klass'!B83</f>
        <v>Piimatooted (piim, keefir) (L)</v>
      </c>
      <c r="C82" s="23"/>
      <c r="D82" s="25">
        <v>50</v>
      </c>
      <c r="E82" s="21">
        <f>D82*'Nädal_24_4.-9.klass'!E83/'Nädal_24_4.-9.klass'!D83</f>
        <v>28.195</v>
      </c>
      <c r="F82" s="21">
        <f>D82*'Nädal_24_4.-9.klass'!F83/'Nädal_24_4.-9.klass'!D83</f>
        <v>2.4375</v>
      </c>
      <c r="G82" s="21">
        <f>D82*'Nädal_24_4.-9.klass'!G83/'Nädal_24_4.-9.klass'!D83</f>
        <v>1.2849999999999999</v>
      </c>
      <c r="H82" s="21">
        <f>D82*'Nädal_24_4.-9.klass'!H83/'Nädal_24_4.-9.klass'!D83</f>
        <v>1.72</v>
      </c>
    </row>
    <row r="83" spans="1:12" ht="18.95" customHeight="1">
      <c r="A83" s="302"/>
      <c r="B83" s="258" t="str">
        <f>'Nädal_24_4.-9.klass'!B84</f>
        <v>Mahl (erinevad maitsed)</v>
      </c>
      <c r="C83" s="23" t="str">
        <f>'Nädal_24_4.-9.klass'!C84</f>
        <v>Rõngu suhkruvaba mahlakonsentraat 100% naturaalne, vesi</v>
      </c>
      <c r="D83" s="25">
        <v>50</v>
      </c>
      <c r="E83" s="21">
        <f>D83*'Nädal_24_4.-9.klass'!E84/'Nädal_24_4.-9.klass'!D84</f>
        <v>24.264400000000002</v>
      </c>
      <c r="F83" s="21">
        <f>D83*'Nädal_24_4.-9.klass'!F84/'Nädal_24_4.-9.klass'!D84</f>
        <v>5.891</v>
      </c>
      <c r="G83" s="21">
        <f>D83*'Nädal_24_4.-9.klass'!G84/'Nädal_24_4.-9.klass'!D84</f>
        <v>2.5000000000000001E-2</v>
      </c>
      <c r="H83" s="21">
        <f>D83*'Nädal_24_4.-9.klass'!H84/'Nädal_24_4.-9.klass'!D84</f>
        <v>0.18149999999999999</v>
      </c>
    </row>
    <row r="84" spans="1:12" ht="30">
      <c r="A84" s="310"/>
      <c r="B84" s="258" t="str">
        <f>'Nädal_24_4.-9.klass'!B85</f>
        <v>Joogijogurt , maitsestatud (L)</v>
      </c>
      <c r="C84" s="23" t="str">
        <f>'Nädal_24_4.-9.klass'!C85</f>
        <v>Maitsestamata jogurt, naturaalne marjapüree (maasikas, vaarikas, mustad sõstrad, punased sõstrad, mustikas), suhkur</v>
      </c>
      <c r="D84" s="25">
        <v>50</v>
      </c>
      <c r="E84" s="21">
        <f>D84*'Nädal_24_4.-9.klass'!E85/'Nädal_24_4.-9.klass'!D85</f>
        <v>37.372999999999998</v>
      </c>
      <c r="F84" s="21">
        <f>D84*'Nädal_24_4.-9.klass'!F85/'Nädal_24_4.-9.klass'!D85</f>
        <v>6.0614999999999997</v>
      </c>
      <c r="G84" s="21">
        <f>D84*'Nädal_24_4.-9.klass'!G85/'Nädal_24_4.-9.klass'!D85</f>
        <v>0.75</v>
      </c>
      <c r="H84" s="21">
        <f>D84*'Nädal_24_4.-9.klass'!H85/'Nädal_24_4.-9.klass'!D85</f>
        <v>1.6</v>
      </c>
    </row>
    <row r="85" spans="1:12" ht="18.95" customHeight="1">
      <c r="A85" s="310"/>
      <c r="B85" s="258" t="str">
        <f>'Nädal_24_4.-9.klass'!B86</f>
        <v>Tee, suhkruta</v>
      </c>
      <c r="C85" s="23" t="str">
        <f>'Nädal_24_4.-9.klass'!C86</f>
        <v>Teepuru, vesi</v>
      </c>
      <c r="D85" s="25">
        <v>50</v>
      </c>
      <c r="E85" s="21">
        <f>D85*'Nädal_24_4.-9.klass'!E86/'Nädal_24_4.-9.klass'!D86</f>
        <v>0.2</v>
      </c>
      <c r="F85" s="21">
        <f>D85*'Nädal_24_4.-9.klass'!F86/'Nädal_24_4.-9.klass'!D86</f>
        <v>0</v>
      </c>
      <c r="G85" s="21">
        <f>D85*'Nädal_24_4.-9.klass'!G86/'Nädal_24_4.-9.klass'!D86</f>
        <v>0</v>
      </c>
      <c r="H85" s="21">
        <f>D85*'Nädal_24_4.-9.klass'!H86/'Nädal_24_4.-9.klass'!D86</f>
        <v>0.05</v>
      </c>
    </row>
    <row r="86" spans="1:12" ht="18.95" customHeight="1">
      <c r="A86" s="302"/>
      <c r="B86" s="258" t="str">
        <f>'Nädal_24_4.-9.klass'!B87</f>
        <v>Rukkileiva (3 sorti) - ja sepikutoodete valik(G)</v>
      </c>
      <c r="C86" s="23"/>
      <c r="D86" s="25">
        <v>30</v>
      </c>
      <c r="E86" s="21">
        <f>D86*'Nädal_24_4.-9.klass'!E87/'Nädal_24_4.-9.klass'!D87</f>
        <v>73.86</v>
      </c>
      <c r="F86" s="21">
        <f>E86*'Nädal_24_4.-9.klass'!F87/'Nädal_24_4.-9.klass'!E87</f>
        <v>15.69</v>
      </c>
      <c r="G86" s="21">
        <f>F86*'Nädal_24_4.-9.klass'!G87/'Nädal_24_4.-9.klass'!F87</f>
        <v>0.6</v>
      </c>
      <c r="H86" s="21">
        <f>G86*'Nädal_24_4.-9.klass'!H87/'Nädal_24_4.-9.klass'!G87</f>
        <v>2.145</v>
      </c>
    </row>
    <row r="87" spans="1:12" ht="18.95" customHeight="1">
      <c r="A87" s="302"/>
      <c r="B87" s="258" t="str">
        <f>'Nädal_24_4.-9.klass'!B88</f>
        <v xml:space="preserve">Porgand </v>
      </c>
      <c r="C87" s="23"/>
      <c r="D87" s="25">
        <v>50</v>
      </c>
      <c r="E87" s="21">
        <f>D87*'Nädal_24_4.-9.klass'!E88/'Nädal_24_4.-9.klass'!D88</f>
        <v>16.2</v>
      </c>
      <c r="F87" s="21">
        <f>E87*'Nädal_24_4.-9.klass'!F88/'Nädal_24_4.-9.klass'!E88</f>
        <v>2.8</v>
      </c>
      <c r="G87" s="21">
        <f>F87*'Nädal_24_4.-9.klass'!G88/'Nädal_24_4.-9.klass'!F88</f>
        <v>9.9999999999999992E-2</v>
      </c>
      <c r="H87" s="21">
        <f>G87*'Nädal_24_4.-9.klass'!H88/'Nädal_24_4.-9.klass'!G88</f>
        <v>0.29999999999999993</v>
      </c>
    </row>
    <row r="88" spans="1:12" ht="18.95" customHeight="1">
      <c r="A88" s="322"/>
      <c r="B88" s="258" t="str">
        <f>'Nädal_24_4.-9.klass'!B89</f>
        <v>Pirn</v>
      </c>
      <c r="C88" s="23"/>
      <c r="D88" s="25">
        <v>50</v>
      </c>
      <c r="E88" s="21">
        <f>D88*'Nädal_24_4.-9.klass'!E89/'Nädal_24_4.-9.klass'!D89</f>
        <v>19.988</v>
      </c>
      <c r="F88" s="21">
        <f>E88*'Nädal_24_4.-9.klass'!F89/'Nädal_24_4.-9.klass'!E89</f>
        <v>5.97</v>
      </c>
      <c r="G88" s="21">
        <f>F88*'Nädal_24_4.-9.klass'!G89/'Nädal_24_4.-9.klass'!F89</f>
        <v>0</v>
      </c>
      <c r="H88" s="21">
        <v>0</v>
      </c>
    </row>
    <row r="89" spans="1:12" ht="18.95" customHeight="1">
      <c r="A89" s="435" t="s">
        <v>37</v>
      </c>
      <c r="B89" s="436"/>
      <c r="C89" s="437"/>
      <c r="D89" s="327"/>
      <c r="E89" s="330">
        <f>SUM(E74:E88)</f>
        <v>882.39490000000023</v>
      </c>
      <c r="F89" s="330">
        <f>SUM(F74:F88)</f>
        <v>132.5943</v>
      </c>
      <c r="G89" s="330">
        <f>SUM(G74:G88)</f>
        <v>24.195900000000002</v>
      </c>
      <c r="H89" s="330">
        <f>SUM(H74:H88)</f>
        <v>34.106900000000003</v>
      </c>
    </row>
    <row r="90" spans="1:12" ht="18.95" customHeight="1">
      <c r="A90" s="400" t="s">
        <v>97</v>
      </c>
      <c r="B90" s="401"/>
      <c r="C90" s="401"/>
      <c r="D90" s="402"/>
      <c r="E90" s="20">
        <f>AVERAGE(E24,E41,E54,E72,E89)</f>
        <v>855.80160333333367</v>
      </c>
      <c r="F90" s="19">
        <f>AVERAGE(F24,F41,F54,F72,F89)</f>
        <v>113.51133999999999</v>
      </c>
      <c r="G90" s="19">
        <f>AVERAGE(G24,G41,G54,G72,G89)</f>
        <v>29.634480000000003</v>
      </c>
      <c r="H90" s="19">
        <f>AVERAGE(H24,H41,H54,H72,H89)</f>
        <v>33.342933333333335</v>
      </c>
    </row>
    <row r="91" spans="1:12" ht="18.95" customHeight="1">
      <c r="A91" s="18"/>
      <c r="B91" s="17"/>
      <c r="C91" s="403" t="s">
        <v>237</v>
      </c>
      <c r="D91" s="404"/>
      <c r="E91" s="328"/>
      <c r="F91" s="14">
        <f>(F90*4)/E90*100</f>
        <v>53.054978891310846</v>
      </c>
      <c r="G91" s="14">
        <f>(G90*9)/E90*100</f>
        <v>31.164970825150078</v>
      </c>
      <c r="H91" s="14">
        <f>(H90*4)/E90*100</f>
        <v>15.584421998492706</v>
      </c>
    </row>
    <row r="92" spans="1:12" ht="18.95" customHeight="1">
      <c r="A92" s="16"/>
      <c r="B92" s="15"/>
      <c r="C92" s="405" t="s">
        <v>99</v>
      </c>
      <c r="D92" s="406"/>
      <c r="E92" s="328" t="s">
        <v>539</v>
      </c>
      <c r="F92" s="14" t="s">
        <v>101</v>
      </c>
      <c r="G92" s="14" t="s">
        <v>102</v>
      </c>
      <c r="H92" s="14" t="s">
        <v>103</v>
      </c>
    </row>
    <row r="93" spans="1:12" ht="18.95" customHeight="1">
      <c r="A93" s="427" t="s">
        <v>104</v>
      </c>
      <c r="B93" s="427"/>
      <c r="C93" s="427"/>
      <c r="D93" s="427"/>
      <c r="E93" s="397"/>
      <c r="F93" s="397"/>
      <c r="G93" s="397"/>
      <c r="H93" s="397"/>
    </row>
    <row r="94" spans="1:12" ht="18.95" customHeight="1">
      <c r="A94" s="442" t="s">
        <v>105</v>
      </c>
      <c r="B94" s="443"/>
      <c r="C94" s="443"/>
      <c r="D94" s="443"/>
      <c r="E94" s="443"/>
      <c r="F94" s="443"/>
      <c r="G94" s="443"/>
      <c r="H94" s="444"/>
    </row>
    <row r="95" spans="1:12" ht="18.95" customHeight="1">
      <c r="A95" s="448" t="s">
        <v>106</v>
      </c>
      <c r="B95" s="449"/>
      <c r="C95" s="449"/>
      <c r="D95" s="449"/>
      <c r="E95" s="449"/>
      <c r="F95" s="449"/>
      <c r="G95" s="449"/>
      <c r="H95" s="450"/>
    </row>
    <row r="96" spans="1:12" ht="18.95" customHeight="1">
      <c r="A96" s="445" t="s">
        <v>541</v>
      </c>
      <c r="B96" s="446"/>
      <c r="C96" s="446"/>
      <c r="D96" s="446"/>
      <c r="E96" s="446"/>
      <c r="F96" s="446"/>
      <c r="G96" s="446"/>
      <c r="H96" s="447"/>
    </row>
    <row r="97" spans="1:8" ht="18.95" customHeight="1">
      <c r="A97" s="445" t="s">
        <v>108</v>
      </c>
      <c r="B97" s="446"/>
      <c r="C97" s="446"/>
      <c r="D97" s="446"/>
      <c r="E97" s="446"/>
      <c r="F97" s="446"/>
      <c r="G97" s="446"/>
      <c r="H97" s="447"/>
    </row>
    <row r="98" spans="1:8" ht="18.95" customHeight="1">
      <c r="A98" s="445" t="s">
        <v>109</v>
      </c>
      <c r="B98" s="446"/>
      <c r="C98" s="446"/>
      <c r="D98" s="446"/>
      <c r="E98" s="446"/>
      <c r="F98" s="446"/>
      <c r="G98" s="446"/>
      <c r="H98" s="447"/>
    </row>
    <row r="99" spans="1:8" ht="18.95" customHeight="1">
      <c r="A99" s="440" t="s">
        <v>110</v>
      </c>
      <c r="B99" s="440"/>
      <c r="C99" s="440"/>
      <c r="D99" s="440"/>
      <c r="E99" s="440"/>
      <c r="F99" s="440"/>
      <c r="G99" s="440"/>
      <c r="H99" s="440"/>
    </row>
    <row r="100" spans="1:8" ht="18.95" customHeight="1">
      <c r="A100" s="112" t="s">
        <v>111</v>
      </c>
      <c r="B100" s="111" t="s">
        <v>112</v>
      </c>
      <c r="C100" s="111"/>
      <c r="D100" s="111"/>
      <c r="E100" s="110"/>
      <c r="F100" s="110"/>
      <c r="G100" s="110"/>
      <c r="H100" s="109"/>
    </row>
    <row r="101" spans="1:8" ht="18.95" customHeight="1">
      <c r="A101" s="108" t="s">
        <v>113</v>
      </c>
      <c r="B101" s="107" t="s">
        <v>114</v>
      </c>
      <c r="C101" s="107"/>
      <c r="D101" s="107"/>
      <c r="E101" s="106"/>
      <c r="F101" s="106"/>
      <c r="G101" s="106"/>
      <c r="H101" s="105"/>
    </row>
    <row r="102" spans="1:8" ht="18.95" customHeight="1">
      <c r="A102" s="104" t="s">
        <v>115</v>
      </c>
      <c r="B102" s="103" t="s">
        <v>116</v>
      </c>
      <c r="C102" s="103"/>
      <c r="D102" s="103"/>
      <c r="E102" s="102"/>
      <c r="F102" s="102"/>
      <c r="G102" s="102"/>
      <c r="H102" s="101"/>
    </row>
  </sheetData>
  <mergeCells count="17">
    <mergeCell ref="A95:H95"/>
    <mergeCell ref="A96:H96"/>
    <mergeCell ref="C92:D92"/>
    <mergeCell ref="A98:H98"/>
    <mergeCell ref="A99:H99"/>
    <mergeCell ref="A97:H97"/>
    <mergeCell ref="A93:H93"/>
    <mergeCell ref="A94:H94"/>
    <mergeCell ref="A1:B5"/>
    <mergeCell ref="A6:B6"/>
    <mergeCell ref="A90:D90"/>
    <mergeCell ref="C91:D91"/>
    <mergeCell ref="A54:C54"/>
    <mergeCell ref="A41:C41"/>
    <mergeCell ref="A24:C24"/>
    <mergeCell ref="A72:C72"/>
    <mergeCell ref="A89:C89"/>
  </mergeCells>
  <pageMargins left="0.7" right="0.7" top="0.75" bottom="0.75" header="0.3" footer="0.3"/>
  <pageSetup paperSize="9" scale="49" fitToHeight="0" orientation="landscape" r:id="rId1"/>
  <rowBreaks count="2" manualBreakCount="2">
    <brk id="41" max="7" man="1"/>
    <brk id="72" max="7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C52D-E0E2-47A8-A0CE-DE8833246FE3}">
  <sheetPr>
    <tabColor theme="9" tint="0.59999389629810485"/>
    <pageSetUpPr fitToPage="1"/>
  </sheetPr>
  <dimension ref="A1:W104"/>
  <sheetViews>
    <sheetView topLeftCell="A72" zoomScale="80" zoomScaleNormal="80" workbookViewId="0">
      <selection activeCell="B85" sqref="B85"/>
    </sheetView>
  </sheetViews>
  <sheetFormatPr defaultColWidth="9.25" defaultRowHeight="15"/>
  <cols>
    <col min="1" max="1" width="25.625" style="1" customWidth="1"/>
    <col min="2" max="2" width="66.625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419" t="e" vm="1">
        <v>#VALUE!</v>
      </c>
      <c r="B1" s="419"/>
      <c r="C1" s="89"/>
      <c r="D1" s="420" t="e" vm="2">
        <v>#VALUE!</v>
      </c>
      <c r="E1" s="420"/>
      <c r="F1" s="87"/>
      <c r="G1" s="87"/>
      <c r="H1" s="87"/>
    </row>
    <row r="2" spans="1:8" ht="18.95" customHeight="1">
      <c r="A2" s="419"/>
      <c r="B2" s="419"/>
      <c r="C2" s="89"/>
      <c r="D2" s="420"/>
      <c r="E2" s="420"/>
      <c r="F2" s="87"/>
      <c r="G2" s="87"/>
      <c r="H2" s="87"/>
    </row>
    <row r="3" spans="1:8" ht="18.95" customHeight="1">
      <c r="A3" s="419"/>
      <c r="B3" s="419"/>
      <c r="C3" s="89"/>
      <c r="D3" s="420"/>
      <c r="E3" s="420"/>
      <c r="F3" s="87"/>
      <c r="G3" s="87"/>
      <c r="H3" s="87"/>
    </row>
    <row r="4" spans="1:8" ht="18.95" customHeight="1">
      <c r="A4" s="419"/>
      <c r="B4" s="419"/>
      <c r="C4" s="89"/>
      <c r="D4" s="420"/>
      <c r="E4" s="420"/>
      <c r="F4" s="87"/>
      <c r="G4" s="87"/>
      <c r="H4" s="87"/>
    </row>
    <row r="5" spans="1:8" ht="18.95" customHeight="1">
      <c r="A5" s="419"/>
      <c r="B5" s="419"/>
      <c r="C5" s="89"/>
      <c r="D5" s="420"/>
      <c r="E5" s="420"/>
      <c r="F5" s="87"/>
      <c r="G5" s="87"/>
      <c r="H5" s="87"/>
    </row>
    <row r="6" spans="1:8" ht="30">
      <c r="A6" s="399" t="s">
        <v>0</v>
      </c>
      <c r="B6" s="399"/>
      <c r="C6" s="88"/>
      <c r="D6" s="420"/>
      <c r="E6" s="420"/>
      <c r="F6" s="87"/>
      <c r="G6" s="87"/>
      <c r="H6" s="87"/>
    </row>
    <row r="7" spans="1:8" ht="30">
      <c r="A7" s="44" t="s">
        <v>119</v>
      </c>
      <c r="B7" s="44" t="s">
        <v>120</v>
      </c>
      <c r="C7" s="88"/>
      <c r="D7" s="421"/>
      <c r="E7" s="421"/>
      <c r="F7" s="87"/>
      <c r="G7" s="87"/>
      <c r="H7" s="87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273"/>
      <c r="B9" s="257" t="s">
        <v>121</v>
      </c>
      <c r="C9" s="23" t="s">
        <v>122</v>
      </c>
      <c r="D9" s="21">
        <v>120</v>
      </c>
      <c r="E9" s="21">
        <v>113</v>
      </c>
      <c r="F9" s="21">
        <v>4.74</v>
      </c>
      <c r="G9" s="21">
        <v>7.69</v>
      </c>
      <c r="H9" s="21">
        <v>6.05</v>
      </c>
    </row>
    <row r="10" spans="1:8" ht="18">
      <c r="A10" s="274" t="s">
        <v>13</v>
      </c>
      <c r="B10" s="258" t="s">
        <v>123</v>
      </c>
      <c r="C10" s="57" t="s">
        <v>124</v>
      </c>
      <c r="D10" s="27">
        <v>20</v>
      </c>
      <c r="E10" s="21">
        <v>13.8</v>
      </c>
      <c r="F10" s="21">
        <v>1.02</v>
      </c>
      <c r="G10" s="21">
        <v>0.93</v>
      </c>
      <c r="H10" s="21">
        <v>0.19600000000000001</v>
      </c>
    </row>
    <row r="11" spans="1:8" ht="18.95" customHeight="1">
      <c r="A11" s="275"/>
      <c r="B11" s="258" t="s">
        <v>18</v>
      </c>
      <c r="C11" s="53" t="s">
        <v>19</v>
      </c>
      <c r="D11" s="49">
        <v>60</v>
      </c>
      <c r="E11" s="21">
        <v>92.52</v>
      </c>
      <c r="F11" s="21">
        <v>16.2</v>
      </c>
      <c r="G11" s="21">
        <v>1.5</v>
      </c>
      <c r="H11" s="21">
        <v>2.9</v>
      </c>
    </row>
    <row r="12" spans="1:8" ht="18.95" customHeight="1">
      <c r="A12" s="276"/>
      <c r="B12" s="259" t="s">
        <v>125</v>
      </c>
      <c r="C12" s="219" t="s">
        <v>126</v>
      </c>
      <c r="D12" s="25">
        <v>60</v>
      </c>
      <c r="E12" s="21">
        <v>80.400000000000006</v>
      </c>
      <c r="F12" s="21">
        <v>16.32</v>
      </c>
      <c r="G12" s="21">
        <v>0</v>
      </c>
      <c r="H12" s="21">
        <v>2.48</v>
      </c>
    </row>
    <row r="13" spans="1:8" ht="18.95" customHeight="1">
      <c r="A13" s="276"/>
      <c r="B13" s="260" t="s">
        <v>127</v>
      </c>
      <c r="C13" s="53"/>
      <c r="D13" s="25">
        <v>50</v>
      </c>
      <c r="E13" s="21">
        <v>19.73</v>
      </c>
      <c r="F13" s="21">
        <v>3.05</v>
      </c>
      <c r="G13" s="21">
        <v>0.25</v>
      </c>
      <c r="H13" s="21">
        <v>2.0499999999999998</v>
      </c>
    </row>
    <row r="14" spans="1:8" ht="18.95" customHeight="1">
      <c r="A14" s="276"/>
      <c r="B14" s="260" t="s">
        <v>64</v>
      </c>
      <c r="C14" s="65" t="s">
        <v>128</v>
      </c>
      <c r="D14" s="25">
        <v>5</v>
      </c>
      <c r="E14" s="21">
        <v>32.189399999999999</v>
      </c>
      <c r="F14" s="21">
        <v>9.7050000000000011E-2</v>
      </c>
      <c r="G14" s="21">
        <v>3.5305500000000003</v>
      </c>
      <c r="H14" s="21">
        <v>1.3550000000000001E-2</v>
      </c>
    </row>
    <row r="15" spans="1:8" ht="18.95" customHeight="1">
      <c r="A15" s="276"/>
      <c r="B15" s="257" t="s">
        <v>129</v>
      </c>
      <c r="C15" s="65" t="s">
        <v>130</v>
      </c>
      <c r="D15" s="25">
        <v>50</v>
      </c>
      <c r="E15" s="21">
        <v>29.8</v>
      </c>
      <c r="F15" s="21">
        <v>4.1399999999999997</v>
      </c>
      <c r="G15" s="21">
        <v>0.84</v>
      </c>
      <c r="H15" s="21">
        <v>0.92</v>
      </c>
    </row>
    <row r="16" spans="1:8" ht="18.95" customHeight="1">
      <c r="A16" s="276"/>
      <c r="B16" s="257" t="s">
        <v>131</v>
      </c>
      <c r="C16" s="58"/>
      <c r="D16" s="49">
        <v>100</v>
      </c>
      <c r="E16" s="21">
        <v>40.200000000000003</v>
      </c>
      <c r="F16" s="21">
        <v>5.68</v>
      </c>
      <c r="G16" s="21">
        <v>0.63300000000000001</v>
      </c>
      <c r="H16" s="21">
        <v>1.7</v>
      </c>
    </row>
    <row r="17" spans="1:23" ht="18.95" customHeight="1">
      <c r="A17" s="277"/>
      <c r="B17" s="261" t="s">
        <v>26</v>
      </c>
      <c r="C17" s="23" t="s">
        <v>95</v>
      </c>
      <c r="D17" s="25">
        <v>15</v>
      </c>
      <c r="E17" s="21">
        <v>91.315049999999999</v>
      </c>
      <c r="F17" s="21">
        <v>1.92</v>
      </c>
      <c r="G17" s="21">
        <v>7.7350499999999993</v>
      </c>
      <c r="H17" s="21">
        <v>4.2349499999999995</v>
      </c>
      <c r="I17" s="26"/>
      <c r="J17" s="26"/>
      <c r="K17" s="38"/>
      <c r="L17" s="38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18">
      <c r="A18" s="277" t="s">
        <v>28</v>
      </c>
      <c r="B18" s="262" t="s">
        <v>29</v>
      </c>
      <c r="C18" s="57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.75">
      <c r="A19" s="278"/>
      <c r="B19" s="259" t="s">
        <v>30</v>
      </c>
      <c r="C19" s="55" t="s">
        <v>96</v>
      </c>
      <c r="D19" s="25">
        <v>25</v>
      </c>
      <c r="E19" s="21">
        <v>18.686499999999999</v>
      </c>
      <c r="F19" s="21">
        <v>3.0307499999999998</v>
      </c>
      <c r="G19" s="21">
        <v>0.375</v>
      </c>
      <c r="H19" s="21">
        <v>0.8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278"/>
      <c r="B20" s="259" t="s">
        <v>32</v>
      </c>
      <c r="C20" s="70" t="s">
        <v>33</v>
      </c>
      <c r="D20" s="25">
        <v>50</v>
      </c>
      <c r="E20" s="21">
        <v>0.2</v>
      </c>
      <c r="F20" s="21">
        <v>0</v>
      </c>
      <c r="G20" s="21">
        <v>0</v>
      </c>
      <c r="H20" s="21">
        <v>0.05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278"/>
      <c r="B21" s="259" t="s">
        <v>34</v>
      </c>
      <c r="C21" s="70"/>
      <c r="D21" s="25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278"/>
      <c r="B22" s="56" t="s">
        <v>50</v>
      </c>
      <c r="C22" s="62"/>
      <c r="D22" s="25">
        <v>50</v>
      </c>
      <c r="E22" s="21">
        <v>16.2</v>
      </c>
      <c r="F22" s="21">
        <v>2.8</v>
      </c>
      <c r="G22" s="21">
        <v>0.1</v>
      </c>
      <c r="H22" s="21">
        <v>0.3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279"/>
      <c r="B23" s="263" t="s">
        <v>36</v>
      </c>
      <c r="C23" s="70"/>
      <c r="D23" s="25">
        <v>50</v>
      </c>
      <c r="E23" s="21">
        <v>19.988</v>
      </c>
      <c r="F23" s="21">
        <v>5.97</v>
      </c>
      <c r="G23" s="21">
        <v>0</v>
      </c>
      <c r="H23" s="21"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0"/>
      <c r="B24" s="22"/>
      <c r="C24" s="22" t="s">
        <v>37</v>
      </c>
      <c r="D24" s="30"/>
      <c r="E24" s="82">
        <f>SUM(E9:E23)</f>
        <v>719.3239500000002</v>
      </c>
      <c r="F24" s="82">
        <f>SUM(F9:F23)</f>
        <v>93.555300000000003</v>
      </c>
      <c r="G24" s="82">
        <f>SUM(G9:G23)</f>
        <v>25.868600000000004</v>
      </c>
      <c r="H24" s="82">
        <f>SUM(H9:H23)</f>
        <v>27.139499999999998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8">
      <c r="A26" s="280"/>
      <c r="B26" s="266" t="s">
        <v>132</v>
      </c>
      <c r="C26" s="57" t="s">
        <v>133</v>
      </c>
      <c r="D26" s="21">
        <v>90</v>
      </c>
      <c r="E26" s="21">
        <v>178.54740000000001</v>
      </c>
      <c r="F26" s="21">
        <v>10.588500000000002</v>
      </c>
      <c r="G26" s="21">
        <v>6.9695999999999998</v>
      </c>
      <c r="H26" s="21">
        <v>18.765899999999998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 customHeight="1">
      <c r="A27" s="274" t="s">
        <v>13</v>
      </c>
      <c r="B27" s="267" t="s">
        <v>134</v>
      </c>
      <c r="C27" s="57" t="s">
        <v>135</v>
      </c>
      <c r="D27" s="27">
        <v>20</v>
      </c>
      <c r="E27" s="21">
        <v>12.1</v>
      </c>
      <c r="F27" s="21">
        <v>1.02</v>
      </c>
      <c r="G27" s="21">
        <v>0.60499999999999998</v>
      </c>
      <c r="H27" s="21">
        <v>0.53100000000000003</v>
      </c>
      <c r="I27" s="26"/>
      <c r="J27" s="243"/>
      <c r="K27" s="244"/>
      <c r="L27" s="96"/>
      <c r="M27" s="94"/>
      <c r="N27" s="94"/>
      <c r="O27" s="94"/>
      <c r="P27" s="94"/>
      <c r="Q27" s="94"/>
      <c r="R27" s="35"/>
      <c r="S27" s="35"/>
      <c r="T27" s="35"/>
      <c r="U27" s="35"/>
      <c r="V27" s="35"/>
      <c r="W27" s="35"/>
    </row>
    <row r="28" spans="1:23" ht="18.95" customHeight="1">
      <c r="A28" s="422"/>
      <c r="B28" s="258" t="s">
        <v>136</v>
      </c>
      <c r="C28" s="224" t="s">
        <v>88</v>
      </c>
      <c r="D28" s="25">
        <v>60</v>
      </c>
      <c r="E28" s="21">
        <v>77.25</v>
      </c>
      <c r="F28" s="21">
        <v>17.18</v>
      </c>
      <c r="G28" s="21">
        <v>0.16</v>
      </c>
      <c r="H28" s="21">
        <v>1.5</v>
      </c>
      <c r="I28" s="26"/>
      <c r="J28" s="245"/>
      <c r="K28" s="246"/>
      <c r="L28" s="96"/>
      <c r="M28" s="247"/>
      <c r="N28" s="94"/>
      <c r="O28" s="94"/>
      <c r="P28" s="94"/>
      <c r="Q28" s="94"/>
      <c r="R28" s="35"/>
      <c r="S28" s="35"/>
      <c r="T28" s="35"/>
      <c r="U28" s="35"/>
      <c r="V28" s="35"/>
      <c r="W28" s="35"/>
    </row>
    <row r="29" spans="1:23" ht="18.95" customHeight="1">
      <c r="A29" s="422"/>
      <c r="B29" s="265" t="s">
        <v>137</v>
      </c>
      <c r="C29" s="57"/>
      <c r="D29" s="25">
        <v>60</v>
      </c>
      <c r="E29" s="21">
        <v>43.5</v>
      </c>
      <c r="F29" s="21">
        <v>9.3000000000000007</v>
      </c>
      <c r="G29" s="21">
        <v>0</v>
      </c>
      <c r="H29" s="21">
        <v>1.1399999999999999</v>
      </c>
      <c r="I29" s="26"/>
      <c r="J29" s="243"/>
      <c r="K29" s="248"/>
      <c r="L29" s="249"/>
      <c r="M29" s="95"/>
      <c r="N29" s="94"/>
      <c r="O29" s="94"/>
      <c r="P29" s="94"/>
      <c r="Q29" s="94"/>
    </row>
    <row r="30" spans="1:23" s="39" customFormat="1" ht="18.95" customHeight="1">
      <c r="A30" s="422"/>
      <c r="B30" s="265" t="s">
        <v>138</v>
      </c>
      <c r="C30" s="57" t="s">
        <v>139</v>
      </c>
      <c r="D30" s="25">
        <v>100</v>
      </c>
      <c r="E30" s="21">
        <v>59</v>
      </c>
      <c r="F30" s="21">
        <v>3.36</v>
      </c>
      <c r="G30" s="21">
        <v>1.6</v>
      </c>
      <c r="H30" s="21">
        <v>5.4</v>
      </c>
      <c r="J30" s="243"/>
      <c r="K30" s="250"/>
      <c r="L30" s="96"/>
      <c r="M30" s="95"/>
      <c r="N30" s="94"/>
      <c r="O30" s="94"/>
      <c r="P30" s="94"/>
      <c r="Q30" s="94"/>
    </row>
    <row r="31" spans="1:23" s="39" customFormat="1" ht="18">
      <c r="A31" s="422"/>
      <c r="B31" s="265" t="s">
        <v>140</v>
      </c>
      <c r="C31" s="57" t="s">
        <v>141</v>
      </c>
      <c r="D31" s="25">
        <v>50</v>
      </c>
      <c r="E31" s="21">
        <v>28.4</v>
      </c>
      <c r="F31" s="21">
        <v>2.39</v>
      </c>
      <c r="G31" s="21">
        <v>1.33</v>
      </c>
      <c r="H31" s="21">
        <v>1.7</v>
      </c>
      <c r="I31" s="41"/>
      <c r="J31" s="245"/>
      <c r="K31" s="87"/>
      <c r="L31" s="251"/>
      <c r="M31" s="95"/>
      <c r="N31" s="94"/>
      <c r="O31" s="94"/>
      <c r="P31" s="94"/>
      <c r="Q31" s="94"/>
    </row>
    <row r="32" spans="1:23" s="39" customFormat="1" ht="18">
      <c r="A32" s="422"/>
      <c r="B32" s="265" t="s">
        <v>64</v>
      </c>
      <c r="C32" s="57" t="s">
        <v>91</v>
      </c>
      <c r="D32" s="25">
        <v>5</v>
      </c>
      <c r="E32" s="21">
        <v>32.189399999999999</v>
      </c>
      <c r="F32" s="21">
        <v>9.7050000000000011E-2</v>
      </c>
      <c r="G32" s="21">
        <v>3.5305500000000003</v>
      </c>
      <c r="H32" s="21">
        <v>1.3550000000000001E-2</v>
      </c>
      <c r="I32" s="41"/>
      <c r="J32" s="97"/>
      <c r="K32" s="97"/>
      <c r="L32" s="96"/>
      <c r="M32" s="95"/>
      <c r="N32" s="94"/>
      <c r="O32" s="94"/>
      <c r="P32" s="94"/>
      <c r="Q32" s="94"/>
    </row>
    <row r="33" spans="1:22" s="39" customFormat="1" ht="18.95" customHeight="1">
      <c r="A33" s="422"/>
      <c r="B33" s="268" t="s">
        <v>142</v>
      </c>
      <c r="C33" s="62" t="s">
        <v>143</v>
      </c>
      <c r="D33" s="25">
        <v>50</v>
      </c>
      <c r="E33" s="21">
        <v>52.8</v>
      </c>
      <c r="F33" s="21">
        <v>2.89</v>
      </c>
      <c r="G33" s="21">
        <v>3.43</v>
      </c>
      <c r="H33" s="21">
        <v>1.8</v>
      </c>
      <c r="I33" s="41"/>
      <c r="J33" s="97"/>
      <c r="K33" s="252"/>
      <c r="L33" s="253"/>
      <c r="M33" s="95"/>
      <c r="N33" s="94"/>
      <c r="O33" s="94"/>
      <c r="P33" s="94"/>
      <c r="Q33" s="94"/>
    </row>
    <row r="34" spans="1:22" s="39" customFormat="1" ht="18.95" customHeight="1">
      <c r="A34" s="422"/>
      <c r="B34" s="268" t="s">
        <v>144</v>
      </c>
      <c r="C34" s="62" t="s">
        <v>145</v>
      </c>
      <c r="D34" s="25">
        <v>100</v>
      </c>
      <c r="E34" s="21">
        <v>39.9</v>
      </c>
      <c r="F34" s="21">
        <v>4.2300000000000004</v>
      </c>
      <c r="G34" s="21">
        <v>0.42299999999999999</v>
      </c>
      <c r="H34" s="21">
        <v>3.04</v>
      </c>
      <c r="I34" s="41"/>
      <c r="J34" s="97"/>
      <c r="K34" s="252"/>
      <c r="L34" s="253"/>
      <c r="M34" s="95"/>
      <c r="N34" s="94"/>
      <c r="O34" s="94"/>
      <c r="P34" s="94"/>
      <c r="Q34" s="94"/>
    </row>
    <row r="35" spans="1:22" s="39" customFormat="1" ht="18.95" customHeight="1">
      <c r="A35" s="422"/>
      <c r="B35" s="268" t="s">
        <v>26</v>
      </c>
      <c r="C35" s="62" t="s">
        <v>146</v>
      </c>
      <c r="D35" s="25">
        <v>15</v>
      </c>
      <c r="E35" s="21">
        <v>91.315049999999999</v>
      </c>
      <c r="F35" s="21">
        <v>1.92</v>
      </c>
      <c r="G35" s="21">
        <v>7.7350499999999993</v>
      </c>
      <c r="H35" s="21">
        <v>4.2349499999999995</v>
      </c>
      <c r="I35" s="41"/>
      <c r="J35" s="97"/>
      <c r="K35" s="252"/>
      <c r="L35" s="253"/>
      <c r="M35" s="95"/>
      <c r="N35" s="94"/>
      <c r="O35" s="94"/>
      <c r="P35" s="94"/>
      <c r="Q35" s="94"/>
    </row>
    <row r="36" spans="1:22" s="39" customFormat="1" ht="18.95" customHeight="1">
      <c r="A36" s="422"/>
      <c r="B36" s="268" t="s">
        <v>29</v>
      </c>
      <c r="C36" s="62"/>
      <c r="D36" s="25">
        <v>50</v>
      </c>
      <c r="E36" s="21">
        <v>28.195</v>
      </c>
      <c r="F36" s="21">
        <v>2.4375</v>
      </c>
      <c r="G36" s="21">
        <v>1.2849999999999999</v>
      </c>
      <c r="H36" s="21">
        <v>1.72</v>
      </c>
      <c r="I36" s="41"/>
      <c r="J36" s="97"/>
      <c r="K36" s="252"/>
      <c r="L36" s="253"/>
      <c r="M36" s="95"/>
      <c r="N36" s="94"/>
      <c r="O36" s="94"/>
      <c r="P36" s="94"/>
      <c r="Q36" s="94"/>
    </row>
    <row r="37" spans="1:22" s="39" customFormat="1" ht="18.95" customHeight="1">
      <c r="A37" s="422"/>
      <c r="B37" s="264" t="s">
        <v>30</v>
      </c>
      <c r="C37" s="57" t="s">
        <v>147</v>
      </c>
      <c r="D37" s="25">
        <v>25</v>
      </c>
      <c r="E37" s="21">
        <v>18.686499999999999</v>
      </c>
      <c r="F37" s="21">
        <v>3.0307499999999998</v>
      </c>
      <c r="G37" s="21">
        <v>0.375</v>
      </c>
      <c r="H37" s="21">
        <v>0.8</v>
      </c>
      <c r="I37" s="41"/>
      <c r="J37" s="97"/>
      <c r="K37" s="252"/>
      <c r="L37" s="253"/>
      <c r="M37" s="95"/>
      <c r="N37" s="94"/>
      <c r="O37" s="94"/>
      <c r="P37" s="94"/>
      <c r="Q37" s="94"/>
    </row>
    <row r="38" spans="1:22" s="39" customFormat="1" ht="18.95" customHeight="1">
      <c r="A38" s="422"/>
      <c r="B38" s="261" t="s">
        <v>32</v>
      </c>
      <c r="C38" s="55" t="s">
        <v>33</v>
      </c>
      <c r="D38" s="25">
        <v>50</v>
      </c>
      <c r="E38" s="21">
        <v>0.2</v>
      </c>
      <c r="F38" s="21">
        <v>0</v>
      </c>
      <c r="G38" s="21">
        <v>0</v>
      </c>
      <c r="H38" s="21">
        <v>0.05</v>
      </c>
      <c r="I38" s="41"/>
      <c r="J38" s="97"/>
      <c r="K38" s="252"/>
      <c r="L38" s="253"/>
      <c r="M38" s="95"/>
      <c r="N38" s="94"/>
      <c r="O38" s="94"/>
      <c r="P38" s="94"/>
      <c r="Q38" s="94"/>
    </row>
    <row r="39" spans="1:22" ht="18.95" customHeight="1">
      <c r="A39" s="422"/>
      <c r="B39" s="269" t="s">
        <v>34</v>
      </c>
      <c r="C39" s="55"/>
      <c r="D39" s="25">
        <v>50</v>
      </c>
      <c r="E39" s="21">
        <v>123.1</v>
      </c>
      <c r="F39" s="21">
        <v>26.15</v>
      </c>
      <c r="G39" s="21">
        <v>1</v>
      </c>
      <c r="H39" s="21">
        <v>3.5750000000000002</v>
      </c>
      <c r="I39" s="26"/>
      <c r="J39" s="97"/>
      <c r="K39" s="254"/>
      <c r="L39" s="253"/>
      <c r="M39" s="95"/>
      <c r="N39" s="94"/>
      <c r="O39" s="94"/>
      <c r="P39" s="94"/>
      <c r="Q39" s="94"/>
    </row>
    <row r="40" spans="1:22" ht="18.95" customHeight="1">
      <c r="A40" s="422"/>
      <c r="B40" s="54" t="s">
        <v>71</v>
      </c>
      <c r="C40" s="53"/>
      <c r="D40" s="25">
        <v>50</v>
      </c>
      <c r="E40" s="21">
        <v>9.4499999999999993</v>
      </c>
      <c r="F40" s="21">
        <v>1.45</v>
      </c>
      <c r="G40" s="21">
        <v>0.05</v>
      </c>
      <c r="H40" s="21">
        <v>0.4</v>
      </c>
      <c r="I40" s="26"/>
      <c r="J40" s="97"/>
      <c r="K40" s="254"/>
      <c r="L40" s="253"/>
      <c r="M40" s="95"/>
      <c r="N40" s="94"/>
      <c r="O40" s="94"/>
      <c r="P40" s="94"/>
      <c r="Q40" s="94"/>
    </row>
    <row r="41" spans="1:22" ht="18.95" customHeight="1">
      <c r="A41" s="423"/>
      <c r="B41" s="257" t="s">
        <v>51</v>
      </c>
      <c r="C41" s="58"/>
      <c r="D41" s="49">
        <v>50</v>
      </c>
      <c r="E41" s="21">
        <v>24.038</v>
      </c>
      <c r="F41" s="21">
        <v>6.74</v>
      </c>
      <c r="G41" s="21">
        <v>0</v>
      </c>
      <c r="H41" s="21">
        <v>0</v>
      </c>
      <c r="J41" s="97"/>
      <c r="K41" s="113"/>
      <c r="L41" s="253"/>
      <c r="M41" s="95"/>
      <c r="N41" s="94"/>
      <c r="O41" s="94"/>
      <c r="P41" s="94"/>
      <c r="Q41" s="94"/>
    </row>
    <row r="42" spans="1:22" s="34" customFormat="1" ht="18.95" customHeight="1">
      <c r="A42" s="220"/>
      <c r="B42" s="22"/>
      <c r="C42" s="22" t="s">
        <v>37</v>
      </c>
      <c r="D42" s="51"/>
      <c r="E42" s="81">
        <f>SUM(E26:E41)</f>
        <v>818.67135000000019</v>
      </c>
      <c r="F42" s="81">
        <f>SUM(F26:F41)</f>
        <v>92.783799999999985</v>
      </c>
      <c r="G42" s="81">
        <f>SUM(G26:G41)</f>
        <v>28.493200000000002</v>
      </c>
      <c r="H42" s="81">
        <f>SUM(H26:H41)</f>
        <v>44.670399999999994</v>
      </c>
      <c r="O42" s="36"/>
      <c r="P42" s="36"/>
      <c r="Q42" s="36"/>
      <c r="R42" s="36"/>
      <c r="S42" s="36"/>
      <c r="T42" s="36"/>
      <c r="U42" s="36"/>
      <c r="V42" s="36"/>
    </row>
    <row r="43" spans="1:22" ht="50.1" customHeight="1">
      <c r="A43" s="234" t="s">
        <v>52</v>
      </c>
      <c r="B43" s="29" t="s">
        <v>4</v>
      </c>
      <c r="C43" s="29" t="s">
        <v>5</v>
      </c>
      <c r="D43" s="28" t="s">
        <v>6</v>
      </c>
      <c r="E43" s="28" t="s">
        <v>7</v>
      </c>
      <c r="F43" s="28" t="s">
        <v>8</v>
      </c>
      <c r="G43" s="28" t="s">
        <v>9</v>
      </c>
      <c r="H43" s="28" t="s">
        <v>10</v>
      </c>
      <c r="O43" s="35"/>
      <c r="P43" s="35"/>
      <c r="Q43" s="35"/>
      <c r="R43" s="35"/>
      <c r="S43" s="35"/>
      <c r="T43" s="35"/>
      <c r="U43" s="35"/>
      <c r="V43" s="35"/>
    </row>
    <row r="44" spans="1:22" s="34" customFormat="1" ht="30">
      <c r="A44" s="281"/>
      <c r="B44" s="266" t="s">
        <v>148</v>
      </c>
      <c r="C44" s="57" t="s">
        <v>149</v>
      </c>
      <c r="D44" s="21">
        <v>200</v>
      </c>
      <c r="E44" s="21">
        <v>190.8</v>
      </c>
      <c r="F44" s="21">
        <v>9.3699999999999992</v>
      </c>
      <c r="G44" s="21">
        <v>10.63</v>
      </c>
      <c r="H44" s="21">
        <v>12.06</v>
      </c>
      <c r="J44" s="248"/>
      <c r="K44" s="96"/>
      <c r="L44" s="94"/>
      <c r="M44" s="94"/>
      <c r="N44" s="94"/>
      <c r="O44" s="94"/>
      <c r="P44" s="94"/>
      <c r="Q44" s="37"/>
      <c r="R44" s="37"/>
      <c r="S44" s="37"/>
      <c r="T44" s="36"/>
      <c r="U44" s="36"/>
      <c r="V44" s="36"/>
    </row>
    <row r="45" spans="1:22" s="34" customFormat="1" ht="18">
      <c r="A45" s="274" t="s">
        <v>13</v>
      </c>
      <c r="B45" s="267" t="s">
        <v>150</v>
      </c>
      <c r="C45" s="57" t="s">
        <v>151</v>
      </c>
      <c r="D45" s="27">
        <v>50</v>
      </c>
      <c r="E45" s="21">
        <v>49.2</v>
      </c>
      <c r="F45" s="21">
        <v>6.15</v>
      </c>
      <c r="G45" s="21">
        <v>1.89</v>
      </c>
      <c r="H45" s="21">
        <v>1.35</v>
      </c>
      <c r="J45" s="250"/>
      <c r="K45" s="386"/>
      <c r="L45" s="247"/>
      <c r="M45" s="94"/>
      <c r="N45" s="94"/>
      <c r="O45" s="94"/>
      <c r="P45" s="94"/>
      <c r="Q45" s="37"/>
      <c r="R45" s="37"/>
      <c r="S45" s="37"/>
      <c r="T45" s="36"/>
      <c r="U45" s="36"/>
      <c r="V45" s="36"/>
    </row>
    <row r="46" spans="1:22" s="34" customFormat="1" ht="18">
      <c r="A46" s="282"/>
      <c r="B46" s="258" t="s">
        <v>152</v>
      </c>
      <c r="C46" s="224" t="s">
        <v>153</v>
      </c>
      <c r="D46" s="25">
        <v>160</v>
      </c>
      <c r="E46" s="21">
        <v>212.8</v>
      </c>
      <c r="F46" s="21">
        <v>38.72</v>
      </c>
      <c r="G46" s="21">
        <v>4.88</v>
      </c>
      <c r="H46" s="21">
        <v>3.4895999999999998</v>
      </c>
      <c r="J46" s="250"/>
      <c r="K46" s="192"/>
      <c r="L46" s="247"/>
      <c r="M46" s="94"/>
      <c r="N46" s="94"/>
      <c r="O46" s="94"/>
      <c r="P46" s="94"/>
      <c r="Q46" s="37"/>
      <c r="R46" s="37"/>
      <c r="S46" s="37"/>
      <c r="T46" s="36"/>
      <c r="U46" s="36"/>
      <c r="V46" s="36"/>
    </row>
    <row r="47" spans="1:22" s="34" customFormat="1" ht="18">
      <c r="A47" s="282"/>
      <c r="B47" s="265" t="s">
        <v>154</v>
      </c>
      <c r="C47" s="57" t="s">
        <v>155</v>
      </c>
      <c r="D47" s="25">
        <v>100</v>
      </c>
      <c r="E47" s="21">
        <v>95.2</v>
      </c>
      <c r="F47" s="21">
        <v>15.9</v>
      </c>
      <c r="G47" s="21">
        <v>2.21</v>
      </c>
      <c r="H47" s="21">
        <v>2.75</v>
      </c>
      <c r="J47" s="244"/>
      <c r="K47" s="387"/>
      <c r="L47" s="247"/>
      <c r="M47" s="94"/>
      <c r="N47" s="94"/>
      <c r="O47" s="94"/>
      <c r="P47" s="94"/>
      <c r="Q47" s="37"/>
      <c r="R47" s="37"/>
      <c r="S47" s="37"/>
      <c r="T47" s="36"/>
      <c r="U47" s="36"/>
      <c r="V47" s="36"/>
    </row>
    <row r="48" spans="1:22" s="34" customFormat="1" ht="18">
      <c r="A48" s="282"/>
      <c r="B48" s="265" t="s">
        <v>156</v>
      </c>
      <c r="C48" s="57"/>
      <c r="D48" s="25">
        <v>50</v>
      </c>
      <c r="E48" s="21">
        <v>28.195</v>
      </c>
      <c r="F48" s="21">
        <v>2.4375</v>
      </c>
      <c r="G48" s="21">
        <v>1.2849999999999999</v>
      </c>
      <c r="H48" s="21">
        <v>1.72</v>
      </c>
      <c r="J48" s="248"/>
      <c r="K48" s="96"/>
      <c r="L48" s="95"/>
      <c r="M48" s="94"/>
      <c r="N48" s="94"/>
      <c r="O48" s="94"/>
      <c r="P48" s="94"/>
      <c r="Q48" s="37"/>
      <c r="R48" s="37"/>
      <c r="S48" s="37"/>
      <c r="T48" s="36"/>
      <c r="U48" s="36"/>
      <c r="V48" s="36"/>
    </row>
    <row r="49" spans="1:22" s="34" customFormat="1" ht="30">
      <c r="A49" s="282"/>
      <c r="B49" s="265" t="s">
        <v>30</v>
      </c>
      <c r="C49" s="57" t="s">
        <v>147</v>
      </c>
      <c r="D49" s="25">
        <v>50</v>
      </c>
      <c r="E49" s="21">
        <v>37.372999999999998</v>
      </c>
      <c r="F49" s="21">
        <v>6.0614999999999997</v>
      </c>
      <c r="G49" s="21">
        <v>0.75</v>
      </c>
      <c r="H49" s="21">
        <v>1.6</v>
      </c>
      <c r="J49" s="248"/>
      <c r="K49" s="96"/>
      <c r="L49" s="95"/>
      <c r="M49" s="94"/>
      <c r="N49" s="94"/>
      <c r="O49" s="94"/>
      <c r="P49" s="94"/>
      <c r="Q49" s="37"/>
      <c r="R49" s="37"/>
      <c r="S49" s="37"/>
      <c r="T49" s="36"/>
      <c r="U49" s="36"/>
      <c r="V49" s="36"/>
    </row>
    <row r="50" spans="1:22" s="34" customFormat="1" ht="18">
      <c r="A50" s="282"/>
      <c r="B50" s="265" t="s">
        <v>48</v>
      </c>
      <c r="C50" s="57" t="s">
        <v>49</v>
      </c>
      <c r="D50" s="25">
        <v>50</v>
      </c>
      <c r="E50" s="21">
        <v>24.264399999999998</v>
      </c>
      <c r="F50" s="21">
        <v>5.891</v>
      </c>
      <c r="G50" s="21">
        <v>2.5000000000000001E-2</v>
      </c>
      <c r="H50" s="21">
        <v>0.18149999999999999</v>
      </c>
      <c r="J50" s="248"/>
      <c r="K50" s="253"/>
      <c r="L50" s="95"/>
      <c r="M50" s="94"/>
      <c r="N50" s="94"/>
      <c r="O50" s="94"/>
      <c r="P50" s="94"/>
      <c r="Q50" s="37"/>
      <c r="R50" s="37"/>
      <c r="S50" s="37"/>
      <c r="T50" s="36"/>
      <c r="U50" s="36"/>
      <c r="V50" s="36"/>
    </row>
    <row r="51" spans="1:22" s="34" customFormat="1" ht="18.95" customHeight="1">
      <c r="A51" s="274"/>
      <c r="B51" s="268" t="s">
        <v>34</v>
      </c>
      <c r="C51" s="62"/>
      <c r="D51" s="25">
        <v>50</v>
      </c>
      <c r="E51" s="21">
        <v>123.1</v>
      </c>
      <c r="F51" s="21">
        <v>26.15</v>
      </c>
      <c r="G51" s="21">
        <v>1</v>
      </c>
      <c r="H51" s="21">
        <v>3.5750000000000002</v>
      </c>
      <c r="J51" s="246"/>
      <c r="K51" s="251"/>
      <c r="L51" s="95"/>
      <c r="M51" s="94"/>
      <c r="N51" s="94"/>
      <c r="O51" s="94"/>
      <c r="P51" s="94"/>
      <c r="Q51" s="36"/>
      <c r="R51" s="36"/>
      <c r="S51" s="36"/>
      <c r="T51" s="36"/>
      <c r="U51" s="36"/>
      <c r="V51" s="36"/>
    </row>
    <row r="52" spans="1:22" ht="18.95" customHeight="1">
      <c r="A52" s="283"/>
      <c r="B52" s="54" t="s">
        <v>71</v>
      </c>
      <c r="C52" s="53"/>
      <c r="D52" s="25">
        <v>50</v>
      </c>
      <c r="E52" s="21">
        <v>9.4499999999999993</v>
      </c>
      <c r="F52" s="21">
        <v>1.45</v>
      </c>
      <c r="G52" s="21">
        <v>0.05</v>
      </c>
      <c r="H52" s="21">
        <v>0.4</v>
      </c>
    </row>
    <row r="53" spans="1:22" ht="18.95" customHeight="1">
      <c r="A53" s="284"/>
      <c r="B53" s="259" t="s">
        <v>36</v>
      </c>
      <c r="C53" s="55"/>
      <c r="D53" s="25">
        <v>50</v>
      </c>
      <c r="E53" s="21">
        <v>19.988</v>
      </c>
      <c r="F53" s="21">
        <v>5.97</v>
      </c>
      <c r="G53" s="21">
        <v>0</v>
      </c>
      <c r="H53" s="21">
        <v>0.15</v>
      </c>
    </row>
    <row r="54" spans="1:22" s="34" customFormat="1" ht="18.95" customHeight="1">
      <c r="A54" s="220"/>
      <c r="B54" s="22"/>
      <c r="C54" s="22" t="s">
        <v>37</v>
      </c>
      <c r="D54" s="25"/>
      <c r="E54" s="48">
        <f>SUM(E44:E53)</f>
        <v>790.37040000000025</v>
      </c>
      <c r="F54" s="48">
        <f>SUM(F44:F53)</f>
        <v>118.10000000000001</v>
      </c>
      <c r="G54" s="48">
        <f>SUM(G44:G53)</f>
        <v>22.720000000000002</v>
      </c>
      <c r="H54" s="48">
        <f>SUM(H44:H53)</f>
        <v>27.276099999999996</v>
      </c>
      <c r="J54" s="33"/>
      <c r="K54" s="32"/>
      <c r="L54" s="32"/>
      <c r="M54" s="32"/>
      <c r="N54" s="32"/>
      <c r="O54" s="32"/>
    </row>
    <row r="55" spans="1:22" ht="50.1" customHeight="1">
      <c r="A55" s="234" t="s">
        <v>72</v>
      </c>
      <c r="B55" s="29" t="s">
        <v>4</v>
      </c>
      <c r="C55" s="29" t="s">
        <v>5</v>
      </c>
      <c r="D55" s="28" t="s">
        <v>6</v>
      </c>
      <c r="E55" s="28" t="s">
        <v>7</v>
      </c>
      <c r="F55" s="28" t="s">
        <v>8</v>
      </c>
      <c r="G55" s="28" t="s">
        <v>9</v>
      </c>
      <c r="H55" s="28" t="s">
        <v>10</v>
      </c>
    </row>
    <row r="56" spans="1:22" ht="18">
      <c r="A56" s="280"/>
      <c r="B56" s="225" t="s">
        <v>157</v>
      </c>
      <c r="C56" s="23" t="s">
        <v>158</v>
      </c>
      <c r="D56" s="21">
        <v>120</v>
      </c>
      <c r="E56" s="21">
        <v>113</v>
      </c>
      <c r="F56" s="21">
        <v>4.74</v>
      </c>
      <c r="G56" s="21">
        <v>7.69</v>
      </c>
      <c r="H56" s="21">
        <v>6.05</v>
      </c>
    </row>
    <row r="57" spans="1:22" ht="18">
      <c r="A57" s="274" t="s">
        <v>13</v>
      </c>
      <c r="B57" s="265" t="s">
        <v>159</v>
      </c>
      <c r="C57" s="23" t="s">
        <v>160</v>
      </c>
      <c r="D57" s="27">
        <v>50</v>
      </c>
      <c r="E57" s="21">
        <v>39.549999999999997</v>
      </c>
      <c r="F57" s="21">
        <v>2.59</v>
      </c>
      <c r="G57" s="21">
        <v>2.4900000000000002</v>
      </c>
      <c r="H57" s="21">
        <v>2.13</v>
      </c>
    </row>
    <row r="58" spans="1:22" ht="18">
      <c r="A58" s="274"/>
      <c r="B58" s="258" t="s">
        <v>161</v>
      </c>
      <c r="C58" s="60" t="s">
        <v>162</v>
      </c>
      <c r="D58" s="25">
        <v>60</v>
      </c>
      <c r="E58" s="21">
        <v>52.56</v>
      </c>
      <c r="F58" s="21">
        <v>7.98</v>
      </c>
      <c r="G58" s="21">
        <v>1.54</v>
      </c>
      <c r="H58" s="21">
        <v>1.47</v>
      </c>
    </row>
    <row r="59" spans="1:22" ht="18">
      <c r="A59" s="274"/>
      <c r="B59" s="259" t="s">
        <v>18</v>
      </c>
      <c r="C59" s="53" t="s">
        <v>19</v>
      </c>
      <c r="D59" s="25">
        <v>60</v>
      </c>
      <c r="E59" s="21">
        <v>92.52</v>
      </c>
      <c r="F59" s="21">
        <v>16.2</v>
      </c>
      <c r="G59" s="21">
        <v>1.5</v>
      </c>
      <c r="H59" s="21">
        <v>2.9</v>
      </c>
    </row>
    <row r="60" spans="1:22" ht="18">
      <c r="A60" s="285"/>
      <c r="B60" s="261" t="s">
        <v>163</v>
      </c>
      <c r="C60" s="23"/>
      <c r="D60" s="25">
        <v>100</v>
      </c>
      <c r="E60" s="21">
        <v>24.18</v>
      </c>
      <c r="F60" s="21">
        <v>5.56</v>
      </c>
      <c r="G60" s="21">
        <v>0.2</v>
      </c>
      <c r="H60" s="21">
        <v>1.1000000000000001</v>
      </c>
      <c r="J60" s="33"/>
      <c r="K60" s="32"/>
      <c r="L60" s="32"/>
      <c r="M60" s="32"/>
      <c r="N60" s="32"/>
      <c r="O60" s="32"/>
    </row>
    <row r="61" spans="1:22" ht="18">
      <c r="A61" s="278"/>
      <c r="B61" s="264" t="s">
        <v>64</v>
      </c>
      <c r="C61" s="55" t="s">
        <v>164</v>
      </c>
      <c r="D61" s="25">
        <v>5</v>
      </c>
      <c r="E61" s="21">
        <v>32.189399999999999</v>
      </c>
      <c r="F61" s="21">
        <v>9.7050000000000011E-2</v>
      </c>
      <c r="G61" s="21">
        <v>3.5305500000000003</v>
      </c>
      <c r="H61" s="21">
        <v>1.3550000000000001E-2</v>
      </c>
    </row>
    <row r="62" spans="1:22" ht="18.95" customHeight="1">
      <c r="A62" s="278"/>
      <c r="B62" s="261" t="s">
        <v>165</v>
      </c>
      <c r="C62" s="23" t="s">
        <v>166</v>
      </c>
      <c r="D62" s="25">
        <v>50</v>
      </c>
      <c r="E62" s="21">
        <v>7.1</v>
      </c>
      <c r="F62" s="21">
        <v>1.21</v>
      </c>
      <c r="G62" s="21">
        <v>0.08</v>
      </c>
      <c r="H62" s="21">
        <v>0.67</v>
      </c>
    </row>
    <row r="63" spans="1:22" ht="18.95" customHeight="1">
      <c r="A63" s="278"/>
      <c r="B63" s="261" t="s">
        <v>167</v>
      </c>
      <c r="C63" s="23"/>
      <c r="D63" s="25">
        <v>100</v>
      </c>
      <c r="E63" s="21">
        <v>42.3</v>
      </c>
      <c r="F63" s="21">
        <v>6.35</v>
      </c>
      <c r="G63" s="21">
        <v>0.56999999999999995</v>
      </c>
      <c r="H63" s="21">
        <v>1.53</v>
      </c>
    </row>
    <row r="64" spans="1:22" ht="18.95" customHeight="1">
      <c r="A64" s="278"/>
      <c r="B64" s="257" t="s">
        <v>26</v>
      </c>
      <c r="C64" s="58" t="s">
        <v>27</v>
      </c>
      <c r="D64" s="49">
        <v>15</v>
      </c>
      <c r="E64" s="21">
        <v>91.315049999999999</v>
      </c>
      <c r="F64" s="21">
        <v>1.92</v>
      </c>
      <c r="G64" s="21">
        <v>7.7350499999999993</v>
      </c>
      <c r="H64" s="21">
        <v>4.2349499999999995</v>
      </c>
    </row>
    <row r="65" spans="1:12" ht="18.95" customHeight="1">
      <c r="A65" s="277" t="s">
        <v>28</v>
      </c>
      <c r="B65" s="261" t="s">
        <v>29</v>
      </c>
      <c r="C65" s="23"/>
      <c r="D65" s="25">
        <v>50</v>
      </c>
      <c r="E65" s="21">
        <v>28.195</v>
      </c>
      <c r="F65" s="21">
        <v>2.4375</v>
      </c>
      <c r="G65" s="21">
        <v>1.2849999999999999</v>
      </c>
      <c r="H65" s="21">
        <v>1.72</v>
      </c>
    </row>
    <row r="66" spans="1:12" ht="30" customHeight="1">
      <c r="A66" s="278"/>
      <c r="B66" s="259" t="s">
        <v>30</v>
      </c>
      <c r="C66" s="57" t="s">
        <v>31</v>
      </c>
      <c r="D66" s="25">
        <v>25</v>
      </c>
      <c r="E66" s="21">
        <v>18.686499999999999</v>
      </c>
      <c r="F66" s="21">
        <v>3.0307499999999998</v>
      </c>
      <c r="G66" s="21">
        <v>0.375</v>
      </c>
      <c r="H66" s="21">
        <v>0.8</v>
      </c>
    </row>
    <row r="67" spans="1:12" ht="18.95" customHeight="1">
      <c r="A67" s="278"/>
      <c r="B67" s="259" t="s">
        <v>32</v>
      </c>
      <c r="C67" s="55" t="s">
        <v>33</v>
      </c>
      <c r="D67" s="25">
        <v>50</v>
      </c>
      <c r="E67" s="21">
        <v>0.2</v>
      </c>
      <c r="F67" s="21">
        <v>0</v>
      </c>
      <c r="G67" s="21">
        <v>0</v>
      </c>
      <c r="H67" s="21">
        <v>0.05</v>
      </c>
    </row>
    <row r="68" spans="1:12" ht="18.95" customHeight="1">
      <c r="A68" s="286"/>
      <c r="B68" s="263" t="s">
        <v>34</v>
      </c>
      <c r="C68" s="55"/>
      <c r="D68" s="25">
        <v>50</v>
      </c>
      <c r="E68" s="21">
        <v>123.1</v>
      </c>
      <c r="F68" s="21">
        <v>26.15</v>
      </c>
      <c r="G68" s="21">
        <v>1</v>
      </c>
      <c r="H68" s="21">
        <v>3.5750000000000002</v>
      </c>
    </row>
    <row r="69" spans="1:12" ht="18.95" customHeight="1">
      <c r="A69" s="286"/>
      <c r="B69" s="263" t="s">
        <v>168</v>
      </c>
      <c r="C69" s="55"/>
      <c r="D69" s="25">
        <v>50</v>
      </c>
      <c r="E69" s="21">
        <v>14.9</v>
      </c>
      <c r="F69" s="21">
        <v>2.29</v>
      </c>
      <c r="G69" s="21">
        <v>7.4999999999999997E-2</v>
      </c>
      <c r="H69" s="21">
        <v>0.67500000000000004</v>
      </c>
    </row>
    <row r="70" spans="1:12" ht="18.95" customHeight="1">
      <c r="A70" s="279"/>
      <c r="B70" s="263" t="s">
        <v>51</v>
      </c>
      <c r="C70" s="70"/>
      <c r="D70" s="25">
        <v>50</v>
      </c>
      <c r="E70" s="21">
        <v>24.038</v>
      </c>
      <c r="F70" s="21">
        <v>6.74</v>
      </c>
      <c r="G70" s="21">
        <v>0</v>
      </c>
      <c r="H70" s="21">
        <v>0</v>
      </c>
    </row>
    <row r="71" spans="1:12" ht="18.95" customHeight="1">
      <c r="A71" s="220"/>
      <c r="B71" s="22"/>
      <c r="C71" s="22" t="s">
        <v>37</v>
      </c>
      <c r="D71" s="49"/>
      <c r="E71" s="78">
        <f>SUM(E56:E70)</f>
        <v>703.83395000000007</v>
      </c>
      <c r="F71" s="78">
        <f>SUM(F56:F70)</f>
        <v>87.295299999999997</v>
      </c>
      <c r="G71" s="78">
        <f>SUM(G56:G70)</f>
        <v>28.070599999999999</v>
      </c>
      <c r="H71" s="78">
        <f>SUM(H56:H70)</f>
        <v>26.918500000000002</v>
      </c>
    </row>
    <row r="72" spans="1:12" ht="50.1" customHeight="1">
      <c r="A72" s="234" t="s">
        <v>81</v>
      </c>
      <c r="B72" s="29" t="s">
        <v>4</v>
      </c>
      <c r="C72" s="29" t="s">
        <v>5</v>
      </c>
      <c r="D72" s="28" t="s">
        <v>6</v>
      </c>
      <c r="E72" s="28" t="s">
        <v>7</v>
      </c>
      <c r="F72" s="28" t="s">
        <v>8</v>
      </c>
      <c r="G72" s="28" t="s">
        <v>9</v>
      </c>
      <c r="H72" s="28" t="s">
        <v>10</v>
      </c>
    </row>
    <row r="73" spans="1:12" ht="30.75">
      <c r="A73" s="281"/>
      <c r="B73" s="271" t="s">
        <v>169</v>
      </c>
      <c r="C73" s="23" t="s">
        <v>170</v>
      </c>
      <c r="D73" s="21">
        <v>120</v>
      </c>
      <c r="E73" s="21">
        <v>97.5</v>
      </c>
      <c r="F73" s="21">
        <v>4.93</v>
      </c>
      <c r="G73" s="21">
        <v>5.65</v>
      </c>
      <c r="H73" s="21">
        <v>5.84</v>
      </c>
    </row>
    <row r="74" spans="1:12" ht="18">
      <c r="A74" s="274" t="s">
        <v>13</v>
      </c>
      <c r="B74" s="272" t="s">
        <v>171</v>
      </c>
      <c r="C74" s="60" t="s">
        <v>172</v>
      </c>
      <c r="D74" s="27">
        <v>20</v>
      </c>
      <c r="E74" s="21">
        <v>15.3</v>
      </c>
      <c r="F74" s="21">
        <v>1.41</v>
      </c>
      <c r="G74" s="21">
        <v>0.6</v>
      </c>
      <c r="H74" s="21">
        <v>0.69</v>
      </c>
    </row>
    <row r="75" spans="1:12" ht="18">
      <c r="A75" s="274"/>
      <c r="B75" s="258" t="s">
        <v>16</v>
      </c>
      <c r="C75" s="23" t="s">
        <v>173</v>
      </c>
      <c r="D75" s="25">
        <v>60</v>
      </c>
      <c r="E75" s="21">
        <v>102.93899999999999</v>
      </c>
      <c r="F75" s="21">
        <v>21.394199999999998</v>
      </c>
      <c r="G75" s="21">
        <v>0.80699999999999994</v>
      </c>
      <c r="H75" s="21">
        <v>3.4061999999999997</v>
      </c>
    </row>
    <row r="76" spans="1:12" ht="18">
      <c r="A76" s="287"/>
      <c r="B76" s="257" t="s">
        <v>174</v>
      </c>
      <c r="C76" s="60" t="s">
        <v>175</v>
      </c>
      <c r="D76" s="27">
        <v>60</v>
      </c>
      <c r="E76" s="21">
        <v>68.64</v>
      </c>
      <c r="F76" s="21">
        <v>10.199999999999999</v>
      </c>
      <c r="G76" s="21">
        <v>1.74</v>
      </c>
      <c r="H76" s="21">
        <v>2.33</v>
      </c>
    </row>
    <row r="77" spans="1:12" ht="18">
      <c r="A77" s="274"/>
      <c r="B77" s="272" t="s">
        <v>176</v>
      </c>
      <c r="C77" s="60" t="s">
        <v>177</v>
      </c>
      <c r="D77" s="27">
        <v>50</v>
      </c>
      <c r="E77" s="21">
        <v>22</v>
      </c>
      <c r="F77" s="21">
        <v>1.26</v>
      </c>
      <c r="G77" s="21">
        <v>1.56</v>
      </c>
      <c r="H77" s="21">
        <v>0.38800000000000001</v>
      </c>
    </row>
    <row r="78" spans="1:12" ht="18.95" customHeight="1">
      <c r="A78" s="282"/>
      <c r="B78" s="259" t="s">
        <v>178</v>
      </c>
      <c r="C78" s="57" t="s">
        <v>179</v>
      </c>
      <c r="D78" s="25">
        <v>50</v>
      </c>
      <c r="E78" s="21">
        <v>41.657499999999999</v>
      </c>
      <c r="F78" s="21">
        <v>2.9704999999999999</v>
      </c>
      <c r="G78" s="21">
        <v>2.4009999999999998</v>
      </c>
      <c r="H78" s="21">
        <v>2.0710000000000002</v>
      </c>
    </row>
    <row r="79" spans="1:12" ht="18">
      <c r="A79" s="288"/>
      <c r="B79" s="264" t="s">
        <v>64</v>
      </c>
      <c r="C79" s="55" t="s">
        <v>65</v>
      </c>
      <c r="D79" s="25">
        <v>5</v>
      </c>
      <c r="E79" s="21">
        <v>32.189399999999999</v>
      </c>
      <c r="F79" s="21">
        <v>9.7050000000000011E-2</v>
      </c>
      <c r="G79" s="21">
        <v>3.5305500000000003</v>
      </c>
      <c r="H79" s="21">
        <v>1.3550000000000001E-2</v>
      </c>
      <c r="I79" s="26"/>
      <c r="J79" s="26"/>
      <c r="K79" s="26"/>
      <c r="L79" s="26"/>
    </row>
    <row r="80" spans="1:12" ht="18.95" customHeight="1">
      <c r="A80" s="288"/>
      <c r="B80" s="264" t="s">
        <v>180</v>
      </c>
      <c r="C80" s="23" t="s">
        <v>181</v>
      </c>
      <c r="D80" s="25">
        <v>50</v>
      </c>
      <c r="E80" s="21">
        <v>44.905500000000004</v>
      </c>
      <c r="F80" s="21">
        <v>3.121</v>
      </c>
      <c r="G80" s="21">
        <v>3.5030000000000001</v>
      </c>
      <c r="H80" s="21">
        <v>0.83650000000000002</v>
      </c>
      <c r="I80" s="26"/>
      <c r="J80" s="26"/>
      <c r="K80" s="26"/>
      <c r="L80" s="26"/>
    </row>
    <row r="81" spans="1:12" ht="18.95" customHeight="1">
      <c r="A81" s="288"/>
      <c r="B81" s="259" t="s">
        <v>182</v>
      </c>
      <c r="C81" s="23"/>
      <c r="D81" s="25">
        <v>100</v>
      </c>
      <c r="E81" s="21">
        <v>31.5</v>
      </c>
      <c r="F81" s="21">
        <v>5.47</v>
      </c>
      <c r="G81" s="21">
        <v>0.13300000000000001</v>
      </c>
      <c r="H81" s="21">
        <v>0.93300000000000005</v>
      </c>
      <c r="I81" s="26"/>
      <c r="J81" s="26"/>
      <c r="K81" s="26"/>
      <c r="L81" s="26"/>
    </row>
    <row r="82" spans="1:12" ht="18.95" customHeight="1">
      <c r="A82" s="288"/>
      <c r="B82" s="257" t="s">
        <v>26</v>
      </c>
      <c r="C82" s="58" t="s">
        <v>27</v>
      </c>
      <c r="D82" s="49">
        <v>15</v>
      </c>
      <c r="E82" s="21">
        <v>91.315049999999999</v>
      </c>
      <c r="F82" s="21">
        <v>1.92</v>
      </c>
      <c r="G82" s="21">
        <v>7.7350499999999993</v>
      </c>
      <c r="H82" s="21">
        <v>4.2349499999999995</v>
      </c>
    </row>
    <row r="83" spans="1:12" ht="18.95" customHeight="1">
      <c r="A83" s="274" t="s">
        <v>28</v>
      </c>
      <c r="B83" s="262" t="s">
        <v>29</v>
      </c>
      <c r="C83" s="62"/>
      <c r="D83" s="25">
        <v>50</v>
      </c>
      <c r="E83" s="21">
        <v>28.195</v>
      </c>
      <c r="F83" s="21">
        <v>2.4375</v>
      </c>
      <c r="G83" s="21">
        <v>1.2849999999999999</v>
      </c>
      <c r="H83" s="21">
        <v>1.72</v>
      </c>
    </row>
    <row r="84" spans="1:12" ht="29.25" customHeight="1">
      <c r="A84" s="283"/>
      <c r="B84" s="262" t="s">
        <v>30</v>
      </c>
      <c r="C84" s="57" t="s">
        <v>31</v>
      </c>
      <c r="D84" s="25">
        <v>50</v>
      </c>
      <c r="E84" s="21">
        <v>37.372999999999998</v>
      </c>
      <c r="F84" s="21">
        <v>6.0614999999999997</v>
      </c>
      <c r="G84" s="21">
        <v>0.75</v>
      </c>
      <c r="H84" s="21">
        <v>1.6</v>
      </c>
    </row>
    <row r="85" spans="1:12" ht="18.95" customHeight="1">
      <c r="A85" s="276"/>
      <c r="B85" s="262" t="s">
        <v>32</v>
      </c>
      <c r="C85" s="55" t="s">
        <v>33</v>
      </c>
      <c r="D85" s="25">
        <v>50</v>
      </c>
      <c r="E85" s="21">
        <v>0.2</v>
      </c>
      <c r="F85" s="21">
        <v>0</v>
      </c>
      <c r="G85" s="21">
        <v>0</v>
      </c>
      <c r="H85" s="21">
        <v>0.05</v>
      </c>
    </row>
    <row r="86" spans="1:12" ht="18.95" customHeight="1">
      <c r="A86" s="278"/>
      <c r="B86" s="259" t="s">
        <v>34</v>
      </c>
      <c r="C86" s="55"/>
      <c r="D86" s="25">
        <v>50</v>
      </c>
      <c r="E86" s="21">
        <v>123.1</v>
      </c>
      <c r="F86" s="21">
        <v>26.15</v>
      </c>
      <c r="G86" s="21">
        <v>1</v>
      </c>
      <c r="H86" s="21">
        <v>3.5750000000000002</v>
      </c>
    </row>
    <row r="87" spans="1:12" ht="18.95" customHeight="1">
      <c r="A87" s="278"/>
      <c r="B87" s="54" t="s">
        <v>71</v>
      </c>
      <c r="C87" s="53"/>
      <c r="D87" s="25">
        <v>50</v>
      </c>
      <c r="E87" s="21">
        <v>9.4499999999999993</v>
      </c>
      <c r="F87" s="21">
        <v>1.45</v>
      </c>
      <c r="G87" s="21">
        <v>0.05</v>
      </c>
      <c r="H87" s="21">
        <v>0.4</v>
      </c>
    </row>
    <row r="88" spans="1:12" ht="18.95" customHeight="1">
      <c r="A88" s="289"/>
      <c r="B88" s="259" t="s">
        <v>36</v>
      </c>
      <c r="C88" s="55"/>
      <c r="D88" s="25">
        <v>50</v>
      </c>
      <c r="E88" s="21">
        <v>19.988</v>
      </c>
      <c r="F88" s="21">
        <v>5.97</v>
      </c>
      <c r="G88" s="21">
        <v>0</v>
      </c>
      <c r="H88" s="21">
        <v>0.15</v>
      </c>
    </row>
    <row r="89" spans="1:12" ht="18.95" customHeight="1">
      <c r="A89" s="220"/>
      <c r="B89" s="22"/>
      <c r="C89" s="22" t="s">
        <v>37</v>
      </c>
      <c r="D89" s="327"/>
      <c r="E89" s="52">
        <f>SUM(E73:E88)</f>
        <v>766.25245000000018</v>
      </c>
      <c r="F89" s="52">
        <f>SUM(F73:F88)</f>
        <v>94.841750000000005</v>
      </c>
      <c r="G89" s="52">
        <f>SUM(G73:G88)</f>
        <v>30.744599999999998</v>
      </c>
      <c r="H89" s="52">
        <f>SUM(H73:H88)</f>
        <v>28.238199999999999</v>
      </c>
    </row>
    <row r="90" spans="1:12" ht="18.95" customHeight="1">
      <c r="A90" s="400" t="s">
        <v>97</v>
      </c>
      <c r="B90" s="401"/>
      <c r="C90" s="401"/>
      <c r="D90" s="402"/>
      <c r="E90" s="20">
        <f>AVERAGE(E24,E42,E54,E71,E89)</f>
        <v>759.69042000000024</v>
      </c>
      <c r="F90" s="19">
        <f>AVERAGE(F24,F42,F54,F71,F89)</f>
        <v>97.31523</v>
      </c>
      <c r="G90" s="19">
        <f>AVERAGE(G24,G42,G54,G71,G89)</f>
        <v>27.179399999999998</v>
      </c>
      <c r="H90" s="19">
        <f>AVERAGE(H24,H42,H54,H71,H89)</f>
        <v>30.848540000000003</v>
      </c>
    </row>
    <row r="91" spans="1:12" ht="18.95" customHeight="1">
      <c r="A91" s="18"/>
      <c r="B91" s="17"/>
      <c r="C91" s="403" t="s">
        <v>98</v>
      </c>
      <c r="D91" s="404"/>
      <c r="E91" s="86"/>
      <c r="F91" s="14">
        <f>(F90*4)/E90*100</f>
        <v>51.239414076065337</v>
      </c>
      <c r="G91" s="14">
        <f>(G90*9)/E90*100</f>
        <v>32.199247688288594</v>
      </c>
      <c r="H91" s="14">
        <f>(H90*4)/E90*100</f>
        <v>16.242690015756679</v>
      </c>
    </row>
    <row r="92" spans="1:12" ht="18.95" customHeight="1">
      <c r="A92" s="16"/>
      <c r="B92" s="15"/>
      <c r="C92" s="405" t="s">
        <v>99</v>
      </c>
      <c r="D92" s="406"/>
      <c r="E92" s="328" t="s">
        <v>100</v>
      </c>
      <c r="F92" s="14" t="s">
        <v>101</v>
      </c>
      <c r="G92" s="14" t="s">
        <v>102</v>
      </c>
      <c r="H92" s="14" t="s">
        <v>103</v>
      </c>
    </row>
    <row r="93" spans="1:12" ht="18.95" customHeight="1">
      <c r="A93" s="397" t="s">
        <v>104</v>
      </c>
      <c r="B93" s="397"/>
      <c r="C93" s="397"/>
      <c r="D93" s="397"/>
      <c r="E93" s="397"/>
      <c r="F93" s="397"/>
      <c r="G93" s="397"/>
      <c r="H93" s="397"/>
    </row>
    <row r="94" spans="1:12" ht="18.95" customHeight="1">
      <c r="A94" s="413" t="s">
        <v>105</v>
      </c>
      <c r="B94" s="414"/>
      <c r="C94" s="414"/>
      <c r="D94" s="414"/>
      <c r="E94" s="414"/>
      <c r="F94" s="414"/>
      <c r="G94" s="414"/>
      <c r="H94" s="415"/>
    </row>
    <row r="95" spans="1:12" ht="18.95" customHeight="1">
      <c r="A95" s="424" t="s">
        <v>106</v>
      </c>
      <c r="B95" s="425"/>
      <c r="C95" s="425"/>
      <c r="D95" s="425"/>
      <c r="E95" s="425"/>
      <c r="F95" s="425"/>
      <c r="G95" s="425"/>
      <c r="H95" s="426"/>
      <c r="I95" s="8"/>
    </row>
    <row r="96" spans="1:12" ht="18.95" customHeight="1">
      <c r="A96" s="416" t="s">
        <v>107</v>
      </c>
      <c r="B96" s="417"/>
      <c r="C96" s="417"/>
      <c r="D96" s="417"/>
      <c r="E96" s="417"/>
      <c r="F96" s="417"/>
      <c r="G96" s="417"/>
      <c r="H96" s="418"/>
    </row>
    <row r="97" spans="1:8" ht="18.95" customHeight="1">
      <c r="A97" s="416" t="s">
        <v>108</v>
      </c>
      <c r="B97" s="417"/>
      <c r="C97" s="417"/>
      <c r="D97" s="417"/>
      <c r="E97" s="417"/>
      <c r="F97" s="417"/>
      <c r="G97" s="417"/>
      <c r="H97" s="418"/>
    </row>
    <row r="98" spans="1:8" ht="18.95" customHeight="1">
      <c r="A98" s="416" t="s">
        <v>109</v>
      </c>
      <c r="B98" s="417"/>
      <c r="C98" s="417"/>
      <c r="D98" s="417"/>
      <c r="E98" s="417"/>
      <c r="F98" s="417"/>
      <c r="G98" s="417"/>
      <c r="H98" s="418"/>
    </row>
    <row r="99" spans="1:8" ht="18.95" customHeight="1">
      <c r="A99" s="410" t="s">
        <v>110</v>
      </c>
      <c r="B99" s="410"/>
      <c r="C99" s="410"/>
      <c r="D99" s="410"/>
      <c r="E99" s="410"/>
      <c r="F99" s="410"/>
      <c r="G99" s="410"/>
      <c r="H99" s="410"/>
    </row>
    <row r="100" spans="1:8" ht="18.95" customHeight="1">
      <c r="A100" s="13" t="s">
        <v>111</v>
      </c>
      <c r="B100" s="12" t="s">
        <v>112</v>
      </c>
      <c r="C100" s="12"/>
      <c r="D100" s="12"/>
      <c r="E100" s="11"/>
      <c r="F100" s="11"/>
      <c r="G100" s="11"/>
      <c r="H100" s="10"/>
    </row>
    <row r="101" spans="1:8" ht="18.95" customHeight="1">
      <c r="A101" s="9" t="s">
        <v>113</v>
      </c>
      <c r="B101" s="8" t="s">
        <v>114</v>
      </c>
      <c r="C101" s="8"/>
      <c r="D101" s="8"/>
      <c r="E101" s="7"/>
      <c r="F101" s="7"/>
      <c r="G101" s="7"/>
      <c r="H101" s="6"/>
    </row>
    <row r="102" spans="1:8" ht="18.95" customHeight="1">
      <c r="A102" s="5" t="s">
        <v>115</v>
      </c>
      <c r="B102" s="4" t="s">
        <v>116</v>
      </c>
      <c r="C102" s="4"/>
      <c r="D102" s="4"/>
      <c r="E102" s="3"/>
      <c r="F102" s="3"/>
      <c r="G102" s="3"/>
      <c r="H102" s="2"/>
    </row>
    <row r="103" spans="1:8" ht="18.95" customHeight="1">
      <c r="A103" s="411" t="s">
        <v>117</v>
      </c>
      <c r="B103" s="411"/>
      <c r="C103" s="411"/>
      <c r="D103" s="411"/>
      <c r="E103" s="411"/>
      <c r="F103" s="411"/>
      <c r="G103" s="411"/>
      <c r="H103" s="411"/>
    </row>
    <row r="104" spans="1:8" ht="18.95" customHeight="1">
      <c r="A104" s="412" t="s">
        <v>118</v>
      </c>
      <c r="B104" s="412"/>
      <c r="C104" s="412"/>
      <c r="D104" s="412"/>
      <c r="E104" s="412"/>
      <c r="F104" s="412"/>
      <c r="G104" s="412"/>
      <c r="H104" s="412"/>
    </row>
  </sheetData>
  <mergeCells count="16">
    <mergeCell ref="A104:H104"/>
    <mergeCell ref="A94:H94"/>
    <mergeCell ref="A96:H96"/>
    <mergeCell ref="A97:H97"/>
    <mergeCell ref="A98:H98"/>
    <mergeCell ref="A99:H99"/>
    <mergeCell ref="A103:H103"/>
    <mergeCell ref="A95:H95"/>
    <mergeCell ref="A93:H93"/>
    <mergeCell ref="A1:B5"/>
    <mergeCell ref="A6:B6"/>
    <mergeCell ref="A90:D90"/>
    <mergeCell ref="C91:D91"/>
    <mergeCell ref="C92:D92"/>
    <mergeCell ref="D1:E7"/>
    <mergeCell ref="A28:A41"/>
  </mergeCells>
  <pageMargins left="0.25" right="0.25" top="0.75" bottom="0.75" header="0.3" footer="0.3"/>
  <pageSetup paperSize="9" scale="51" fitToHeight="0" orientation="landscape" r:id="rId1"/>
  <rowBreaks count="2" manualBreakCount="2">
    <brk id="42" max="7" man="1"/>
    <brk id="7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72BF-32AA-4205-90EC-87C6E5738E24}">
  <sheetPr>
    <tabColor theme="9" tint="0.59999389629810485"/>
    <pageSetUpPr fitToPage="1"/>
  </sheetPr>
  <dimension ref="A1:W101"/>
  <sheetViews>
    <sheetView topLeftCell="A75" zoomScale="80" zoomScaleNormal="80" workbookViewId="0">
      <selection activeCell="B85" sqref="B85:H85"/>
    </sheetView>
  </sheetViews>
  <sheetFormatPr defaultColWidth="9.25" defaultRowHeight="15"/>
  <cols>
    <col min="1" max="1" width="25.625" style="1" customWidth="1"/>
    <col min="2" max="2" width="59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  <c r="D1" s="407" t="e" vm="2">
        <v>#VALUE!</v>
      </c>
      <c r="E1" s="407"/>
    </row>
    <row r="2" spans="1:8" ht="18.95" customHeight="1">
      <c r="A2" s="398"/>
      <c r="B2" s="398"/>
      <c r="C2" s="45"/>
      <c r="D2" s="407"/>
      <c r="E2" s="407"/>
    </row>
    <row r="3" spans="1:8" ht="18.95" customHeight="1">
      <c r="A3" s="398"/>
      <c r="B3" s="398"/>
      <c r="C3" s="45"/>
      <c r="D3" s="407"/>
      <c r="E3" s="407"/>
    </row>
    <row r="4" spans="1:8" ht="18.95" customHeight="1">
      <c r="A4" s="398"/>
      <c r="B4" s="398"/>
      <c r="C4" s="45"/>
      <c r="D4" s="407"/>
      <c r="E4" s="407"/>
    </row>
    <row r="5" spans="1:8" ht="18.95" customHeight="1">
      <c r="A5" s="398"/>
      <c r="B5" s="398"/>
      <c r="C5" s="45"/>
      <c r="D5" s="407"/>
      <c r="E5" s="407"/>
    </row>
    <row r="6" spans="1:8" ht="30">
      <c r="A6" s="399" t="s">
        <v>0</v>
      </c>
      <c r="B6" s="399"/>
      <c r="C6" s="43"/>
      <c r="D6" s="407"/>
      <c r="E6" s="407"/>
    </row>
    <row r="7" spans="1:8" ht="30">
      <c r="A7" s="44" t="s">
        <v>183</v>
      </c>
      <c r="B7" s="44" t="s">
        <v>184</v>
      </c>
      <c r="C7" s="43"/>
      <c r="D7" s="408"/>
      <c r="E7" s="408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306"/>
      <c r="B9" s="257" t="s">
        <v>185</v>
      </c>
      <c r="C9" s="23" t="s">
        <v>186</v>
      </c>
      <c r="D9" s="21">
        <v>120</v>
      </c>
      <c r="E9" s="21">
        <v>160</v>
      </c>
      <c r="F9" s="21">
        <v>8.67</v>
      </c>
      <c r="G9" s="21">
        <v>9.7899999999999991</v>
      </c>
      <c r="H9" s="21">
        <v>9.24</v>
      </c>
    </row>
    <row r="10" spans="1:8" ht="30.75">
      <c r="A10" s="274" t="s">
        <v>13</v>
      </c>
      <c r="B10" s="258" t="s">
        <v>187</v>
      </c>
      <c r="C10" s="57" t="s">
        <v>188</v>
      </c>
      <c r="D10" s="27">
        <v>20</v>
      </c>
      <c r="E10" s="21">
        <v>29.2</v>
      </c>
      <c r="F10" s="21">
        <v>2.13</v>
      </c>
      <c r="G10" s="21">
        <v>1.56</v>
      </c>
      <c r="H10" s="21">
        <v>1.28</v>
      </c>
    </row>
    <row r="11" spans="1:8" ht="18.95" customHeight="1">
      <c r="A11" s="307"/>
      <c r="B11" s="258" t="s">
        <v>125</v>
      </c>
      <c r="C11" s="76" t="s">
        <v>189</v>
      </c>
      <c r="D11" s="25">
        <v>60</v>
      </c>
      <c r="E11" s="21">
        <v>80.400000000000006</v>
      </c>
      <c r="F11" s="21">
        <v>16.32</v>
      </c>
      <c r="G11" s="21">
        <v>0</v>
      </c>
      <c r="H11" s="21">
        <v>2.48</v>
      </c>
    </row>
    <row r="12" spans="1:8" ht="18.95" customHeight="1">
      <c r="A12" s="308"/>
      <c r="B12" s="259" t="s">
        <v>57</v>
      </c>
      <c r="C12" s="57" t="s">
        <v>88</v>
      </c>
      <c r="D12" s="25">
        <v>60</v>
      </c>
      <c r="E12" s="21">
        <v>94.621200000000002</v>
      </c>
      <c r="F12" s="21">
        <v>16.125599999999999</v>
      </c>
      <c r="G12" s="21">
        <v>2.8451999999999997</v>
      </c>
      <c r="H12" s="21">
        <v>1.3662000000000001</v>
      </c>
    </row>
    <row r="13" spans="1:8" ht="18.95" customHeight="1">
      <c r="A13" s="308"/>
      <c r="B13" s="264" t="s">
        <v>190</v>
      </c>
      <c r="C13" s="53" t="s">
        <v>191</v>
      </c>
      <c r="D13" s="25">
        <v>50</v>
      </c>
      <c r="E13" s="21">
        <v>17.2</v>
      </c>
      <c r="F13" s="21">
        <v>3.07</v>
      </c>
      <c r="G13" s="21">
        <v>0.10299999999999999</v>
      </c>
      <c r="H13" s="21">
        <v>1.03</v>
      </c>
    </row>
    <row r="14" spans="1:8" ht="18">
      <c r="A14" s="308"/>
      <c r="B14" s="264" t="s">
        <v>64</v>
      </c>
      <c r="C14" s="55" t="s">
        <v>65</v>
      </c>
      <c r="D14" s="25">
        <v>5</v>
      </c>
      <c r="E14" s="21">
        <v>32.189399999999999</v>
      </c>
      <c r="F14" s="21">
        <v>9.7050000000000011E-2</v>
      </c>
      <c r="G14" s="21">
        <v>3.5305500000000003</v>
      </c>
      <c r="H14" s="21">
        <v>1.3550000000000001E-2</v>
      </c>
    </row>
    <row r="15" spans="1:8" ht="18.95" customHeight="1">
      <c r="A15" s="308"/>
      <c r="B15" s="257" t="s">
        <v>23</v>
      </c>
      <c r="C15" s="65" t="s">
        <v>192</v>
      </c>
      <c r="D15" s="25">
        <v>50</v>
      </c>
      <c r="E15" s="21">
        <v>20.9</v>
      </c>
      <c r="F15" s="21">
        <v>3.5</v>
      </c>
      <c r="G15" s="21">
        <v>9.9000000000000005E-2</v>
      </c>
      <c r="H15" s="21">
        <v>0.85599999999999998</v>
      </c>
    </row>
    <row r="16" spans="1:8" ht="18.95" customHeight="1">
      <c r="A16" s="308"/>
      <c r="B16" s="257" t="s">
        <v>193</v>
      </c>
      <c r="C16" s="65"/>
      <c r="D16" s="25">
        <v>100</v>
      </c>
      <c r="E16" s="21">
        <v>41.6</v>
      </c>
      <c r="F16" s="21">
        <v>5.17</v>
      </c>
      <c r="G16" s="21">
        <v>0.33</v>
      </c>
      <c r="H16" s="21">
        <v>2.76</v>
      </c>
    </row>
    <row r="17" spans="1:23" ht="18.95" customHeight="1">
      <c r="A17" s="308"/>
      <c r="B17" s="257" t="s">
        <v>26</v>
      </c>
      <c r="C17" s="118" t="s">
        <v>27</v>
      </c>
      <c r="D17" s="49">
        <v>15</v>
      </c>
      <c r="E17" s="21">
        <v>91.315049999999999</v>
      </c>
      <c r="F17" s="21">
        <v>1.92</v>
      </c>
      <c r="G17" s="21">
        <v>7.7350499999999993</v>
      </c>
      <c r="H17" s="21">
        <v>4.2349499999999995</v>
      </c>
    </row>
    <row r="18" spans="1:23" ht="18.95" customHeight="1">
      <c r="A18" s="277" t="s">
        <v>28</v>
      </c>
      <c r="B18" s="261" t="s">
        <v>29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 customHeight="1">
      <c r="A19" s="308"/>
      <c r="B19" s="262" t="s">
        <v>30</v>
      </c>
      <c r="C19" s="57" t="s">
        <v>31</v>
      </c>
      <c r="D19" s="25">
        <v>25</v>
      </c>
      <c r="E19" s="21">
        <v>18.686499999999999</v>
      </c>
      <c r="F19" s="21">
        <v>3.0307499999999998</v>
      </c>
      <c r="G19" s="21">
        <v>0.375</v>
      </c>
      <c r="H19" s="21">
        <v>0.8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297"/>
      <c r="B20" s="259" t="s">
        <v>32</v>
      </c>
      <c r="C20" s="55" t="s">
        <v>33</v>
      </c>
      <c r="D20" s="25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297"/>
      <c r="B21" s="259" t="s">
        <v>34</v>
      </c>
      <c r="C21" s="70"/>
      <c r="D21" s="25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297"/>
      <c r="B22" s="56" t="s">
        <v>50</v>
      </c>
      <c r="C22" s="62"/>
      <c r="D22" s="25">
        <v>50</v>
      </c>
      <c r="E22" s="21">
        <v>16.2</v>
      </c>
      <c r="F22" s="21">
        <v>2.8</v>
      </c>
      <c r="G22" s="21">
        <v>0.1</v>
      </c>
      <c r="H22" s="21">
        <v>0.3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279"/>
      <c r="B23" s="262" t="s">
        <v>194</v>
      </c>
      <c r="C23" s="62"/>
      <c r="D23" s="25">
        <v>50</v>
      </c>
      <c r="E23" s="21">
        <v>24.038</v>
      </c>
      <c r="F23" s="21">
        <v>6.74</v>
      </c>
      <c r="G23" s="21"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0"/>
      <c r="B24" s="22"/>
      <c r="C24" s="22" t="s">
        <v>37</v>
      </c>
      <c r="D24" s="30"/>
      <c r="E24" s="82">
        <f>SUM(E9:E23)</f>
        <v>777.84515000000022</v>
      </c>
      <c r="F24" s="82">
        <f>SUM(F9:F23)</f>
        <v>98.160899999999998</v>
      </c>
      <c r="G24" s="82">
        <f>SUM(G9:G23)</f>
        <v>28.752799999999997</v>
      </c>
      <c r="H24" s="82">
        <f>SUM(H9:H23)</f>
        <v>29.7057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.75">
      <c r="A26" s="294"/>
      <c r="B26" s="267" t="s">
        <v>195</v>
      </c>
      <c r="C26" s="68" t="s">
        <v>196</v>
      </c>
      <c r="D26" s="21">
        <v>200</v>
      </c>
      <c r="E26" s="21">
        <v>166</v>
      </c>
      <c r="F26" s="21">
        <v>21.6</v>
      </c>
      <c r="G26" s="21">
        <v>4.5599999999999996</v>
      </c>
      <c r="H26" s="21">
        <v>8.74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4" t="s">
        <v>13</v>
      </c>
      <c r="B27" s="290" t="s">
        <v>197</v>
      </c>
      <c r="C27" s="68" t="s">
        <v>198</v>
      </c>
      <c r="D27" s="27">
        <v>50</v>
      </c>
      <c r="E27" s="21">
        <v>45.2</v>
      </c>
      <c r="F27" s="21">
        <v>5.92</v>
      </c>
      <c r="G27" s="21">
        <v>1.6</v>
      </c>
      <c r="H27" s="21">
        <v>1.35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95"/>
      <c r="B28" s="258" t="s">
        <v>199</v>
      </c>
      <c r="C28" s="23" t="s">
        <v>200</v>
      </c>
      <c r="D28" s="25">
        <v>100</v>
      </c>
      <c r="E28" s="21">
        <v>88.5</v>
      </c>
      <c r="F28" s="21">
        <v>14.9</v>
      </c>
      <c r="G28" s="21">
        <v>1.99</v>
      </c>
      <c r="H28" s="21">
        <v>2.48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">
      <c r="A29" s="295"/>
      <c r="B29" s="293" t="s">
        <v>201</v>
      </c>
      <c r="C29" s="57" t="s">
        <v>202</v>
      </c>
      <c r="D29" s="25">
        <v>50</v>
      </c>
      <c r="E29" s="21">
        <v>149</v>
      </c>
      <c r="F29" s="21">
        <v>20.5</v>
      </c>
      <c r="G29" s="21">
        <v>5.31</v>
      </c>
      <c r="H29" s="21">
        <v>3.68</v>
      </c>
      <c r="I29" s="26"/>
      <c r="J29" s="97"/>
      <c r="K29" s="192"/>
      <c r="L29" s="95"/>
      <c r="M29" s="94"/>
      <c r="N29" s="94"/>
      <c r="O29" s="94"/>
      <c r="P29" s="94"/>
    </row>
    <row r="30" spans="1:23" s="39" customFormat="1" ht="18.95" customHeight="1">
      <c r="A30" s="303" t="s">
        <v>28</v>
      </c>
      <c r="B30" s="261" t="s">
        <v>29</v>
      </c>
      <c r="C30" s="23"/>
      <c r="D30" s="25">
        <v>50</v>
      </c>
      <c r="E30" s="21">
        <v>28.195</v>
      </c>
      <c r="F30" s="21">
        <v>2.4375</v>
      </c>
      <c r="G30" s="21">
        <v>1.2849999999999999</v>
      </c>
      <c r="H30" s="21">
        <v>1.72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4"/>
      <c r="B31" s="264" t="s">
        <v>48</v>
      </c>
      <c r="C31" s="55" t="s">
        <v>49</v>
      </c>
      <c r="D31" s="25">
        <v>50</v>
      </c>
      <c r="E31" s="21">
        <v>24.264399999999998</v>
      </c>
      <c r="F31" s="21">
        <v>5.891</v>
      </c>
      <c r="G31" s="21">
        <v>2.5000000000000001E-2</v>
      </c>
      <c r="H31" s="21">
        <v>0.18149999999999999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30" customHeight="1">
      <c r="A32" s="304"/>
      <c r="B32" s="261" t="s">
        <v>30</v>
      </c>
      <c r="C32" s="57" t="s">
        <v>31</v>
      </c>
      <c r="D32" s="25">
        <v>50</v>
      </c>
      <c r="E32" s="21">
        <v>37.372999999999998</v>
      </c>
      <c r="F32" s="21">
        <v>6.0614999999999997</v>
      </c>
      <c r="G32" s="21">
        <v>0.75</v>
      </c>
      <c r="H32" s="21">
        <v>1.6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.95" customHeight="1">
      <c r="A33" s="304"/>
      <c r="B33" s="257" t="s">
        <v>32</v>
      </c>
      <c r="C33" s="55" t="s">
        <v>33</v>
      </c>
      <c r="D33" s="25">
        <v>50</v>
      </c>
      <c r="E33" s="21">
        <v>0.2</v>
      </c>
      <c r="F33" s="21">
        <v>0</v>
      </c>
      <c r="G33" s="21">
        <v>0</v>
      </c>
      <c r="H33" s="21">
        <v>0.05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95"/>
      <c r="B34" s="262" t="s">
        <v>34</v>
      </c>
      <c r="C34" s="62"/>
      <c r="D34" s="25">
        <v>50</v>
      </c>
      <c r="E34" s="21">
        <v>123.1</v>
      </c>
      <c r="F34" s="21">
        <v>26.15</v>
      </c>
      <c r="G34" s="21">
        <v>1</v>
      </c>
      <c r="H34" s="21">
        <v>3.5750000000000002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5"/>
      <c r="B35" s="54" t="s">
        <v>71</v>
      </c>
      <c r="C35" s="53"/>
      <c r="D35" s="25">
        <v>50</v>
      </c>
      <c r="E35" s="21">
        <v>9.4499999999999993</v>
      </c>
      <c r="F35" s="21">
        <v>1.45</v>
      </c>
      <c r="G35" s="21">
        <v>0.05</v>
      </c>
      <c r="H35" s="21">
        <v>0.4</v>
      </c>
      <c r="I35" s="26"/>
      <c r="J35" s="35"/>
      <c r="K35" s="35"/>
      <c r="L35" s="35"/>
      <c r="M35" s="35"/>
      <c r="N35" s="35"/>
      <c r="O35" s="35"/>
      <c r="P35" s="35"/>
    </row>
    <row r="36" spans="1:22" ht="18.95" customHeight="1">
      <c r="A36" s="305"/>
      <c r="B36" s="263" t="s">
        <v>36</v>
      </c>
      <c r="C36" s="70"/>
      <c r="D36" s="25">
        <v>50</v>
      </c>
      <c r="E36" s="21">
        <v>19.988</v>
      </c>
      <c r="F36" s="21">
        <v>5.97</v>
      </c>
      <c r="G36" s="21">
        <v>0</v>
      </c>
      <c r="H36" s="21">
        <v>0.15</v>
      </c>
      <c r="J36" s="35"/>
      <c r="K36" s="35"/>
      <c r="L36" s="35"/>
      <c r="M36" s="35"/>
      <c r="N36" s="35"/>
      <c r="O36" s="35"/>
      <c r="P36" s="35"/>
    </row>
    <row r="37" spans="1:22" s="34" customFormat="1" ht="18.95" customHeight="1">
      <c r="A37" s="220"/>
      <c r="B37" s="22"/>
      <c r="C37" s="22" t="s">
        <v>37</v>
      </c>
      <c r="D37" s="51"/>
      <c r="E37" s="81">
        <f>SUM(E26:E36)</f>
        <v>691.27040000000011</v>
      </c>
      <c r="F37" s="81">
        <f>SUM(F26:F36)</f>
        <v>110.88000000000001</v>
      </c>
      <c r="G37" s="81">
        <f>SUM(G26:G36)</f>
        <v>16.570000000000004</v>
      </c>
      <c r="H37" s="81">
        <f>SUM(H26:H36)</f>
        <v>23.926499999999997</v>
      </c>
      <c r="O37" s="36"/>
      <c r="P37" s="36"/>
      <c r="Q37" s="36"/>
      <c r="R37" s="36"/>
      <c r="S37" s="36"/>
      <c r="T37" s="36"/>
      <c r="U37" s="36"/>
      <c r="V37" s="36"/>
    </row>
    <row r="38" spans="1:22" ht="50.1" customHeight="1">
      <c r="A38" s="234" t="s">
        <v>52</v>
      </c>
      <c r="B38" s="29" t="s">
        <v>4</v>
      </c>
      <c r="C38" s="29" t="s">
        <v>5</v>
      </c>
      <c r="D38" s="28" t="s">
        <v>6</v>
      </c>
      <c r="E38" s="28" t="s">
        <v>7</v>
      </c>
      <c r="F38" s="28" t="s">
        <v>8</v>
      </c>
      <c r="G38" s="28" t="s">
        <v>9</v>
      </c>
      <c r="H38" s="28" t="s">
        <v>10</v>
      </c>
      <c r="O38" s="35"/>
      <c r="P38" s="35"/>
      <c r="Q38" s="35"/>
      <c r="R38" s="35"/>
      <c r="S38" s="35"/>
      <c r="T38" s="35"/>
      <c r="U38" s="35"/>
      <c r="V38" s="35"/>
    </row>
    <row r="39" spans="1:22" s="34" customFormat="1" ht="30.75">
      <c r="A39" s="299"/>
      <c r="B39" s="257" t="s">
        <v>203</v>
      </c>
      <c r="C39" s="57" t="s">
        <v>204</v>
      </c>
      <c r="D39" s="21">
        <v>100</v>
      </c>
      <c r="E39" s="21">
        <v>105</v>
      </c>
      <c r="F39" s="21">
        <v>3.77</v>
      </c>
      <c r="G39" s="21">
        <v>6.61</v>
      </c>
      <c r="H39" s="21">
        <v>7.04</v>
      </c>
      <c r="J39" s="36"/>
      <c r="K39" s="36"/>
      <c r="L39" s="36"/>
      <c r="M39" s="36"/>
      <c r="N39" s="36"/>
      <c r="O39" s="36"/>
      <c r="P39" s="37"/>
      <c r="Q39" s="37"/>
      <c r="R39" s="37"/>
      <c r="S39" s="37"/>
      <c r="T39" s="36"/>
      <c r="U39" s="36"/>
      <c r="V39" s="36"/>
    </row>
    <row r="40" spans="1:22" s="34" customFormat="1" ht="30">
      <c r="A40" s="274" t="s">
        <v>13</v>
      </c>
      <c r="B40" s="267" t="s">
        <v>205</v>
      </c>
      <c r="C40" s="60" t="s">
        <v>206</v>
      </c>
      <c r="D40" s="27">
        <v>20</v>
      </c>
      <c r="E40" s="21">
        <v>23.6</v>
      </c>
      <c r="F40" s="21">
        <v>2.87</v>
      </c>
      <c r="G40" s="21">
        <v>0.69</v>
      </c>
      <c r="H40" s="21">
        <v>1.1100000000000001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18.95" customHeight="1">
      <c r="A41" s="300"/>
      <c r="B41" s="258" t="s">
        <v>16</v>
      </c>
      <c r="C41" s="76" t="s">
        <v>207</v>
      </c>
      <c r="D41" s="25">
        <v>60</v>
      </c>
      <c r="E41" s="21">
        <v>90.8</v>
      </c>
      <c r="F41" s="21">
        <v>15.8</v>
      </c>
      <c r="G41" s="21">
        <v>1.55</v>
      </c>
      <c r="H41" s="21">
        <v>2.74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.95" customHeight="1">
      <c r="A42" s="301"/>
      <c r="B42" s="259" t="s">
        <v>57</v>
      </c>
      <c r="C42" s="53" t="s">
        <v>88</v>
      </c>
      <c r="D42" s="25">
        <v>60</v>
      </c>
      <c r="E42" s="21">
        <v>94.621200000000002</v>
      </c>
      <c r="F42" s="21">
        <v>16.125599999999999</v>
      </c>
      <c r="G42" s="21">
        <v>2.8451999999999997</v>
      </c>
      <c r="H42" s="21">
        <v>1.3662000000000001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">
      <c r="A43" s="302"/>
      <c r="B43" s="268" t="s">
        <v>208</v>
      </c>
      <c r="C43" s="23" t="s">
        <v>209</v>
      </c>
      <c r="D43" s="25">
        <v>50</v>
      </c>
      <c r="E43" s="21">
        <v>17.487500000000001</v>
      </c>
      <c r="F43" s="21">
        <v>4.875</v>
      </c>
      <c r="G43" s="21">
        <v>6.25E-2</v>
      </c>
      <c r="H43" s="21">
        <v>0.8125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.95" customHeight="1">
      <c r="A44" s="302"/>
      <c r="B44" s="264" t="s">
        <v>210</v>
      </c>
      <c r="C44" s="23" t="s">
        <v>211</v>
      </c>
      <c r="D44" s="25">
        <v>50</v>
      </c>
      <c r="E44" s="21">
        <v>46</v>
      </c>
      <c r="F44" s="21">
        <v>7.9</v>
      </c>
      <c r="G44" s="21">
        <v>1.07</v>
      </c>
      <c r="H44" s="21">
        <v>0.89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8">
      <c r="A45" s="302"/>
      <c r="B45" s="291" t="s">
        <v>212</v>
      </c>
      <c r="C45" s="23" t="s">
        <v>213</v>
      </c>
      <c r="D45" s="25">
        <v>50</v>
      </c>
      <c r="E45" s="21">
        <v>27.958500000000001</v>
      </c>
      <c r="F45" s="21">
        <v>2.4015</v>
      </c>
      <c r="G45" s="21">
        <v>1.3045</v>
      </c>
      <c r="H45" s="21">
        <v>1.6830000000000001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2" ht="18.95" customHeight="1">
      <c r="A46" s="302"/>
      <c r="B46" s="292" t="s">
        <v>214</v>
      </c>
      <c r="C46" s="23" t="s">
        <v>215</v>
      </c>
      <c r="D46" s="25">
        <v>50</v>
      </c>
      <c r="E46" s="21">
        <v>46.5</v>
      </c>
      <c r="F46" s="21">
        <v>3.25</v>
      </c>
      <c r="G46" s="21">
        <v>3.23</v>
      </c>
      <c r="H46" s="21">
        <v>0.59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2" ht="18.95" customHeight="1">
      <c r="A47" s="302"/>
      <c r="B47" s="267" t="s">
        <v>216</v>
      </c>
      <c r="C47" s="62"/>
      <c r="D47" s="25">
        <v>100</v>
      </c>
      <c r="E47" s="21">
        <v>44.4</v>
      </c>
      <c r="F47" s="21">
        <v>6.4</v>
      </c>
      <c r="G47" s="21">
        <v>0.6</v>
      </c>
      <c r="H47" s="21">
        <v>1.87</v>
      </c>
    </row>
    <row r="48" spans="1:22" ht="18.95" customHeight="1">
      <c r="A48" s="302"/>
      <c r="B48" s="257" t="s">
        <v>26</v>
      </c>
      <c r="C48" s="58" t="s">
        <v>27</v>
      </c>
      <c r="D48" s="49">
        <v>15</v>
      </c>
      <c r="E48" s="21">
        <v>91.315049999999999</v>
      </c>
      <c r="F48" s="21">
        <v>1.92</v>
      </c>
      <c r="G48" s="21">
        <v>7.7350499999999993</v>
      </c>
      <c r="H48" s="21">
        <v>4.2349499999999995</v>
      </c>
    </row>
    <row r="49" spans="1:15" ht="18.95" customHeight="1">
      <c r="A49" s="274" t="s">
        <v>28</v>
      </c>
      <c r="B49" s="262" t="s">
        <v>29</v>
      </c>
      <c r="C49" s="62"/>
      <c r="D49" s="25">
        <v>50</v>
      </c>
      <c r="E49" s="21">
        <v>28.195</v>
      </c>
      <c r="F49" s="21">
        <v>2.4375</v>
      </c>
      <c r="G49" s="21">
        <v>1.2849999999999999</v>
      </c>
      <c r="H49" s="21">
        <v>1.72</v>
      </c>
    </row>
    <row r="50" spans="1:15" ht="18">
      <c r="A50" s="297"/>
      <c r="B50" s="259" t="s">
        <v>30</v>
      </c>
      <c r="C50" s="57" t="s">
        <v>31</v>
      </c>
      <c r="D50" s="25">
        <v>25</v>
      </c>
      <c r="E50" s="21">
        <v>18.686499999999999</v>
      </c>
      <c r="F50" s="21">
        <v>3.0307499999999998</v>
      </c>
      <c r="G50" s="21">
        <v>0.375</v>
      </c>
      <c r="H50" s="21">
        <v>0.8</v>
      </c>
    </row>
    <row r="51" spans="1:15" ht="18.95" customHeight="1">
      <c r="A51" s="297"/>
      <c r="B51" s="259" t="s">
        <v>32</v>
      </c>
      <c r="C51" s="55" t="s">
        <v>33</v>
      </c>
      <c r="D51" s="25">
        <v>50</v>
      </c>
      <c r="E51" s="21">
        <v>0.2</v>
      </c>
      <c r="F51" s="21">
        <v>0</v>
      </c>
      <c r="G51" s="21">
        <v>0</v>
      </c>
      <c r="H51" s="21">
        <v>0.05</v>
      </c>
    </row>
    <row r="52" spans="1:15" ht="18.95" customHeight="1">
      <c r="A52" s="286"/>
      <c r="B52" s="263" t="s">
        <v>34</v>
      </c>
      <c r="C52" s="55"/>
      <c r="D52" s="25">
        <v>50</v>
      </c>
      <c r="E52" s="21">
        <v>123.1</v>
      </c>
      <c r="F52" s="21">
        <v>26.15</v>
      </c>
      <c r="G52" s="21">
        <v>1</v>
      </c>
      <c r="H52" s="21">
        <v>3.5750000000000002</v>
      </c>
    </row>
    <row r="53" spans="1:15" ht="18.95" customHeight="1">
      <c r="A53" s="286"/>
      <c r="B53" s="59" t="s">
        <v>35</v>
      </c>
      <c r="C53" s="70"/>
      <c r="D53" s="49">
        <v>50</v>
      </c>
      <c r="E53" s="21">
        <v>12.1</v>
      </c>
      <c r="F53" s="21">
        <v>2.1</v>
      </c>
      <c r="G53" s="21">
        <v>0.1</v>
      </c>
      <c r="H53" s="21">
        <v>0.25</v>
      </c>
    </row>
    <row r="54" spans="1:15" ht="18.95" customHeight="1">
      <c r="A54" s="279"/>
      <c r="B54" s="262" t="s">
        <v>194</v>
      </c>
      <c r="C54" s="62"/>
      <c r="D54" s="25">
        <v>50</v>
      </c>
      <c r="E54" s="21">
        <v>24.038</v>
      </c>
      <c r="F54" s="21">
        <v>6.74</v>
      </c>
      <c r="G54" s="21">
        <v>0</v>
      </c>
      <c r="H54" s="21">
        <v>0</v>
      </c>
    </row>
    <row r="55" spans="1:15" s="34" customFormat="1" ht="18.95" customHeight="1">
      <c r="A55" s="220"/>
      <c r="B55" s="22"/>
      <c r="C55" s="22" t="s">
        <v>37</v>
      </c>
      <c r="D55" s="327"/>
      <c r="E55" s="52">
        <f>SUM(E39:E54)</f>
        <v>794.00175000000013</v>
      </c>
      <c r="F55" s="52">
        <f>SUM(F39:F54)</f>
        <v>105.77034999999999</v>
      </c>
      <c r="G55" s="52">
        <f>SUM(G39:G54)</f>
        <v>28.457250000000005</v>
      </c>
      <c r="H55" s="52">
        <f>SUM(H39:H54)</f>
        <v>28.731649999999998</v>
      </c>
      <c r="J55" s="33"/>
      <c r="K55" s="32"/>
      <c r="L55" s="32"/>
      <c r="M55" s="32"/>
      <c r="N55" s="32"/>
      <c r="O55" s="32"/>
    </row>
    <row r="56" spans="1:15" ht="50.1" customHeight="1">
      <c r="A56" s="234" t="s">
        <v>72</v>
      </c>
      <c r="B56" s="29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15" ht="30.75">
      <c r="A57" s="294"/>
      <c r="B57" s="290" t="s">
        <v>217</v>
      </c>
      <c r="C57" s="256" t="s">
        <v>218</v>
      </c>
      <c r="D57" s="21">
        <v>200</v>
      </c>
      <c r="E57" s="21">
        <v>147</v>
      </c>
      <c r="F57" s="21">
        <v>8.83</v>
      </c>
      <c r="G57" s="21">
        <v>7.71</v>
      </c>
      <c r="H57" s="21">
        <v>9.93</v>
      </c>
    </row>
    <row r="58" spans="1:15" ht="18">
      <c r="A58" s="274" t="s">
        <v>13</v>
      </c>
      <c r="B58" s="264" t="s">
        <v>219</v>
      </c>
      <c r="C58" s="23" t="s">
        <v>220</v>
      </c>
      <c r="D58" s="27">
        <v>50</v>
      </c>
      <c r="E58" s="21">
        <v>144</v>
      </c>
      <c r="F58" s="21">
        <v>3.79</v>
      </c>
      <c r="G58" s="21">
        <v>1.61</v>
      </c>
      <c r="H58" s="21">
        <v>0.67800000000000005</v>
      </c>
    </row>
    <row r="59" spans="1:15" ht="30.75">
      <c r="A59" s="295"/>
      <c r="B59" s="258" t="s">
        <v>221</v>
      </c>
      <c r="C59" s="57" t="s">
        <v>222</v>
      </c>
      <c r="D59" s="25">
        <v>100</v>
      </c>
      <c r="E59" s="21">
        <v>157</v>
      </c>
      <c r="F59" s="21">
        <v>20.6</v>
      </c>
      <c r="G59" s="21">
        <v>5.93</v>
      </c>
      <c r="H59" s="21">
        <v>5.34</v>
      </c>
    </row>
    <row r="60" spans="1:15" ht="18">
      <c r="A60" s="295"/>
      <c r="B60" s="258" t="s">
        <v>223</v>
      </c>
      <c r="C60" s="68" t="s">
        <v>224</v>
      </c>
      <c r="D60" s="25">
        <v>160</v>
      </c>
      <c r="E60" s="21">
        <v>184.96</v>
      </c>
      <c r="F60" s="21">
        <v>23.1008</v>
      </c>
      <c r="G60" s="21">
        <v>7.2496</v>
      </c>
      <c r="H60" s="21">
        <v>6.44</v>
      </c>
    </row>
    <row r="61" spans="1:15" ht="18">
      <c r="A61" s="296" t="s">
        <v>28</v>
      </c>
      <c r="B61" s="261" t="s">
        <v>29</v>
      </c>
      <c r="C61" s="23"/>
      <c r="D61" s="25">
        <v>50</v>
      </c>
      <c r="E61" s="21">
        <v>28.195</v>
      </c>
      <c r="F61" s="21">
        <v>2.4375</v>
      </c>
      <c r="G61" s="21">
        <v>1.2849999999999999</v>
      </c>
      <c r="H61" s="21">
        <v>1.72</v>
      </c>
      <c r="J61" s="33"/>
      <c r="K61" s="32"/>
      <c r="L61" s="32"/>
      <c r="M61" s="32"/>
      <c r="N61" s="32"/>
      <c r="O61" s="32"/>
    </row>
    <row r="62" spans="1:15" ht="18.95" customHeight="1">
      <c r="A62" s="295"/>
      <c r="B62" s="261" t="s">
        <v>48</v>
      </c>
      <c r="C62" s="55" t="s">
        <v>49</v>
      </c>
      <c r="D62" s="25">
        <v>50</v>
      </c>
      <c r="E62" s="21">
        <v>24.264399999999998</v>
      </c>
      <c r="F62" s="21">
        <v>5.891</v>
      </c>
      <c r="G62" s="21">
        <v>2.5000000000000001E-2</v>
      </c>
      <c r="H62" s="21">
        <v>0.18149999999999999</v>
      </c>
      <c r="J62" s="33"/>
      <c r="K62" s="32"/>
      <c r="L62" s="32"/>
      <c r="M62" s="32"/>
      <c r="N62" s="32"/>
      <c r="O62" s="32"/>
    </row>
    <row r="63" spans="1:15" ht="18">
      <c r="A63" s="297"/>
      <c r="B63" s="261" t="s">
        <v>30</v>
      </c>
      <c r="C63" s="57" t="s">
        <v>31</v>
      </c>
      <c r="D63" s="25">
        <v>25</v>
      </c>
      <c r="E63" s="21">
        <v>18.686499999999999</v>
      </c>
      <c r="F63" s="21">
        <v>3.0307499999999998</v>
      </c>
      <c r="G63" s="21">
        <v>0.375</v>
      </c>
      <c r="H63" s="21">
        <v>0.8</v>
      </c>
    </row>
    <row r="64" spans="1:15" ht="18.95" customHeight="1">
      <c r="A64" s="297"/>
      <c r="B64" s="261" t="s">
        <v>32</v>
      </c>
      <c r="C64" s="55" t="s">
        <v>33</v>
      </c>
      <c r="D64" s="25">
        <v>50</v>
      </c>
      <c r="E64" s="21">
        <v>0.2</v>
      </c>
      <c r="F64" s="21">
        <v>0</v>
      </c>
      <c r="G64" s="21">
        <v>0</v>
      </c>
      <c r="H64" s="21">
        <v>0.05</v>
      </c>
    </row>
    <row r="65" spans="1:12" ht="18.95" customHeight="1">
      <c r="A65" s="297"/>
      <c r="B65" s="261" t="s">
        <v>34</v>
      </c>
      <c r="C65" s="23"/>
      <c r="D65" s="25">
        <v>50</v>
      </c>
      <c r="E65" s="21">
        <v>123.1</v>
      </c>
      <c r="F65" s="21">
        <v>26.15</v>
      </c>
      <c r="G65" s="21">
        <v>1</v>
      </c>
      <c r="H65" s="21">
        <v>3.5750000000000002</v>
      </c>
    </row>
    <row r="66" spans="1:12" ht="18.95" customHeight="1">
      <c r="A66" s="297"/>
      <c r="B66" s="56" t="s">
        <v>50</v>
      </c>
      <c r="C66" s="62"/>
      <c r="D66" s="25">
        <v>50</v>
      </c>
      <c r="E66" s="21">
        <v>16.2</v>
      </c>
      <c r="F66" s="21">
        <v>2.8</v>
      </c>
      <c r="G66" s="21">
        <v>0.1</v>
      </c>
      <c r="H66" s="21">
        <v>0.3</v>
      </c>
    </row>
    <row r="67" spans="1:12" ht="18.95" customHeight="1">
      <c r="A67" s="298"/>
      <c r="B67" s="263" t="s">
        <v>36</v>
      </c>
      <c r="C67" s="70"/>
      <c r="D67" s="25">
        <v>50</v>
      </c>
      <c r="E67" s="21">
        <v>19.988</v>
      </c>
      <c r="F67" s="21">
        <v>5.97</v>
      </c>
      <c r="G67" s="21">
        <v>0</v>
      </c>
      <c r="H67" s="21">
        <v>0.15</v>
      </c>
    </row>
    <row r="68" spans="1:12" ht="18.95" customHeight="1">
      <c r="A68" s="220"/>
      <c r="B68" s="22"/>
      <c r="C68" s="22" t="s">
        <v>37</v>
      </c>
      <c r="D68" s="49"/>
      <c r="E68" s="78">
        <f>SUM(E57:E67)</f>
        <v>863.5939000000003</v>
      </c>
      <c r="F68" s="78">
        <f>SUM(F57:F67)</f>
        <v>102.60005</v>
      </c>
      <c r="G68" s="78">
        <f>SUM(G57:G67)</f>
        <v>25.284600000000001</v>
      </c>
      <c r="H68" s="78">
        <f>SUM(H57:H67)</f>
        <v>29.1645</v>
      </c>
    </row>
    <row r="69" spans="1:12" ht="50.1" customHeight="1">
      <c r="A69" s="234" t="s">
        <v>81</v>
      </c>
      <c r="B69" s="29" t="s">
        <v>4</v>
      </c>
      <c r="C69" s="29" t="s">
        <v>5</v>
      </c>
      <c r="D69" s="28" t="s">
        <v>6</v>
      </c>
      <c r="E69" s="28" t="s">
        <v>7</v>
      </c>
      <c r="F69" s="28" t="s">
        <v>8</v>
      </c>
      <c r="G69" s="28" t="s">
        <v>9</v>
      </c>
      <c r="H69" s="28" t="s">
        <v>10</v>
      </c>
    </row>
    <row r="70" spans="1:12" ht="18">
      <c r="A70" s="235"/>
      <c r="B70" s="226" t="s">
        <v>225</v>
      </c>
      <c r="C70" s="57" t="s">
        <v>226</v>
      </c>
      <c r="D70" s="21">
        <v>150</v>
      </c>
      <c r="E70" s="21">
        <v>196.5</v>
      </c>
      <c r="F70" s="21">
        <v>6.74</v>
      </c>
      <c r="G70" s="80">
        <v>12.57</v>
      </c>
      <c r="H70" s="21">
        <v>13.05</v>
      </c>
    </row>
    <row r="71" spans="1:12" ht="18">
      <c r="A71" s="221" t="s">
        <v>13</v>
      </c>
      <c r="B71" s="227" t="s">
        <v>227</v>
      </c>
      <c r="C71" s="57" t="s">
        <v>228</v>
      </c>
      <c r="D71" s="21">
        <v>50</v>
      </c>
      <c r="E71" s="21">
        <v>50.95</v>
      </c>
      <c r="F71" s="21">
        <v>5.85</v>
      </c>
      <c r="G71" s="21">
        <v>1.68</v>
      </c>
      <c r="H71" s="21">
        <v>2.31</v>
      </c>
    </row>
    <row r="72" spans="1:12" ht="18">
      <c r="A72" s="428"/>
      <c r="B72" s="228" t="s">
        <v>137</v>
      </c>
      <c r="C72" s="64"/>
      <c r="D72" s="25">
        <v>60</v>
      </c>
      <c r="E72" s="21">
        <v>43.5</v>
      </c>
      <c r="F72" s="21">
        <v>9.3000000000000007</v>
      </c>
      <c r="G72" s="21">
        <v>0</v>
      </c>
      <c r="H72" s="21">
        <v>1.1399999999999999</v>
      </c>
    </row>
    <row r="73" spans="1:12" ht="18.95" customHeight="1">
      <c r="A73" s="428"/>
      <c r="B73" s="229" t="s">
        <v>229</v>
      </c>
      <c r="C73" s="64" t="s">
        <v>230</v>
      </c>
      <c r="D73" s="25">
        <v>60</v>
      </c>
      <c r="E73" s="21">
        <v>92.52</v>
      </c>
      <c r="F73" s="21">
        <v>16.2</v>
      </c>
      <c r="G73" s="21">
        <v>1.5</v>
      </c>
      <c r="H73" s="21">
        <v>2.9</v>
      </c>
    </row>
    <row r="74" spans="1:12" ht="18.95" customHeight="1">
      <c r="A74" s="428"/>
      <c r="B74" s="230" t="s">
        <v>231</v>
      </c>
      <c r="C74" s="57"/>
      <c r="D74" s="25">
        <v>100</v>
      </c>
      <c r="E74" s="21">
        <v>41.1</v>
      </c>
      <c r="F74" s="21">
        <v>5.59</v>
      </c>
      <c r="G74" s="21">
        <v>0.33</v>
      </c>
      <c r="H74" s="21">
        <v>2.2000000000000002</v>
      </c>
      <c r="I74" s="26"/>
      <c r="J74" s="26"/>
      <c r="K74" s="26"/>
      <c r="L74" s="26"/>
    </row>
    <row r="75" spans="1:12" ht="18">
      <c r="A75" s="428"/>
      <c r="B75" s="231" t="s">
        <v>232</v>
      </c>
      <c r="C75" s="57" t="s">
        <v>233</v>
      </c>
      <c r="D75" s="25">
        <v>50</v>
      </c>
      <c r="E75" s="21">
        <v>17.55</v>
      </c>
      <c r="F75" s="21">
        <v>3.28</v>
      </c>
      <c r="G75" s="21">
        <v>0.55000000000000004</v>
      </c>
      <c r="H75" s="21">
        <v>0.39</v>
      </c>
      <c r="I75" s="26"/>
      <c r="J75" s="26"/>
      <c r="K75" s="26"/>
      <c r="L75" s="26"/>
    </row>
    <row r="76" spans="1:12" ht="18">
      <c r="A76" s="428"/>
      <c r="B76" s="231" t="s">
        <v>64</v>
      </c>
      <c r="C76" s="55" t="s">
        <v>65</v>
      </c>
      <c r="D76" s="25">
        <v>5</v>
      </c>
      <c r="E76" s="21">
        <v>32.189399999999999</v>
      </c>
      <c r="F76" s="21">
        <v>9.7050000000000011E-2</v>
      </c>
      <c r="G76" s="21">
        <v>3.5305500000000003</v>
      </c>
      <c r="H76" s="21">
        <v>1.3550000000000001E-2</v>
      </c>
      <c r="I76" s="26"/>
      <c r="J76" s="26"/>
      <c r="K76" s="26"/>
      <c r="L76" s="26"/>
    </row>
    <row r="77" spans="1:12" ht="18.95" customHeight="1">
      <c r="A77" s="428"/>
      <c r="B77" s="232" t="s">
        <v>234</v>
      </c>
      <c r="C77" s="23" t="s">
        <v>235</v>
      </c>
      <c r="D77" s="25">
        <v>100</v>
      </c>
      <c r="E77" s="21">
        <v>52.4</v>
      </c>
      <c r="F77" s="21">
        <v>9.89</v>
      </c>
      <c r="G77" s="21">
        <v>0.24</v>
      </c>
      <c r="H77" s="21">
        <v>1.44</v>
      </c>
    </row>
    <row r="78" spans="1:12" ht="18.95" customHeight="1">
      <c r="A78" s="428"/>
      <c r="B78" s="229" t="s">
        <v>236</v>
      </c>
      <c r="C78" s="55"/>
      <c r="D78" s="25">
        <v>100</v>
      </c>
      <c r="E78" s="21">
        <v>50</v>
      </c>
      <c r="F78" s="21">
        <v>10.6</v>
      </c>
      <c r="G78" s="21">
        <v>0.17</v>
      </c>
      <c r="H78" s="21">
        <v>0.63</v>
      </c>
    </row>
    <row r="79" spans="1:12" ht="18.95" customHeight="1">
      <c r="A79" s="428"/>
      <c r="B79" s="226" t="s">
        <v>26</v>
      </c>
      <c r="C79" s="58" t="s">
        <v>27</v>
      </c>
      <c r="D79" s="49">
        <v>15</v>
      </c>
      <c r="E79" s="21">
        <v>91.315049999999999</v>
      </c>
      <c r="F79" s="21">
        <v>1.92</v>
      </c>
      <c r="G79" s="21">
        <v>7.7350499999999993</v>
      </c>
      <c r="H79" s="21">
        <v>4.2349499999999995</v>
      </c>
    </row>
    <row r="80" spans="1:12" ht="18.95" customHeight="1">
      <c r="A80" s="221" t="s">
        <v>28</v>
      </c>
      <c r="B80" s="229" t="s">
        <v>29</v>
      </c>
      <c r="C80" s="55"/>
      <c r="D80" s="25">
        <v>50</v>
      </c>
      <c r="E80" s="21">
        <v>28.195</v>
      </c>
      <c r="F80" s="21">
        <v>2.4375</v>
      </c>
      <c r="G80" s="21">
        <v>1.2849999999999999</v>
      </c>
      <c r="H80" s="21">
        <v>1.72</v>
      </c>
    </row>
    <row r="81" spans="1:9" ht="30" customHeight="1">
      <c r="A81" s="236"/>
      <c r="B81" s="229" t="s">
        <v>30</v>
      </c>
      <c r="C81" s="57" t="s">
        <v>31</v>
      </c>
      <c r="D81" s="25">
        <v>25</v>
      </c>
      <c r="E81" s="21">
        <v>18.686499999999999</v>
      </c>
      <c r="F81" s="21">
        <v>3.0307499999999998</v>
      </c>
      <c r="G81" s="21">
        <v>0.375</v>
      </c>
      <c r="H81" s="21">
        <v>0.8</v>
      </c>
    </row>
    <row r="82" spans="1:9" ht="18.95" customHeight="1">
      <c r="A82" s="236"/>
      <c r="B82" s="229" t="s">
        <v>32</v>
      </c>
      <c r="C82" s="55" t="s">
        <v>33</v>
      </c>
      <c r="D82" s="25">
        <v>50</v>
      </c>
      <c r="E82" s="21">
        <v>0.2</v>
      </c>
      <c r="F82" s="21">
        <v>0</v>
      </c>
      <c r="G82" s="21">
        <v>0</v>
      </c>
      <c r="H82" s="21">
        <v>0.05</v>
      </c>
    </row>
    <row r="83" spans="1:9" ht="18.95" customHeight="1">
      <c r="A83" s="237"/>
      <c r="B83" s="233" t="s">
        <v>34</v>
      </c>
      <c r="C83" s="55"/>
      <c r="D83" s="25">
        <v>50</v>
      </c>
      <c r="E83" s="21">
        <v>123.1</v>
      </c>
      <c r="F83" s="21">
        <v>26.15</v>
      </c>
      <c r="G83" s="21">
        <v>1</v>
      </c>
      <c r="H83" s="21">
        <v>3.5750000000000002</v>
      </c>
    </row>
    <row r="84" spans="1:9" ht="18.95" customHeight="1">
      <c r="A84" s="237"/>
      <c r="B84" s="54" t="s">
        <v>71</v>
      </c>
      <c r="C84" s="53"/>
      <c r="D84" s="25">
        <v>50</v>
      </c>
      <c r="E84" s="21">
        <v>9.4499999999999993</v>
      </c>
      <c r="F84" s="21">
        <v>1.45</v>
      </c>
      <c r="G84" s="21">
        <v>0.05</v>
      </c>
      <c r="H84" s="21">
        <v>0.4</v>
      </c>
    </row>
    <row r="85" spans="1:9" ht="18.95" customHeight="1">
      <c r="A85" s="238"/>
      <c r="B85" s="262" t="s">
        <v>194</v>
      </c>
      <c r="C85" s="62"/>
      <c r="D85" s="25">
        <v>50</v>
      </c>
      <c r="E85" s="21">
        <v>24.038</v>
      </c>
      <c r="F85" s="21">
        <v>6.74</v>
      </c>
      <c r="G85" s="21">
        <v>0</v>
      </c>
      <c r="H85" s="21">
        <v>0</v>
      </c>
    </row>
    <row r="86" spans="1:9" ht="18.95" customHeight="1">
      <c r="A86" s="220"/>
      <c r="B86" s="22"/>
      <c r="C86" s="22" t="s">
        <v>37</v>
      </c>
      <c r="D86" s="50"/>
      <c r="E86" s="52">
        <f>SUM(E70:E85)</f>
        <v>871.6939500000002</v>
      </c>
      <c r="F86" s="52">
        <f>SUM(F70:F85)</f>
        <v>109.27530000000002</v>
      </c>
      <c r="G86" s="52">
        <f>SUM(G70:G85)</f>
        <v>31.015599999999999</v>
      </c>
      <c r="H86" s="52">
        <f>SUM(H70:H85)</f>
        <v>34.853499999999997</v>
      </c>
    </row>
    <row r="87" spans="1:9" ht="18.95" customHeight="1">
      <c r="A87" s="400" t="s">
        <v>97</v>
      </c>
      <c r="B87" s="401"/>
      <c r="C87" s="401"/>
      <c r="D87" s="402"/>
      <c r="E87" s="20">
        <f>AVERAGE(E24,E37,E86,E68,E55)</f>
        <v>799.68103000000031</v>
      </c>
      <c r="F87" s="19">
        <f>AVERAGE(F24,F37,F86,F68,F55)</f>
        <v>105.33732000000001</v>
      </c>
      <c r="G87" s="19">
        <f>AVERAGE(G24,G37,G86,G68,G55)</f>
        <v>26.01605</v>
      </c>
      <c r="H87" s="19">
        <f>AVERAGE(H24,H37,H86,H68,H55)</f>
        <v>29.276369999999996</v>
      </c>
    </row>
    <row r="88" spans="1:9" ht="18.95" customHeight="1">
      <c r="A88" s="18"/>
      <c r="B88" s="17"/>
      <c r="C88" s="403" t="s">
        <v>237</v>
      </c>
      <c r="D88" s="404"/>
      <c r="E88" s="328"/>
      <c r="F88" s="14">
        <f>(F87*4)/E87*100</f>
        <v>52.689668029264105</v>
      </c>
      <c r="G88" s="14">
        <f>(G87*9)/E87*100</f>
        <v>29.279730444524855</v>
      </c>
      <c r="H88" s="14">
        <f>(H87*4)/E87*100</f>
        <v>14.644023755321536</v>
      </c>
    </row>
    <row r="89" spans="1:9" ht="18.95" customHeight="1">
      <c r="A89" s="16"/>
      <c r="B89" s="15"/>
      <c r="C89" s="405" t="s">
        <v>99</v>
      </c>
      <c r="D89" s="406"/>
      <c r="E89" s="328" t="s">
        <v>100</v>
      </c>
      <c r="F89" s="14" t="s">
        <v>101</v>
      </c>
      <c r="G89" s="14" t="s">
        <v>102</v>
      </c>
      <c r="H89" s="14" t="s">
        <v>103</v>
      </c>
    </row>
    <row r="90" spans="1:9" ht="18.95" customHeight="1">
      <c r="A90" s="427" t="s">
        <v>104</v>
      </c>
      <c r="B90" s="427"/>
      <c r="C90" s="427"/>
      <c r="D90" s="427"/>
      <c r="E90" s="397"/>
      <c r="F90" s="397"/>
      <c r="G90" s="397"/>
      <c r="H90" s="397"/>
    </row>
    <row r="91" spans="1:9" ht="18.95" customHeight="1">
      <c r="A91" s="413" t="s">
        <v>105</v>
      </c>
      <c r="B91" s="414"/>
      <c r="C91" s="414"/>
      <c r="D91" s="414"/>
      <c r="E91" s="414"/>
      <c r="F91" s="414"/>
      <c r="G91" s="414"/>
      <c r="H91" s="415"/>
    </row>
    <row r="92" spans="1:9" ht="18.95" customHeight="1">
      <c r="A92" s="424" t="s">
        <v>106</v>
      </c>
      <c r="B92" s="425"/>
      <c r="C92" s="425"/>
      <c r="D92" s="425"/>
      <c r="E92" s="425"/>
      <c r="F92" s="425"/>
      <c r="G92" s="425"/>
      <c r="H92" s="426"/>
      <c r="I92" s="8"/>
    </row>
    <row r="93" spans="1:9" ht="18.95" customHeight="1">
      <c r="A93" s="416" t="s">
        <v>107</v>
      </c>
      <c r="B93" s="417"/>
      <c r="C93" s="417"/>
      <c r="D93" s="417"/>
      <c r="E93" s="417"/>
      <c r="F93" s="417"/>
      <c r="G93" s="417"/>
      <c r="H93" s="418"/>
    </row>
    <row r="94" spans="1:9" ht="18.95" customHeight="1">
      <c r="A94" s="416" t="s">
        <v>108</v>
      </c>
      <c r="B94" s="417"/>
      <c r="C94" s="417"/>
      <c r="D94" s="417"/>
      <c r="E94" s="417"/>
      <c r="F94" s="417"/>
      <c r="G94" s="417"/>
      <c r="H94" s="418"/>
    </row>
    <row r="95" spans="1:9" ht="18.95" customHeight="1">
      <c r="A95" s="416" t="s">
        <v>109</v>
      </c>
      <c r="B95" s="417"/>
      <c r="C95" s="417"/>
      <c r="D95" s="417"/>
      <c r="E95" s="417"/>
      <c r="F95" s="417"/>
      <c r="G95" s="417"/>
      <c r="H95" s="418"/>
    </row>
    <row r="96" spans="1:9" ht="18.95" customHeight="1">
      <c r="A96" s="410" t="s">
        <v>110</v>
      </c>
      <c r="B96" s="410"/>
      <c r="C96" s="410"/>
      <c r="D96" s="410"/>
      <c r="E96" s="410"/>
      <c r="F96" s="410"/>
      <c r="G96" s="410"/>
      <c r="H96" s="410"/>
    </row>
    <row r="97" spans="1:8" ht="18.95" customHeight="1">
      <c r="A97" s="13" t="s">
        <v>111</v>
      </c>
      <c r="B97" s="12" t="s">
        <v>112</v>
      </c>
      <c r="C97" s="12"/>
      <c r="D97" s="12"/>
      <c r="E97" s="11"/>
      <c r="F97" s="11"/>
      <c r="G97" s="11"/>
      <c r="H97" s="10"/>
    </row>
    <row r="98" spans="1:8" ht="18.95" customHeight="1">
      <c r="A98" s="9" t="s">
        <v>113</v>
      </c>
      <c r="B98" s="8" t="s">
        <v>114</v>
      </c>
      <c r="C98" s="8"/>
      <c r="D98" s="8"/>
      <c r="E98" s="7"/>
      <c r="F98" s="7"/>
      <c r="G98" s="7"/>
      <c r="H98" s="6"/>
    </row>
    <row r="99" spans="1:8" ht="18.95" customHeight="1">
      <c r="A99" s="5" t="s">
        <v>115</v>
      </c>
      <c r="B99" s="4" t="s">
        <v>116</v>
      </c>
      <c r="C99" s="4"/>
      <c r="D99" s="4"/>
      <c r="E99" s="3"/>
      <c r="F99" s="3"/>
      <c r="G99" s="3"/>
      <c r="H99" s="2"/>
    </row>
    <row r="100" spans="1:8" ht="18.95" customHeight="1">
      <c r="A100" s="411" t="s">
        <v>117</v>
      </c>
      <c r="B100" s="411"/>
      <c r="C100" s="411"/>
      <c r="D100" s="411"/>
      <c r="E100" s="411"/>
      <c r="F100" s="411"/>
      <c r="G100" s="411"/>
      <c r="H100" s="411"/>
    </row>
    <row r="101" spans="1:8" ht="18.95" customHeight="1">
      <c r="A101" s="412" t="s">
        <v>118</v>
      </c>
      <c r="B101" s="412"/>
      <c r="C101" s="412"/>
      <c r="D101" s="412"/>
      <c r="E101" s="412"/>
      <c r="F101" s="412"/>
      <c r="G101" s="412"/>
      <c r="H101" s="412"/>
    </row>
  </sheetData>
  <mergeCells count="16">
    <mergeCell ref="A101:H101"/>
    <mergeCell ref="A91:H91"/>
    <mergeCell ref="A93:H93"/>
    <mergeCell ref="A94:H94"/>
    <mergeCell ref="A95:H95"/>
    <mergeCell ref="A96:H96"/>
    <mergeCell ref="A100:H100"/>
    <mergeCell ref="A92:H92"/>
    <mergeCell ref="A90:H90"/>
    <mergeCell ref="A1:B5"/>
    <mergeCell ref="A6:B6"/>
    <mergeCell ref="A87:D87"/>
    <mergeCell ref="C88:D88"/>
    <mergeCell ref="C89:D89"/>
    <mergeCell ref="D1:E7"/>
    <mergeCell ref="A72:A79"/>
  </mergeCells>
  <pageMargins left="0.25" right="0.25" top="0.75" bottom="0.75" header="0.3" footer="0.3"/>
  <pageSetup paperSize="9" scale="52" fitToHeight="0" orientation="landscape" r:id="rId1"/>
  <rowBreaks count="3" manualBreakCount="3">
    <brk id="37" max="7" man="1"/>
    <brk id="68" max="7" man="1"/>
    <brk id="3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9CAC-C8B8-4CBA-AB6E-DE219AEF61B8}">
  <sheetPr>
    <tabColor theme="9" tint="0.59999389629810485"/>
    <pageSetUpPr fitToPage="1"/>
  </sheetPr>
  <dimension ref="A1:W104"/>
  <sheetViews>
    <sheetView topLeftCell="A73" zoomScale="80" zoomScaleNormal="80" workbookViewId="0">
      <selection activeCell="B45" sqref="B45"/>
    </sheetView>
  </sheetViews>
  <sheetFormatPr defaultColWidth="9.25" defaultRowHeight="15"/>
  <cols>
    <col min="1" max="1" width="25.625" style="1" customWidth="1"/>
    <col min="2" max="2" width="60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17" ht="18.95" customHeight="1">
      <c r="A1" s="398" t="e" vm="1">
        <v>#VALUE!</v>
      </c>
      <c r="B1" s="398"/>
      <c r="C1" s="45"/>
      <c r="D1" s="407" t="e" vm="2">
        <v>#VALUE!</v>
      </c>
      <c r="E1" s="407"/>
    </row>
    <row r="2" spans="1:17" ht="18.95" customHeight="1">
      <c r="A2" s="398"/>
      <c r="B2" s="398"/>
      <c r="C2" s="45"/>
      <c r="D2" s="407"/>
      <c r="E2" s="407"/>
    </row>
    <row r="3" spans="1:17" ht="18.95" customHeight="1">
      <c r="A3" s="398"/>
      <c r="B3" s="398"/>
      <c r="C3" s="45"/>
      <c r="D3" s="407"/>
      <c r="E3" s="407"/>
    </row>
    <row r="4" spans="1:17" ht="18.95" customHeight="1">
      <c r="A4" s="398"/>
      <c r="B4" s="398"/>
      <c r="C4" s="45"/>
      <c r="D4" s="407"/>
      <c r="E4" s="407"/>
    </row>
    <row r="5" spans="1:17" ht="18.95" customHeight="1">
      <c r="A5" s="398"/>
      <c r="B5" s="398"/>
      <c r="C5" s="45"/>
      <c r="D5" s="407"/>
      <c r="E5" s="407"/>
    </row>
    <row r="6" spans="1:17" ht="30">
      <c r="A6" s="399" t="s">
        <v>0</v>
      </c>
      <c r="B6" s="399"/>
      <c r="C6" s="43"/>
      <c r="D6" s="407"/>
      <c r="E6" s="407"/>
    </row>
    <row r="7" spans="1:17" ht="30">
      <c r="A7" s="44" t="s">
        <v>238</v>
      </c>
      <c r="B7" s="44" t="s">
        <v>239</v>
      </c>
      <c r="C7" s="43"/>
      <c r="D7" s="408"/>
      <c r="E7" s="408"/>
    </row>
    <row r="8" spans="1:17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17" ht="18">
      <c r="A9" s="294"/>
      <c r="B9" s="266" t="s">
        <v>240</v>
      </c>
      <c r="C9" s="23" t="s">
        <v>241</v>
      </c>
      <c r="D9" s="21">
        <v>120</v>
      </c>
      <c r="E9" s="21">
        <v>144</v>
      </c>
      <c r="F9" s="21">
        <v>7.36</v>
      </c>
      <c r="G9" s="21">
        <v>9.66</v>
      </c>
      <c r="H9" s="21">
        <v>6.6</v>
      </c>
      <c r="J9" s="390"/>
      <c r="K9" s="244"/>
      <c r="L9" s="192"/>
      <c r="M9" s="94"/>
      <c r="N9" s="94"/>
      <c r="O9" s="94"/>
      <c r="P9" s="94"/>
      <c r="Q9" s="94"/>
    </row>
    <row r="10" spans="1:17" ht="30.75">
      <c r="A10" s="274" t="s">
        <v>13</v>
      </c>
      <c r="B10" s="290" t="s">
        <v>242</v>
      </c>
      <c r="C10" s="23" t="s">
        <v>243</v>
      </c>
      <c r="D10" s="27">
        <v>20</v>
      </c>
      <c r="E10" s="21">
        <v>27.2</v>
      </c>
      <c r="F10" s="21">
        <v>2.4300000000000002</v>
      </c>
      <c r="G10" s="21">
        <v>1.29</v>
      </c>
      <c r="H10" s="21">
        <v>1.1599999999999999</v>
      </c>
      <c r="J10" s="245"/>
      <c r="K10" s="391"/>
      <c r="L10" s="192"/>
      <c r="M10" s="247"/>
      <c r="N10" s="94"/>
      <c r="O10" s="94"/>
      <c r="P10" s="94"/>
      <c r="Q10" s="94"/>
    </row>
    <row r="11" spans="1:17" ht="18.95" customHeight="1">
      <c r="A11" s="295"/>
      <c r="B11" s="258" t="s">
        <v>59</v>
      </c>
      <c r="C11" s="60" t="s">
        <v>244</v>
      </c>
      <c r="D11" s="25">
        <v>60</v>
      </c>
      <c r="E11" s="21">
        <v>44.37</v>
      </c>
      <c r="F11" s="21">
        <v>10.097999999999999</v>
      </c>
      <c r="G11" s="21">
        <v>6.1199999999999991E-2</v>
      </c>
      <c r="H11" s="21">
        <v>1.1627999999999998</v>
      </c>
      <c r="J11" s="34"/>
      <c r="K11" s="248"/>
      <c r="L11" s="387"/>
      <c r="M11" s="95"/>
      <c r="N11" s="94"/>
      <c r="O11" s="94"/>
      <c r="P11" s="94"/>
      <c r="Q11" s="94"/>
    </row>
    <row r="12" spans="1:17" ht="18.95" customHeight="1">
      <c r="A12" s="295"/>
      <c r="B12" s="259" t="s">
        <v>229</v>
      </c>
      <c r="C12" s="64" t="s">
        <v>230</v>
      </c>
      <c r="D12" s="25">
        <v>60</v>
      </c>
      <c r="E12" s="21">
        <v>48.359999999999992</v>
      </c>
      <c r="F12" s="21">
        <v>10.185</v>
      </c>
      <c r="G12" s="21">
        <v>0.3</v>
      </c>
      <c r="H12" s="21">
        <v>1.7849999999999999</v>
      </c>
      <c r="J12" s="34"/>
      <c r="K12" s="113"/>
      <c r="L12" s="392"/>
      <c r="M12" s="95"/>
      <c r="N12" s="94"/>
      <c r="O12" s="94"/>
      <c r="P12" s="94"/>
      <c r="Q12" s="94"/>
    </row>
    <row r="13" spans="1:17" ht="18.95" customHeight="1">
      <c r="A13" s="295"/>
      <c r="B13" s="261" t="s">
        <v>245</v>
      </c>
      <c r="C13" s="23" t="s">
        <v>246</v>
      </c>
      <c r="D13" s="25">
        <v>50</v>
      </c>
      <c r="E13" s="21">
        <v>32.200000000000003</v>
      </c>
      <c r="F13" s="21">
        <v>7.95</v>
      </c>
      <c r="G13" s="21">
        <v>0.3</v>
      </c>
      <c r="H13" s="21">
        <v>0.85</v>
      </c>
      <c r="J13" s="34"/>
      <c r="K13" s="252"/>
      <c r="L13" s="192"/>
      <c r="M13" s="95"/>
      <c r="N13" s="94"/>
      <c r="O13" s="94"/>
      <c r="P13" s="94"/>
      <c r="Q13" s="94"/>
    </row>
    <row r="14" spans="1:17" ht="18.95" customHeight="1">
      <c r="A14" s="295"/>
      <c r="B14" s="261" t="s">
        <v>247</v>
      </c>
      <c r="C14" s="23" t="s">
        <v>248</v>
      </c>
      <c r="D14" s="25">
        <v>50</v>
      </c>
      <c r="E14" s="21">
        <v>90</v>
      </c>
      <c r="F14" s="21">
        <v>2.34</v>
      </c>
      <c r="G14" s="21">
        <v>8.2899999999999991</v>
      </c>
      <c r="H14" s="21">
        <v>1.41</v>
      </c>
      <c r="J14" s="34"/>
      <c r="K14" s="252"/>
      <c r="L14" s="192"/>
      <c r="M14" s="95"/>
      <c r="N14" s="94"/>
      <c r="O14" s="94"/>
      <c r="P14" s="94"/>
      <c r="Q14" s="94"/>
    </row>
    <row r="15" spans="1:17" ht="18.95" customHeight="1">
      <c r="A15" s="297"/>
      <c r="B15" s="264" t="s">
        <v>64</v>
      </c>
      <c r="C15" s="55" t="s">
        <v>65</v>
      </c>
      <c r="D15" s="25">
        <v>5</v>
      </c>
      <c r="E15" s="21">
        <v>32.189399999999999</v>
      </c>
      <c r="F15" s="21">
        <v>9.7050000000000011E-2</v>
      </c>
      <c r="G15" s="21">
        <v>3.5305500000000003</v>
      </c>
      <c r="H15" s="21">
        <v>1.3550000000000001E-2</v>
      </c>
      <c r="J15" s="393"/>
      <c r="K15" s="97"/>
      <c r="L15" s="253"/>
      <c r="M15" s="95"/>
      <c r="N15" s="94"/>
      <c r="O15" s="94"/>
      <c r="P15" s="94"/>
      <c r="Q15" s="94"/>
    </row>
    <row r="16" spans="1:17" ht="18.95" customHeight="1">
      <c r="A16" s="297"/>
      <c r="B16" s="261" t="s">
        <v>249</v>
      </c>
      <c r="C16" s="23" t="s">
        <v>250</v>
      </c>
      <c r="D16" s="25">
        <v>50</v>
      </c>
      <c r="E16" s="21">
        <v>22.654499999999999</v>
      </c>
      <c r="F16" s="21">
        <v>4.3185000000000002</v>
      </c>
      <c r="G16" s="21">
        <v>0.77149999999999996</v>
      </c>
      <c r="H16" s="21">
        <v>0.28699999999999998</v>
      </c>
      <c r="J16" s="393"/>
      <c r="K16" s="252"/>
      <c r="L16" s="192"/>
      <c r="M16" s="95"/>
      <c r="N16" s="94"/>
      <c r="O16" s="94"/>
      <c r="P16" s="94"/>
      <c r="Q16" s="94"/>
    </row>
    <row r="17" spans="1:23" ht="18.95" customHeight="1">
      <c r="A17" s="297"/>
      <c r="B17" s="261" t="s">
        <v>251</v>
      </c>
      <c r="C17" s="23"/>
      <c r="D17" s="25">
        <v>30</v>
      </c>
      <c r="E17" s="21">
        <v>17.78</v>
      </c>
      <c r="F17" s="21">
        <v>3.5700000000000003</v>
      </c>
      <c r="G17" s="21">
        <v>0.32</v>
      </c>
      <c r="H17" s="21">
        <v>0.94000000000000017</v>
      </c>
      <c r="J17" s="393"/>
      <c r="K17" s="252"/>
      <c r="L17" s="192"/>
      <c r="M17" s="95"/>
      <c r="N17" s="94"/>
      <c r="O17" s="94"/>
      <c r="P17" s="94"/>
      <c r="Q17" s="94"/>
    </row>
    <row r="18" spans="1:23" ht="18.95" customHeight="1">
      <c r="A18" s="297"/>
      <c r="B18" s="257" t="s">
        <v>26</v>
      </c>
      <c r="C18" s="58" t="s">
        <v>27</v>
      </c>
      <c r="D18" s="49">
        <v>15</v>
      </c>
      <c r="E18" s="21">
        <v>91.315049999999999</v>
      </c>
      <c r="F18" s="21">
        <v>1.92</v>
      </c>
      <c r="G18" s="21">
        <v>7.7350499999999993</v>
      </c>
      <c r="H18" s="21">
        <v>4.2349499999999995</v>
      </c>
      <c r="I18" s="26"/>
      <c r="J18" s="393"/>
      <c r="K18" s="376"/>
      <c r="L18" s="394"/>
      <c r="M18" s="32"/>
      <c r="N18" s="94"/>
      <c r="O18" s="94"/>
      <c r="P18" s="94"/>
      <c r="Q18" s="94"/>
      <c r="R18" s="35"/>
      <c r="S18" s="35"/>
      <c r="T18" s="35"/>
      <c r="U18" s="35"/>
      <c r="V18" s="35"/>
      <c r="W18" s="35"/>
    </row>
    <row r="19" spans="1:23" ht="18">
      <c r="A19" s="277" t="s">
        <v>28</v>
      </c>
      <c r="B19" s="261" t="s">
        <v>29</v>
      </c>
      <c r="C19" s="23"/>
      <c r="D19" s="25">
        <v>50</v>
      </c>
      <c r="E19" s="21">
        <v>28.195</v>
      </c>
      <c r="F19" s="21">
        <v>2.4375</v>
      </c>
      <c r="G19" s="21">
        <v>1.2849999999999999</v>
      </c>
      <c r="H19" s="21">
        <v>1.72</v>
      </c>
      <c r="I19" s="26"/>
      <c r="J19" s="395"/>
      <c r="K19" s="252"/>
      <c r="L19" s="192"/>
      <c r="M19" s="95"/>
      <c r="N19" s="94"/>
      <c r="O19" s="94"/>
      <c r="P19" s="94"/>
      <c r="Q19" s="94"/>
      <c r="R19" s="35"/>
      <c r="S19" s="35"/>
      <c r="T19" s="35"/>
      <c r="U19" s="35"/>
      <c r="V19" s="35"/>
      <c r="W19" s="35"/>
    </row>
    <row r="20" spans="1:23" ht="18.95" customHeight="1">
      <c r="A20" s="297"/>
      <c r="B20" s="259" t="s">
        <v>30</v>
      </c>
      <c r="C20" s="57" t="s">
        <v>31</v>
      </c>
      <c r="D20" s="25">
        <v>50</v>
      </c>
      <c r="E20" s="21">
        <v>37.372999999999998</v>
      </c>
      <c r="F20" s="21">
        <v>6.0614999999999997</v>
      </c>
      <c r="G20" s="21">
        <v>0.75</v>
      </c>
      <c r="H20" s="21">
        <v>1.6</v>
      </c>
      <c r="I20" s="26"/>
      <c r="J20" s="393"/>
      <c r="K20" s="113"/>
      <c r="L20" s="96"/>
      <c r="M20" s="95"/>
      <c r="N20" s="94"/>
      <c r="O20" s="94"/>
      <c r="P20" s="94"/>
      <c r="Q20" s="94"/>
      <c r="R20" s="35"/>
      <c r="S20" s="35"/>
      <c r="T20" s="35"/>
      <c r="U20" s="35"/>
      <c r="V20" s="35"/>
      <c r="W20" s="35"/>
    </row>
    <row r="21" spans="1:23" ht="18.95" customHeight="1">
      <c r="A21" s="297"/>
      <c r="B21" s="259" t="s">
        <v>32</v>
      </c>
      <c r="C21" s="55" t="s">
        <v>33</v>
      </c>
      <c r="D21" s="25">
        <v>50</v>
      </c>
      <c r="E21" s="21">
        <v>0.2</v>
      </c>
      <c r="F21" s="21">
        <v>0</v>
      </c>
      <c r="G21" s="21">
        <v>0</v>
      </c>
      <c r="H21" s="21">
        <v>0.05</v>
      </c>
      <c r="J21" s="393"/>
      <c r="K21" s="113"/>
      <c r="L21" s="253"/>
      <c r="M21" s="95"/>
      <c r="N21" s="94"/>
      <c r="O21" s="94"/>
      <c r="P21" s="94"/>
      <c r="Q21" s="94"/>
      <c r="R21" s="35"/>
      <c r="S21" s="35"/>
      <c r="T21" s="35"/>
      <c r="U21" s="35"/>
      <c r="V21" s="35"/>
      <c r="W21" s="35"/>
    </row>
    <row r="22" spans="1:23" ht="18.95" customHeight="1">
      <c r="A22" s="286"/>
      <c r="B22" s="263" t="s">
        <v>34</v>
      </c>
      <c r="C22" s="55"/>
      <c r="D22" s="25">
        <v>50</v>
      </c>
      <c r="E22" s="21">
        <v>123.1</v>
      </c>
      <c r="F22" s="21">
        <v>26.15</v>
      </c>
      <c r="G22" s="21">
        <v>1</v>
      </c>
      <c r="H22" s="21">
        <v>3.5750000000000002</v>
      </c>
      <c r="J22" s="388"/>
      <c r="K22" s="389"/>
      <c r="L22" s="253"/>
      <c r="M22" s="95"/>
      <c r="N22" s="94"/>
      <c r="O22" s="94"/>
      <c r="P22" s="94"/>
      <c r="Q22" s="94"/>
      <c r="R22" s="35"/>
      <c r="S22" s="35"/>
      <c r="T22" s="35"/>
      <c r="U22" s="35"/>
      <c r="V22" s="35"/>
      <c r="W22" s="35"/>
    </row>
    <row r="23" spans="1:23" ht="18.95" customHeight="1">
      <c r="A23" s="297"/>
      <c r="B23" s="56" t="s">
        <v>50</v>
      </c>
      <c r="C23" s="62"/>
      <c r="D23" s="25">
        <v>50</v>
      </c>
      <c r="E23" s="21">
        <v>16.2</v>
      </c>
      <c r="F23" s="21">
        <v>2.8</v>
      </c>
      <c r="G23" s="21">
        <v>0.1</v>
      </c>
      <c r="H23" s="21">
        <v>0.3</v>
      </c>
      <c r="J23" s="388"/>
      <c r="K23" s="389"/>
      <c r="L23" s="253"/>
      <c r="M23" s="95"/>
      <c r="N23" s="94"/>
      <c r="O23" s="94"/>
      <c r="P23" s="94"/>
      <c r="Q23" s="94"/>
      <c r="R23" s="35"/>
      <c r="S23" s="35"/>
      <c r="T23" s="35"/>
      <c r="U23" s="35"/>
      <c r="V23" s="35"/>
      <c r="W23" s="35"/>
    </row>
    <row r="24" spans="1:23" ht="18.95" customHeight="1">
      <c r="A24" s="279"/>
      <c r="B24" s="263" t="s">
        <v>51</v>
      </c>
      <c r="C24" s="70"/>
      <c r="D24" s="25">
        <v>50</v>
      </c>
      <c r="E24" s="21">
        <v>24.038</v>
      </c>
      <c r="F24" s="21">
        <v>6.74</v>
      </c>
      <c r="G24" s="21">
        <v>0</v>
      </c>
      <c r="H24" s="21">
        <v>0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3" s="34" customFormat="1" ht="18.95" customHeight="1">
      <c r="A25" s="220"/>
      <c r="B25" s="22"/>
      <c r="C25" s="22" t="s">
        <v>37</v>
      </c>
      <c r="D25" s="30"/>
      <c r="E25" s="82">
        <f>SUM(E9:E24)</f>
        <v>779.17495000000019</v>
      </c>
      <c r="F25" s="82">
        <f>SUM(F9:F24)</f>
        <v>94.457549999999998</v>
      </c>
      <c r="G25" s="82">
        <f>SUM(G9:G24)</f>
        <v>35.393299999999996</v>
      </c>
      <c r="H25" s="82">
        <f>SUM(H9:H24)</f>
        <v>25.688300000000002</v>
      </c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spans="1:23" ht="50.1" customHeight="1">
      <c r="A26" s="234" t="s">
        <v>38</v>
      </c>
      <c r="B26" s="29" t="s">
        <v>4</v>
      </c>
      <c r="C26" s="29" t="s">
        <v>5</v>
      </c>
      <c r="D26" s="28" t="s">
        <v>6</v>
      </c>
      <c r="E26" s="28" t="s">
        <v>7</v>
      </c>
      <c r="F26" s="28" t="s">
        <v>8</v>
      </c>
      <c r="G26" s="28" t="s">
        <v>9</v>
      </c>
      <c r="H26" s="28" t="s">
        <v>10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.75">
      <c r="A27" s="294"/>
      <c r="B27" s="266" t="s">
        <v>252</v>
      </c>
      <c r="C27" s="68" t="s">
        <v>253</v>
      </c>
      <c r="D27" s="21">
        <v>200</v>
      </c>
      <c r="E27" s="21">
        <v>361</v>
      </c>
      <c r="F27" s="21">
        <v>43.7</v>
      </c>
      <c r="G27" s="21">
        <v>13.3</v>
      </c>
      <c r="H27" s="21">
        <v>13.4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31.5">
      <c r="A28" s="274" t="s">
        <v>13</v>
      </c>
      <c r="B28" s="290" t="s">
        <v>254</v>
      </c>
      <c r="C28" s="68" t="s">
        <v>255</v>
      </c>
      <c r="D28" s="27">
        <v>50</v>
      </c>
      <c r="E28" s="21">
        <v>86</v>
      </c>
      <c r="F28" s="21">
        <v>10.4</v>
      </c>
      <c r="G28" s="21">
        <v>3.28</v>
      </c>
      <c r="H28" s="21">
        <v>2.64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s="39" customFormat="1" ht="18.95" customHeight="1">
      <c r="A29" s="304"/>
      <c r="B29" s="258" t="s">
        <v>256</v>
      </c>
      <c r="C29" s="23" t="s">
        <v>257</v>
      </c>
      <c r="D29" s="25">
        <v>50</v>
      </c>
      <c r="E29" s="21">
        <v>23.107700000000001</v>
      </c>
      <c r="F29" s="21">
        <v>3.3490000000000002</v>
      </c>
      <c r="G29" s="21">
        <v>1.0485</v>
      </c>
      <c r="H29" s="21">
        <v>0.86399999999999999</v>
      </c>
      <c r="J29" s="40"/>
      <c r="K29" s="40"/>
      <c r="L29" s="40"/>
      <c r="M29" s="40"/>
      <c r="N29" s="40"/>
      <c r="O29" s="40"/>
      <c r="P29" s="40"/>
    </row>
    <row r="30" spans="1:23" s="39" customFormat="1" ht="18.95" customHeight="1">
      <c r="A30" s="304"/>
      <c r="B30" s="259" t="s">
        <v>232</v>
      </c>
      <c r="C30" s="62" t="s">
        <v>258</v>
      </c>
      <c r="D30" s="91">
        <v>50</v>
      </c>
      <c r="E30" s="90">
        <v>17.598500000000001</v>
      </c>
      <c r="F30" s="90">
        <v>3.2825000000000002</v>
      </c>
      <c r="G30" s="90">
        <v>0.54400000000000004</v>
      </c>
      <c r="H30" s="90">
        <v>0.38950000000000001</v>
      </c>
      <c r="I30" s="41"/>
      <c r="J30" s="40"/>
      <c r="K30" s="40"/>
      <c r="L30" s="40"/>
      <c r="M30" s="40"/>
      <c r="N30" s="40"/>
      <c r="O30" s="40"/>
      <c r="P30" s="42"/>
    </row>
    <row r="31" spans="1:23" s="39" customFormat="1" ht="18">
      <c r="A31" s="304"/>
      <c r="B31" s="264" t="s">
        <v>64</v>
      </c>
      <c r="C31" s="55" t="s">
        <v>65</v>
      </c>
      <c r="D31" s="25">
        <v>5</v>
      </c>
      <c r="E31" s="21">
        <v>32.189399999999999</v>
      </c>
      <c r="F31" s="21">
        <v>9.7050000000000011E-2</v>
      </c>
      <c r="G31" s="21">
        <v>3.5305500000000003</v>
      </c>
      <c r="H31" s="21">
        <v>1.3550000000000001E-2</v>
      </c>
      <c r="I31" s="41"/>
      <c r="J31" s="40"/>
      <c r="K31" s="40"/>
      <c r="L31" s="40"/>
      <c r="M31" s="40"/>
      <c r="N31" s="40"/>
      <c r="O31" s="40"/>
      <c r="P31" s="40"/>
    </row>
    <row r="32" spans="1:23" s="39" customFormat="1" ht="18.95" customHeight="1">
      <c r="A32" s="304"/>
      <c r="B32" s="257" t="s">
        <v>259</v>
      </c>
      <c r="C32" s="57" t="s">
        <v>260</v>
      </c>
      <c r="D32" s="25">
        <v>50</v>
      </c>
      <c r="E32" s="21">
        <v>18.3765</v>
      </c>
      <c r="F32" s="21">
        <v>4.4584999999999999</v>
      </c>
      <c r="G32" s="21">
        <v>0.15</v>
      </c>
      <c r="H32" s="21">
        <v>0.55000000000000004</v>
      </c>
      <c r="I32" s="41"/>
      <c r="J32" s="40"/>
      <c r="K32" s="40"/>
      <c r="L32" s="40"/>
      <c r="M32" s="40"/>
      <c r="N32" s="40"/>
      <c r="O32" s="40"/>
      <c r="P32" s="40"/>
    </row>
    <row r="33" spans="1:22" ht="18.95" customHeight="1">
      <c r="A33" s="295"/>
      <c r="B33" s="262" t="s">
        <v>261</v>
      </c>
      <c r="C33" s="62"/>
      <c r="D33" s="25">
        <v>30</v>
      </c>
      <c r="E33" s="21">
        <v>7.5630000000000006</v>
      </c>
      <c r="F33" s="21">
        <v>1.42</v>
      </c>
      <c r="G33" s="21">
        <v>0.10700000000000001</v>
      </c>
      <c r="H33" s="21">
        <v>0.45999999999999996</v>
      </c>
      <c r="I33" s="26"/>
      <c r="J33" s="35"/>
      <c r="K33" s="35"/>
      <c r="L33" s="35"/>
      <c r="M33" s="35"/>
      <c r="N33" s="35"/>
      <c r="O33" s="35"/>
      <c r="P33" s="35"/>
    </row>
    <row r="34" spans="1:22" ht="18.95" customHeight="1">
      <c r="A34" s="295"/>
      <c r="B34" s="257" t="s">
        <v>26</v>
      </c>
      <c r="C34" s="58" t="s">
        <v>27</v>
      </c>
      <c r="D34" s="49">
        <v>15</v>
      </c>
      <c r="E34" s="21">
        <v>91.315049999999999</v>
      </c>
      <c r="F34" s="21">
        <v>1.92</v>
      </c>
      <c r="G34" s="21">
        <v>7.7350499999999993</v>
      </c>
      <c r="H34" s="21">
        <v>4.2349499999999995</v>
      </c>
      <c r="J34" s="35"/>
      <c r="K34" s="35"/>
      <c r="L34" s="35"/>
      <c r="M34" s="35"/>
      <c r="N34" s="35"/>
      <c r="O34" s="35"/>
      <c r="P34" s="35"/>
    </row>
    <row r="35" spans="1:22" ht="18.95" customHeight="1">
      <c r="A35" s="277" t="s">
        <v>28</v>
      </c>
      <c r="B35" s="261" t="s">
        <v>29</v>
      </c>
      <c r="C35" s="23"/>
      <c r="D35" s="25">
        <v>50</v>
      </c>
      <c r="E35" s="21">
        <v>28.195</v>
      </c>
      <c r="F35" s="21">
        <v>2.4375</v>
      </c>
      <c r="G35" s="21">
        <v>1.2849999999999999</v>
      </c>
      <c r="H35" s="21">
        <v>1.72</v>
      </c>
      <c r="J35" s="35"/>
      <c r="K35" s="35"/>
      <c r="L35" s="35"/>
      <c r="M35" s="35"/>
      <c r="N35" s="38"/>
      <c r="O35" s="35"/>
      <c r="P35" s="35"/>
    </row>
    <row r="36" spans="1:22" ht="18">
      <c r="A36" s="297"/>
      <c r="B36" s="259" t="s">
        <v>30</v>
      </c>
      <c r="C36" s="57" t="s">
        <v>31</v>
      </c>
      <c r="D36" s="25">
        <v>50</v>
      </c>
      <c r="E36" s="21">
        <v>37.372999999999998</v>
      </c>
      <c r="F36" s="21">
        <v>6.0614999999999997</v>
      </c>
      <c r="G36" s="21">
        <v>0.75</v>
      </c>
      <c r="H36" s="21">
        <v>1.6</v>
      </c>
      <c r="L36" s="33"/>
      <c r="M36" s="32"/>
      <c r="N36" s="32"/>
      <c r="O36" s="32"/>
      <c r="P36" s="32"/>
      <c r="Q36" s="32"/>
    </row>
    <row r="37" spans="1:22" ht="18.95" customHeight="1">
      <c r="A37" s="297"/>
      <c r="B37" s="259" t="s">
        <v>32</v>
      </c>
      <c r="C37" s="55" t="s">
        <v>33</v>
      </c>
      <c r="D37" s="25">
        <v>50</v>
      </c>
      <c r="E37" s="21">
        <v>0.2</v>
      </c>
      <c r="F37" s="21">
        <v>0</v>
      </c>
      <c r="G37" s="21">
        <v>0</v>
      </c>
      <c r="H37" s="21">
        <v>0.05</v>
      </c>
      <c r="L37" s="33"/>
      <c r="M37" s="32"/>
      <c r="N37" s="32"/>
      <c r="O37" s="32"/>
      <c r="P37" s="32"/>
      <c r="Q37" s="32"/>
    </row>
    <row r="38" spans="1:22" ht="18.95" customHeight="1">
      <c r="A38" s="286"/>
      <c r="B38" s="263" t="s">
        <v>34</v>
      </c>
      <c r="C38" s="55"/>
      <c r="D38" s="25">
        <v>50</v>
      </c>
      <c r="E38" s="21">
        <v>123.1</v>
      </c>
      <c r="F38" s="21">
        <v>26.15</v>
      </c>
      <c r="G38" s="21">
        <v>1</v>
      </c>
      <c r="H38" s="21">
        <v>3.5750000000000002</v>
      </c>
      <c r="O38" s="35"/>
      <c r="P38" s="35"/>
      <c r="Q38" s="35"/>
      <c r="R38" s="35"/>
      <c r="S38" s="35"/>
      <c r="T38" s="35"/>
      <c r="U38" s="35"/>
      <c r="V38" s="35"/>
    </row>
    <row r="39" spans="1:22" ht="18.95" customHeight="1">
      <c r="A39" s="286"/>
      <c r="B39" s="263" t="s">
        <v>168</v>
      </c>
      <c r="C39" s="55"/>
      <c r="D39" s="25">
        <v>50</v>
      </c>
      <c r="E39" s="21">
        <v>14.9</v>
      </c>
      <c r="F39" s="21">
        <v>2.29</v>
      </c>
      <c r="G39" s="21">
        <v>7.4999999999999997E-2</v>
      </c>
      <c r="H39" s="21">
        <v>0.67500000000000004</v>
      </c>
      <c r="O39" s="35"/>
      <c r="P39" s="35"/>
      <c r="Q39" s="35"/>
      <c r="R39" s="35"/>
      <c r="S39" s="35"/>
      <c r="T39" s="35"/>
      <c r="U39" s="35"/>
      <c r="V39" s="35"/>
    </row>
    <row r="40" spans="1:22" ht="18.95" customHeight="1">
      <c r="A40" s="279"/>
      <c r="B40" s="258" t="s">
        <v>262</v>
      </c>
      <c r="C40" s="55"/>
      <c r="D40" s="25">
        <v>50</v>
      </c>
      <c r="E40" s="21">
        <v>19.988</v>
      </c>
      <c r="F40" s="21">
        <v>5.97</v>
      </c>
      <c r="G40" s="21">
        <v>0</v>
      </c>
      <c r="H40" s="21">
        <v>0.15</v>
      </c>
      <c r="O40" s="35"/>
      <c r="P40" s="35"/>
      <c r="Q40" s="35"/>
      <c r="R40" s="35"/>
      <c r="S40" s="35"/>
      <c r="T40" s="35"/>
      <c r="U40" s="35"/>
      <c r="V40" s="35"/>
    </row>
    <row r="41" spans="1:22" s="34" customFormat="1" ht="18.95" customHeight="1">
      <c r="A41" s="220"/>
      <c r="B41" s="22"/>
      <c r="C41" s="22" t="s">
        <v>37</v>
      </c>
      <c r="D41" s="51"/>
      <c r="E41" s="81">
        <f>SUM(E27:E40)</f>
        <v>860.90615000000025</v>
      </c>
      <c r="F41" s="81">
        <f>SUM(F27:F40)</f>
        <v>111.53605</v>
      </c>
      <c r="G41" s="81">
        <f>SUM(G27:G40)</f>
        <v>32.80510000000001</v>
      </c>
      <c r="H41" s="81">
        <f>SUM(H27:H40)</f>
        <v>30.321999999999999</v>
      </c>
      <c r="O41" s="36"/>
      <c r="P41" s="36"/>
      <c r="Q41" s="36"/>
      <c r="R41" s="36"/>
      <c r="S41" s="36"/>
      <c r="T41" s="36"/>
      <c r="U41" s="36"/>
      <c r="V41" s="36"/>
    </row>
    <row r="42" spans="1:22" ht="50.1" customHeight="1">
      <c r="A42" s="234" t="s">
        <v>52</v>
      </c>
      <c r="B42" s="29" t="s">
        <v>4</v>
      </c>
      <c r="C42" s="29" t="s">
        <v>5</v>
      </c>
      <c r="D42" s="28" t="s">
        <v>6</v>
      </c>
      <c r="E42" s="28" t="s">
        <v>7</v>
      </c>
      <c r="F42" s="28" t="s">
        <v>8</v>
      </c>
      <c r="G42" s="28" t="s">
        <v>9</v>
      </c>
      <c r="H42" s="28" t="s">
        <v>10</v>
      </c>
      <c r="O42" s="35"/>
      <c r="P42" s="35"/>
      <c r="Q42" s="35"/>
      <c r="R42" s="35"/>
      <c r="S42" s="35"/>
      <c r="T42" s="35"/>
      <c r="U42" s="35"/>
      <c r="V42" s="35"/>
    </row>
    <row r="43" spans="1:22" s="34" customFormat="1" ht="18">
      <c r="A43" s="299"/>
      <c r="B43" s="290" t="s">
        <v>263</v>
      </c>
      <c r="C43" s="239" t="s">
        <v>264</v>
      </c>
      <c r="D43" s="21">
        <v>200</v>
      </c>
      <c r="E43" s="21">
        <v>153</v>
      </c>
      <c r="F43" s="21">
        <v>13.3</v>
      </c>
      <c r="G43" s="21">
        <v>6.76</v>
      </c>
      <c r="H43" s="21">
        <v>8.76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">
      <c r="A44" s="274" t="s">
        <v>13</v>
      </c>
      <c r="B44" s="290" t="s">
        <v>265</v>
      </c>
      <c r="C44" s="57" t="s">
        <v>266</v>
      </c>
      <c r="D44" s="27">
        <v>50</v>
      </c>
      <c r="E44" s="21">
        <v>36.5</v>
      </c>
      <c r="F44" s="21">
        <v>2.77</v>
      </c>
      <c r="G44" s="21">
        <v>2.08</v>
      </c>
      <c r="H44" s="21">
        <v>1.26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301"/>
      <c r="B45" s="258" t="s">
        <v>267</v>
      </c>
      <c r="C45" s="57" t="s">
        <v>268</v>
      </c>
      <c r="D45" s="25">
        <v>50</v>
      </c>
      <c r="E45" s="21">
        <v>132</v>
      </c>
      <c r="F45" s="21">
        <v>15.4</v>
      </c>
      <c r="G45" s="21">
        <v>6.85</v>
      </c>
      <c r="H45" s="21">
        <v>1.71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301"/>
      <c r="B46" s="264" t="s">
        <v>269</v>
      </c>
      <c r="C46" s="57" t="s">
        <v>270</v>
      </c>
      <c r="D46" s="25">
        <v>100</v>
      </c>
      <c r="E46" s="21">
        <v>137</v>
      </c>
      <c r="F46" s="21">
        <v>28.2</v>
      </c>
      <c r="G46" s="21">
        <v>1.1000000000000001</v>
      </c>
      <c r="H46" s="21">
        <v>2.89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">
      <c r="A47" s="286" t="s">
        <v>28</v>
      </c>
      <c r="B47" s="261" t="s">
        <v>29</v>
      </c>
      <c r="C47" s="23"/>
      <c r="D47" s="25">
        <v>50</v>
      </c>
      <c r="E47" s="21">
        <v>28.195</v>
      </c>
      <c r="F47" s="21">
        <v>2.4375</v>
      </c>
      <c r="G47" s="21">
        <v>1.2849999999999999</v>
      </c>
      <c r="H47" s="21">
        <v>1.72</v>
      </c>
      <c r="J47" s="36"/>
      <c r="K47" s="36"/>
      <c r="L47" s="36"/>
      <c r="M47" s="36"/>
      <c r="N47" s="36"/>
      <c r="O47" s="36"/>
      <c r="P47" s="37"/>
      <c r="Q47" s="37"/>
      <c r="R47" s="37"/>
      <c r="S47" s="37"/>
      <c r="T47" s="36"/>
      <c r="U47" s="36"/>
      <c r="V47" s="36"/>
    </row>
    <row r="48" spans="1:22" s="34" customFormat="1" ht="18.95" customHeight="1">
      <c r="A48" s="310"/>
      <c r="B48" s="264" t="s">
        <v>48</v>
      </c>
      <c r="C48" s="55" t="s">
        <v>49</v>
      </c>
      <c r="D48" s="25">
        <v>50</v>
      </c>
      <c r="E48" s="21">
        <v>24.264399999999998</v>
      </c>
      <c r="F48" s="21">
        <v>5.891</v>
      </c>
      <c r="G48" s="21">
        <v>2.5000000000000001E-2</v>
      </c>
      <c r="H48" s="21">
        <v>0.18149999999999999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 spans="1:20" ht="18">
      <c r="A49" s="310"/>
      <c r="B49" s="266" t="s">
        <v>30</v>
      </c>
      <c r="C49" s="57" t="s">
        <v>31</v>
      </c>
      <c r="D49" s="25">
        <v>50</v>
      </c>
      <c r="E49" s="21">
        <v>37.372999999999998</v>
      </c>
      <c r="F49" s="21">
        <v>6.0614999999999997</v>
      </c>
      <c r="G49" s="21">
        <v>0.75</v>
      </c>
      <c r="H49" s="21">
        <v>1.6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</row>
    <row r="50" spans="1:20" ht="18.95" customHeight="1">
      <c r="A50" s="310"/>
      <c r="B50" s="292" t="s">
        <v>32</v>
      </c>
      <c r="C50" s="55" t="s">
        <v>33</v>
      </c>
      <c r="D50" s="25">
        <v>50</v>
      </c>
      <c r="E50" s="21">
        <v>0.2</v>
      </c>
      <c r="F50" s="21">
        <v>0</v>
      </c>
      <c r="G50" s="21">
        <v>0</v>
      </c>
      <c r="H50" s="21">
        <v>0.05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</row>
    <row r="51" spans="1:20" ht="18.95" customHeight="1">
      <c r="A51" s="310"/>
      <c r="B51" s="259" t="s">
        <v>34</v>
      </c>
      <c r="C51" s="55"/>
      <c r="D51" s="25">
        <v>50</v>
      </c>
      <c r="E51" s="21">
        <v>123.1</v>
      </c>
      <c r="F51" s="21">
        <v>26.15</v>
      </c>
      <c r="G51" s="21">
        <v>1</v>
      </c>
      <c r="H51" s="21">
        <v>3.5750000000000002</v>
      </c>
    </row>
    <row r="52" spans="1:20" ht="18.95" customHeight="1">
      <c r="A52" s="310"/>
      <c r="B52" s="56" t="s">
        <v>50</v>
      </c>
      <c r="C52" s="62"/>
      <c r="D52" s="25">
        <v>50</v>
      </c>
      <c r="E52" s="21">
        <v>16.2</v>
      </c>
      <c r="F52" s="21">
        <v>2.8</v>
      </c>
      <c r="G52" s="21">
        <v>0.1</v>
      </c>
      <c r="H52" s="21">
        <v>0.3</v>
      </c>
    </row>
    <row r="53" spans="1:20" ht="18.95" customHeight="1">
      <c r="A53" s="311"/>
      <c r="B53" s="263" t="s">
        <v>51</v>
      </c>
      <c r="C53" s="70"/>
      <c r="D53" s="25">
        <v>50</v>
      </c>
      <c r="E53" s="21">
        <v>24.038</v>
      </c>
      <c r="F53" s="21">
        <v>6.74</v>
      </c>
      <c r="G53" s="21">
        <v>0</v>
      </c>
      <c r="H53" s="21">
        <v>0</v>
      </c>
    </row>
    <row r="54" spans="1:20" s="34" customFormat="1" ht="18.95" customHeight="1">
      <c r="A54" s="220"/>
      <c r="B54" s="22"/>
      <c r="C54" s="22" t="s">
        <v>37</v>
      </c>
      <c r="D54" s="50"/>
      <c r="E54" s="52">
        <f>SUM(E43:E53)</f>
        <v>711.87040000000013</v>
      </c>
      <c r="F54" s="52">
        <f>SUM(F43:F53)</f>
        <v>109.75</v>
      </c>
      <c r="G54" s="52">
        <f>SUM(G43:G53)</f>
        <v>19.95</v>
      </c>
      <c r="H54" s="52">
        <f>SUM(H43:H53)</f>
        <v>22.046500000000002</v>
      </c>
      <c r="J54" s="33"/>
      <c r="K54" s="32"/>
      <c r="L54" s="32"/>
      <c r="M54" s="32"/>
      <c r="N54" s="32"/>
      <c r="O54" s="32"/>
    </row>
    <row r="55" spans="1:20" ht="50.1" customHeight="1">
      <c r="A55" s="234" t="s">
        <v>72</v>
      </c>
      <c r="B55" s="29" t="s">
        <v>4</v>
      </c>
      <c r="C55" s="29" t="s">
        <v>5</v>
      </c>
      <c r="D55" s="28" t="s">
        <v>6</v>
      </c>
      <c r="E55" s="28" t="s">
        <v>7</v>
      </c>
      <c r="F55" s="28" t="s">
        <v>8</v>
      </c>
      <c r="G55" s="28" t="s">
        <v>9</v>
      </c>
      <c r="H55" s="28" t="s">
        <v>10</v>
      </c>
    </row>
    <row r="56" spans="1:20" ht="30">
      <c r="A56" s="294"/>
      <c r="B56" s="258" t="s">
        <v>271</v>
      </c>
      <c r="C56" s="23" t="s">
        <v>272</v>
      </c>
      <c r="D56" s="73">
        <v>60</v>
      </c>
      <c r="E56" s="21">
        <v>78.455399999999983</v>
      </c>
      <c r="F56" s="21">
        <v>3.3329999999999997</v>
      </c>
      <c r="G56" s="21">
        <v>5.8139999999999992</v>
      </c>
      <c r="H56" s="21">
        <v>3.3377999999999997</v>
      </c>
    </row>
    <row r="57" spans="1:20" ht="30">
      <c r="A57" s="274" t="s">
        <v>13</v>
      </c>
      <c r="B57" s="264" t="s">
        <v>273</v>
      </c>
      <c r="C57" s="57" t="s">
        <v>274</v>
      </c>
      <c r="D57" s="73">
        <v>60</v>
      </c>
      <c r="E57" s="21">
        <v>79.441799999999986</v>
      </c>
      <c r="F57" s="21">
        <v>10.603799999999998</v>
      </c>
      <c r="G57" s="21">
        <v>2.7521999999999998</v>
      </c>
      <c r="H57" s="21">
        <v>3.8981999999999997</v>
      </c>
    </row>
    <row r="58" spans="1:20" ht="18.95" customHeight="1">
      <c r="A58" s="295"/>
      <c r="B58" s="258" t="s">
        <v>57</v>
      </c>
      <c r="C58" s="60" t="s">
        <v>88</v>
      </c>
      <c r="D58" s="25">
        <v>60</v>
      </c>
      <c r="E58" s="21">
        <v>94.621200000000002</v>
      </c>
      <c r="F58" s="21">
        <v>16.125599999999999</v>
      </c>
      <c r="G58" s="21">
        <v>2.8451999999999997</v>
      </c>
      <c r="H58" s="21">
        <v>1.3662000000000001</v>
      </c>
    </row>
    <row r="59" spans="1:20" ht="18.95" customHeight="1">
      <c r="A59" s="295"/>
      <c r="B59" s="258" t="s">
        <v>125</v>
      </c>
      <c r="C59" s="53" t="s">
        <v>189</v>
      </c>
      <c r="D59" s="25">
        <v>60</v>
      </c>
      <c r="E59" s="21">
        <v>80.400000000000006</v>
      </c>
      <c r="F59" s="21">
        <v>16.32</v>
      </c>
      <c r="G59" s="21">
        <v>0</v>
      </c>
      <c r="H59" s="21">
        <v>2.48</v>
      </c>
    </row>
    <row r="60" spans="1:20" ht="18">
      <c r="A60" s="295"/>
      <c r="B60" s="264" t="s">
        <v>275</v>
      </c>
      <c r="C60" s="53" t="s">
        <v>276</v>
      </c>
      <c r="D60" s="25">
        <v>50</v>
      </c>
      <c r="E60" s="21">
        <v>16.2</v>
      </c>
      <c r="F60" s="21">
        <v>4.25</v>
      </c>
      <c r="G60" s="21">
        <v>0.1</v>
      </c>
      <c r="H60" s="21">
        <v>0.3</v>
      </c>
      <c r="J60" s="33"/>
      <c r="K60" s="32"/>
      <c r="L60" s="32"/>
      <c r="M60" s="32"/>
      <c r="N60" s="32"/>
      <c r="O60" s="32"/>
    </row>
    <row r="61" spans="1:20" ht="18.95" customHeight="1">
      <c r="A61" s="295"/>
      <c r="B61" s="264" t="s">
        <v>277</v>
      </c>
      <c r="C61" s="70" t="s">
        <v>278</v>
      </c>
      <c r="D61" s="25">
        <v>50</v>
      </c>
      <c r="E61" s="21">
        <v>28.371500000000001</v>
      </c>
      <c r="F61" s="21">
        <v>2.4089999999999998</v>
      </c>
      <c r="G61" s="21">
        <v>1.3320000000000001</v>
      </c>
      <c r="H61" s="21">
        <v>1.6970000000000001</v>
      </c>
      <c r="J61" s="33"/>
      <c r="K61" s="32"/>
      <c r="L61" s="32"/>
      <c r="M61" s="32"/>
      <c r="N61" s="32"/>
      <c r="O61" s="32"/>
    </row>
    <row r="62" spans="1:20" ht="18">
      <c r="A62" s="297"/>
      <c r="B62" s="263" t="s">
        <v>279</v>
      </c>
      <c r="C62" s="65" t="s">
        <v>280</v>
      </c>
      <c r="D62" s="25">
        <v>50</v>
      </c>
      <c r="E62" s="21">
        <v>19.5</v>
      </c>
      <c r="F62" s="21">
        <v>4.7190000000000003</v>
      </c>
      <c r="G62" s="21">
        <v>0.10249999999999999</v>
      </c>
      <c r="H62" s="21">
        <v>0.51</v>
      </c>
    </row>
    <row r="63" spans="1:20" ht="18.95" customHeight="1">
      <c r="A63" s="297"/>
      <c r="B63" s="291" t="s">
        <v>281</v>
      </c>
      <c r="C63" s="65"/>
      <c r="D63" s="25">
        <v>30</v>
      </c>
      <c r="E63" s="21">
        <v>16.3508</v>
      </c>
      <c r="F63" s="21">
        <v>3.6870000000000003</v>
      </c>
      <c r="G63" s="21">
        <v>0.17000000000000004</v>
      </c>
      <c r="H63" s="21">
        <v>0.58000000000000007</v>
      </c>
    </row>
    <row r="64" spans="1:20" ht="18.95" customHeight="1">
      <c r="A64" s="297"/>
      <c r="B64" s="257" t="s">
        <v>26</v>
      </c>
      <c r="C64" s="58" t="s">
        <v>27</v>
      </c>
      <c r="D64" s="49">
        <v>15</v>
      </c>
      <c r="E64" s="21">
        <v>91.315049999999999</v>
      </c>
      <c r="F64" s="21">
        <v>1.92</v>
      </c>
      <c r="G64" s="21">
        <v>7.7350499999999993</v>
      </c>
      <c r="H64" s="21">
        <v>4.2349499999999995</v>
      </c>
    </row>
    <row r="65" spans="1:16" ht="18.95" customHeight="1">
      <c r="A65" s="297"/>
      <c r="B65" s="261" t="s">
        <v>29</v>
      </c>
      <c r="C65" s="23"/>
      <c r="D65" s="25">
        <v>50</v>
      </c>
      <c r="E65" s="21">
        <v>28.195</v>
      </c>
      <c r="F65" s="21">
        <v>2.4375</v>
      </c>
      <c r="G65" s="21">
        <v>1.2849999999999999</v>
      </c>
      <c r="H65" s="21">
        <v>1.72</v>
      </c>
    </row>
    <row r="66" spans="1:16" ht="18.95" customHeight="1">
      <c r="A66" s="277" t="s">
        <v>28</v>
      </c>
      <c r="B66" s="262" t="s">
        <v>30</v>
      </c>
      <c r="C66" s="57" t="s">
        <v>31</v>
      </c>
      <c r="D66" s="25">
        <v>50</v>
      </c>
      <c r="E66" s="21">
        <v>37.372999999999998</v>
      </c>
      <c r="F66" s="21">
        <v>6.0614999999999997</v>
      </c>
      <c r="G66" s="21">
        <v>0.75</v>
      </c>
      <c r="H66" s="21">
        <v>1.6</v>
      </c>
    </row>
    <row r="67" spans="1:16" ht="18">
      <c r="A67" s="297"/>
      <c r="B67" s="259" t="s">
        <v>32</v>
      </c>
      <c r="C67" s="55" t="s">
        <v>33</v>
      </c>
      <c r="D67" s="25">
        <v>50</v>
      </c>
      <c r="E67" s="21">
        <v>0.2</v>
      </c>
      <c r="F67" s="21">
        <v>0</v>
      </c>
      <c r="G67" s="21">
        <v>0</v>
      </c>
      <c r="H67" s="21">
        <v>0.05</v>
      </c>
    </row>
    <row r="68" spans="1:16" ht="18.95" customHeight="1">
      <c r="A68" s="297"/>
      <c r="B68" s="259" t="s">
        <v>34</v>
      </c>
      <c r="C68" s="70"/>
      <c r="D68" s="25">
        <v>50</v>
      </c>
      <c r="E68" s="21">
        <v>123.1</v>
      </c>
      <c r="F68" s="21">
        <v>26.15</v>
      </c>
      <c r="G68" s="21">
        <v>1</v>
      </c>
      <c r="H68" s="21">
        <v>3.5750000000000002</v>
      </c>
    </row>
    <row r="69" spans="1:16" ht="18.95" customHeight="1">
      <c r="A69" s="286"/>
      <c r="B69" s="263" t="s">
        <v>168</v>
      </c>
      <c r="C69" s="55"/>
      <c r="D69" s="25">
        <v>50</v>
      </c>
      <c r="E69" s="21">
        <v>14.9</v>
      </c>
      <c r="F69" s="21">
        <v>2.29</v>
      </c>
      <c r="G69" s="21">
        <v>7.4999999999999997E-2</v>
      </c>
      <c r="H69" s="21">
        <v>0.67500000000000004</v>
      </c>
    </row>
    <row r="70" spans="1:16" ht="18.95" customHeight="1">
      <c r="A70" s="279"/>
      <c r="B70" s="258" t="s">
        <v>262</v>
      </c>
      <c r="C70" s="55"/>
      <c r="D70" s="25">
        <v>50</v>
      </c>
      <c r="E70" s="21">
        <v>19.988</v>
      </c>
      <c r="F70" s="21">
        <v>5.97</v>
      </c>
      <c r="G70" s="21">
        <v>0</v>
      </c>
      <c r="H70" s="21">
        <v>0.15</v>
      </c>
    </row>
    <row r="71" spans="1:16" ht="18.95" customHeight="1">
      <c r="A71" s="220"/>
      <c r="B71" s="22"/>
      <c r="C71" s="22" t="s">
        <v>37</v>
      </c>
      <c r="D71" s="49"/>
      <c r="E71" s="78">
        <f>SUM(E56:E70)</f>
        <v>728.41175000000021</v>
      </c>
      <c r="F71" s="78">
        <f>SUM(F56:F70)</f>
        <v>106.27640000000001</v>
      </c>
      <c r="G71" s="78">
        <f>SUM(G56:G70)</f>
        <v>23.960949999999997</v>
      </c>
      <c r="H71" s="78">
        <f>SUM(H56:H70)</f>
        <v>26.174150000000001</v>
      </c>
    </row>
    <row r="72" spans="1:16" ht="50.1" customHeight="1">
      <c r="A72" s="234" t="s">
        <v>81</v>
      </c>
      <c r="B72" s="29" t="s">
        <v>4</v>
      </c>
      <c r="C72" s="29" t="s">
        <v>5</v>
      </c>
      <c r="D72" s="28" t="s">
        <v>6</v>
      </c>
      <c r="E72" s="28" t="s">
        <v>7</v>
      </c>
      <c r="F72" s="28" t="s">
        <v>8</v>
      </c>
      <c r="G72" s="28" t="s">
        <v>9</v>
      </c>
      <c r="H72" s="28" t="s">
        <v>10</v>
      </c>
    </row>
    <row r="73" spans="1:16" ht="30.75">
      <c r="A73" s="299"/>
      <c r="B73" s="257" t="s">
        <v>282</v>
      </c>
      <c r="C73" s="62" t="s">
        <v>283</v>
      </c>
      <c r="D73" s="90">
        <v>100</v>
      </c>
      <c r="E73" s="90">
        <v>178</v>
      </c>
      <c r="F73" s="90">
        <v>0.25</v>
      </c>
      <c r="G73" s="90">
        <v>7.32</v>
      </c>
      <c r="H73" s="90">
        <v>27.8</v>
      </c>
    </row>
    <row r="74" spans="1:16" ht="31.5">
      <c r="A74" s="274" t="s">
        <v>13</v>
      </c>
      <c r="B74" s="267" t="s">
        <v>284</v>
      </c>
      <c r="C74" s="60" t="s">
        <v>285</v>
      </c>
      <c r="D74" s="98">
        <v>50</v>
      </c>
      <c r="E74" s="90">
        <v>41.3</v>
      </c>
      <c r="F74" s="90">
        <v>4.8600000000000003</v>
      </c>
      <c r="G74" s="90">
        <v>1.66</v>
      </c>
      <c r="H74" s="90">
        <v>1.27</v>
      </c>
    </row>
    <row r="75" spans="1:16" ht="18">
      <c r="A75" s="274"/>
      <c r="B75" s="265" t="s">
        <v>57</v>
      </c>
      <c r="C75" s="23" t="s">
        <v>88</v>
      </c>
      <c r="D75" s="25">
        <v>60</v>
      </c>
      <c r="E75" s="21">
        <v>94.621200000000002</v>
      </c>
      <c r="F75" s="21">
        <v>16.125599999999999</v>
      </c>
      <c r="G75" s="21">
        <v>2.8451999999999997</v>
      </c>
      <c r="H75" s="21">
        <v>1.3662000000000001</v>
      </c>
    </row>
    <row r="76" spans="1:16" ht="18">
      <c r="A76" s="274"/>
      <c r="B76" s="258" t="s">
        <v>16</v>
      </c>
      <c r="C76" s="76" t="s">
        <v>286</v>
      </c>
      <c r="D76" s="25">
        <v>60</v>
      </c>
      <c r="E76" s="21">
        <v>90.8</v>
      </c>
      <c r="F76" s="21">
        <v>15.8</v>
      </c>
      <c r="G76" s="21">
        <v>1.55</v>
      </c>
      <c r="H76" s="21">
        <v>2.74</v>
      </c>
    </row>
    <row r="77" spans="1:16" ht="18">
      <c r="A77" s="300"/>
      <c r="B77" s="309" t="s">
        <v>60</v>
      </c>
      <c r="C77" s="60" t="s">
        <v>287</v>
      </c>
      <c r="D77" s="91">
        <v>50</v>
      </c>
      <c r="E77" s="90">
        <v>44.323500000000003</v>
      </c>
      <c r="F77" s="90">
        <v>7.4645000000000001</v>
      </c>
      <c r="G77" s="90">
        <v>1.7244999999999999</v>
      </c>
      <c r="H77" s="90">
        <v>0.72099999999999997</v>
      </c>
    </row>
    <row r="78" spans="1:16" ht="18.95" customHeight="1">
      <c r="A78" s="301"/>
      <c r="B78" s="264" t="s">
        <v>288</v>
      </c>
      <c r="C78" s="57" t="s">
        <v>289</v>
      </c>
      <c r="D78" s="25">
        <v>50</v>
      </c>
      <c r="E78" s="21">
        <v>59.125999999999998</v>
      </c>
      <c r="F78" s="21">
        <v>4.077</v>
      </c>
      <c r="G78" s="21">
        <v>3.9460000000000002</v>
      </c>
      <c r="H78" s="21">
        <v>1.873</v>
      </c>
      <c r="J78" s="97"/>
      <c r="K78" s="96"/>
      <c r="L78" s="95"/>
      <c r="M78" s="94"/>
      <c r="N78" s="94"/>
      <c r="O78" s="94"/>
      <c r="P78" s="94"/>
    </row>
    <row r="79" spans="1:16" ht="18.95" customHeight="1">
      <c r="A79" s="301"/>
      <c r="B79" s="264" t="s">
        <v>62</v>
      </c>
      <c r="C79" s="65" t="s">
        <v>290</v>
      </c>
      <c r="D79" s="91">
        <v>10</v>
      </c>
      <c r="E79" s="90">
        <v>12.790300000000002</v>
      </c>
      <c r="F79" s="90">
        <v>1.4038000000000002</v>
      </c>
      <c r="G79" s="90">
        <v>0.68620000000000003</v>
      </c>
      <c r="H79" s="90">
        <v>0.25559999999999999</v>
      </c>
    </row>
    <row r="80" spans="1:16" ht="18.95" customHeight="1">
      <c r="A80" s="301"/>
      <c r="B80" s="264" t="s">
        <v>291</v>
      </c>
      <c r="C80" s="62" t="s">
        <v>292</v>
      </c>
      <c r="D80" s="91">
        <v>50</v>
      </c>
      <c r="E80" s="90">
        <v>29.194500000000001</v>
      </c>
      <c r="F80" s="90">
        <v>5.1740000000000004</v>
      </c>
      <c r="G80" s="90">
        <v>0.83599999999999997</v>
      </c>
      <c r="H80" s="90">
        <v>0.77100000000000002</v>
      </c>
    </row>
    <row r="81" spans="1:12" ht="18">
      <c r="A81" s="302"/>
      <c r="B81" s="259" t="s">
        <v>293</v>
      </c>
      <c r="C81" s="92" t="s">
        <v>294</v>
      </c>
      <c r="D81" s="91">
        <v>30</v>
      </c>
      <c r="E81" s="90">
        <v>9.0259999999999998</v>
      </c>
      <c r="F81" s="90">
        <v>1.6300000000000001</v>
      </c>
      <c r="G81" s="90">
        <v>0.11000000000000001</v>
      </c>
      <c r="H81" s="90">
        <v>0.7</v>
      </c>
      <c r="I81" s="26"/>
      <c r="J81" s="26"/>
      <c r="K81" s="26"/>
      <c r="L81" s="26"/>
    </row>
    <row r="82" spans="1:12" ht="18.95" customHeight="1">
      <c r="A82" s="302"/>
      <c r="B82" s="257" t="s">
        <v>26</v>
      </c>
      <c r="C82" s="58" t="s">
        <v>27</v>
      </c>
      <c r="D82" s="93">
        <v>15</v>
      </c>
      <c r="E82" s="90">
        <v>91.315049999999999</v>
      </c>
      <c r="F82" s="90">
        <v>1.92</v>
      </c>
      <c r="G82" s="90">
        <v>7.7350499999999993</v>
      </c>
      <c r="H82" s="90">
        <v>4.2349499999999995</v>
      </c>
    </row>
    <row r="83" spans="1:12" ht="18.95" customHeight="1">
      <c r="A83" s="274" t="s">
        <v>28</v>
      </c>
      <c r="B83" s="261" t="s">
        <v>29</v>
      </c>
      <c r="C83" s="92"/>
      <c r="D83" s="91">
        <v>50</v>
      </c>
      <c r="E83" s="90">
        <v>28.195</v>
      </c>
      <c r="F83" s="90">
        <v>2.4375</v>
      </c>
      <c r="G83" s="90">
        <v>1.2849999999999999</v>
      </c>
      <c r="H83" s="90">
        <v>1.72</v>
      </c>
    </row>
    <row r="84" spans="1:12" ht="30.75" customHeight="1">
      <c r="A84" s="310"/>
      <c r="B84" s="262" t="s">
        <v>30</v>
      </c>
      <c r="C84" s="57" t="s">
        <v>31</v>
      </c>
      <c r="D84" s="91">
        <v>50</v>
      </c>
      <c r="E84" s="90">
        <v>37.372999999999998</v>
      </c>
      <c r="F84" s="90">
        <v>6.0614999999999997</v>
      </c>
      <c r="G84" s="90">
        <v>0.75</v>
      </c>
      <c r="H84" s="90">
        <v>1.6</v>
      </c>
    </row>
    <row r="85" spans="1:12" ht="18.95" customHeight="1">
      <c r="A85" s="308"/>
      <c r="B85" s="262" t="s">
        <v>32</v>
      </c>
      <c r="C85" s="77" t="s">
        <v>33</v>
      </c>
      <c r="D85" s="91">
        <v>50</v>
      </c>
      <c r="E85" s="90">
        <v>0.2</v>
      </c>
      <c r="F85" s="90">
        <v>0</v>
      </c>
      <c r="G85" s="90">
        <v>0</v>
      </c>
      <c r="H85" s="90">
        <v>0.05</v>
      </c>
    </row>
    <row r="86" spans="1:12" ht="18.95" customHeight="1">
      <c r="A86" s="297"/>
      <c r="B86" s="259" t="s">
        <v>34</v>
      </c>
      <c r="C86" s="77"/>
      <c r="D86" s="91">
        <v>50</v>
      </c>
      <c r="E86" s="90">
        <v>123.1</v>
      </c>
      <c r="F86" s="90">
        <v>26.15</v>
      </c>
      <c r="G86" s="90">
        <v>1</v>
      </c>
      <c r="H86" s="90">
        <v>3.5750000000000002</v>
      </c>
    </row>
    <row r="87" spans="1:12" ht="18.95" customHeight="1">
      <c r="A87" s="297"/>
      <c r="B87" s="56" t="s">
        <v>50</v>
      </c>
      <c r="C87" s="62"/>
      <c r="D87" s="25">
        <v>50</v>
      </c>
      <c r="E87" s="21">
        <v>16.2</v>
      </c>
      <c r="F87" s="21">
        <v>2.8</v>
      </c>
      <c r="G87" s="21">
        <v>0.1</v>
      </c>
      <c r="H87" s="21">
        <v>0.3</v>
      </c>
    </row>
    <row r="88" spans="1:12" ht="18.95" customHeight="1">
      <c r="A88" s="298"/>
      <c r="B88" s="263" t="s">
        <v>51</v>
      </c>
      <c r="C88" s="70"/>
      <c r="D88" s="25">
        <v>50</v>
      </c>
      <c r="E88" s="21">
        <v>24.038</v>
      </c>
      <c r="F88" s="21">
        <v>6.74</v>
      </c>
      <c r="G88" s="21">
        <v>0</v>
      </c>
      <c r="H88" s="21">
        <v>0</v>
      </c>
    </row>
    <row r="89" spans="1:12" ht="18.95" customHeight="1">
      <c r="A89" s="220"/>
      <c r="B89" s="22"/>
      <c r="C89" s="22" t="s">
        <v>37</v>
      </c>
      <c r="D89" s="327"/>
      <c r="E89" s="52">
        <f>SUM(E73:E88)</f>
        <v>879.60255000000018</v>
      </c>
      <c r="F89" s="52">
        <f>SUM(F73:F88)</f>
        <v>102.8939</v>
      </c>
      <c r="G89" s="52">
        <f>SUM(G73:G88)</f>
        <v>31.547950000000004</v>
      </c>
      <c r="H89" s="52">
        <f>SUM(H73:H88)</f>
        <v>48.976749999999996</v>
      </c>
    </row>
    <row r="90" spans="1:12" ht="18.95" customHeight="1">
      <c r="A90" s="400" t="s">
        <v>97</v>
      </c>
      <c r="B90" s="401"/>
      <c r="C90" s="401"/>
      <c r="D90" s="402"/>
      <c r="E90" s="20">
        <f>AVERAGE(E25,E41,E54,E71,E89)</f>
        <v>791.99316000000022</v>
      </c>
      <c r="F90" s="19">
        <f>AVERAGE(F25,F41,F54,F71,F89)</f>
        <v>104.98278000000001</v>
      </c>
      <c r="G90" s="19">
        <f>AVERAGE(G25,G41,G54,G71,G89)</f>
        <v>28.731460000000006</v>
      </c>
      <c r="H90" s="19">
        <f>AVERAGE(H25,H41,H54,H71,H89)</f>
        <v>30.641539999999999</v>
      </c>
    </row>
    <row r="91" spans="1:12" ht="18.95" customHeight="1">
      <c r="A91" s="18"/>
      <c r="B91" s="17"/>
      <c r="C91" s="403" t="s">
        <v>237</v>
      </c>
      <c r="D91" s="404"/>
      <c r="E91" s="328"/>
      <c r="F91" s="14">
        <f>(F90*4)/E90*100</f>
        <v>53.022063978431319</v>
      </c>
      <c r="G91" s="14">
        <f>(G90*9)/E90*100</f>
        <v>32.649668338044734</v>
      </c>
      <c r="H91" s="14">
        <f>(H90*4)/E90*100</f>
        <v>15.475658905943071</v>
      </c>
    </row>
    <row r="92" spans="1:12" ht="18.95" customHeight="1">
      <c r="A92" s="16"/>
      <c r="B92" s="15"/>
      <c r="C92" s="405" t="s">
        <v>99</v>
      </c>
      <c r="D92" s="406"/>
      <c r="E92" s="328" t="s">
        <v>100</v>
      </c>
      <c r="F92" s="14" t="s">
        <v>101</v>
      </c>
      <c r="G92" s="14" t="s">
        <v>102</v>
      </c>
      <c r="H92" s="14" t="s">
        <v>103</v>
      </c>
    </row>
    <row r="93" spans="1:12" ht="18.95" customHeight="1">
      <c r="A93" s="427" t="s">
        <v>104</v>
      </c>
      <c r="B93" s="427"/>
      <c r="C93" s="427"/>
      <c r="D93" s="427"/>
      <c r="E93" s="397"/>
      <c r="F93" s="397"/>
      <c r="G93" s="397"/>
      <c r="H93" s="397"/>
    </row>
    <row r="94" spans="1:12" ht="18.95" customHeight="1">
      <c r="A94" s="413" t="s">
        <v>105</v>
      </c>
      <c r="B94" s="414"/>
      <c r="C94" s="414"/>
      <c r="D94" s="414"/>
      <c r="E94" s="414"/>
      <c r="F94" s="414"/>
      <c r="G94" s="414"/>
      <c r="H94" s="415"/>
    </row>
    <row r="95" spans="1:12" ht="18.95" customHeight="1">
      <c r="A95" s="424" t="s">
        <v>106</v>
      </c>
      <c r="B95" s="425"/>
      <c r="C95" s="425"/>
      <c r="D95" s="425"/>
      <c r="E95" s="425"/>
      <c r="F95" s="425"/>
      <c r="G95" s="425"/>
      <c r="H95" s="426"/>
      <c r="I95" s="8"/>
    </row>
    <row r="96" spans="1:12" ht="18.95" customHeight="1">
      <c r="A96" s="416" t="s">
        <v>107</v>
      </c>
      <c r="B96" s="417"/>
      <c r="C96" s="417"/>
      <c r="D96" s="417"/>
      <c r="E96" s="417"/>
      <c r="F96" s="417"/>
      <c r="G96" s="417"/>
      <c r="H96" s="418"/>
    </row>
    <row r="97" spans="1:8" ht="18.95" customHeight="1">
      <c r="A97" s="416" t="s">
        <v>108</v>
      </c>
      <c r="B97" s="417"/>
      <c r="C97" s="417"/>
      <c r="D97" s="417"/>
      <c r="E97" s="417"/>
      <c r="F97" s="417"/>
      <c r="G97" s="417"/>
      <c r="H97" s="418"/>
    </row>
    <row r="98" spans="1:8" ht="18.95" customHeight="1">
      <c r="A98" s="416" t="s">
        <v>109</v>
      </c>
      <c r="B98" s="417"/>
      <c r="C98" s="417"/>
      <c r="D98" s="417"/>
      <c r="E98" s="417"/>
      <c r="F98" s="417"/>
      <c r="G98" s="417"/>
      <c r="H98" s="418"/>
    </row>
    <row r="99" spans="1:8" ht="18.95" customHeight="1">
      <c r="A99" s="410" t="s">
        <v>110</v>
      </c>
      <c r="B99" s="410"/>
      <c r="C99" s="410"/>
      <c r="D99" s="410"/>
      <c r="E99" s="410"/>
      <c r="F99" s="410"/>
      <c r="G99" s="410"/>
      <c r="H99" s="410"/>
    </row>
    <row r="100" spans="1:8" ht="18.95" customHeight="1">
      <c r="A100" s="13" t="s">
        <v>111</v>
      </c>
      <c r="B100" s="12" t="s">
        <v>112</v>
      </c>
      <c r="C100" s="12"/>
      <c r="D100" s="12"/>
      <c r="E100" s="11"/>
      <c r="F100" s="11"/>
      <c r="G100" s="11"/>
      <c r="H100" s="10"/>
    </row>
    <row r="101" spans="1:8" ht="18.95" customHeight="1">
      <c r="A101" s="9" t="s">
        <v>113</v>
      </c>
      <c r="B101" s="8" t="s">
        <v>114</v>
      </c>
      <c r="C101" s="8"/>
      <c r="D101" s="8"/>
      <c r="E101" s="7"/>
      <c r="F101" s="7"/>
      <c r="G101" s="7"/>
      <c r="H101" s="6"/>
    </row>
    <row r="102" spans="1:8" ht="18.95" customHeight="1">
      <c r="A102" s="5" t="s">
        <v>115</v>
      </c>
      <c r="B102" s="4" t="s">
        <v>116</v>
      </c>
      <c r="C102" s="4"/>
      <c r="D102" s="4"/>
      <c r="E102" s="3"/>
      <c r="F102" s="3"/>
      <c r="G102" s="3"/>
      <c r="H102" s="2"/>
    </row>
    <row r="103" spans="1:8" ht="18.95" customHeight="1">
      <c r="A103" s="411" t="s">
        <v>117</v>
      </c>
      <c r="B103" s="411"/>
      <c r="C103" s="411"/>
      <c r="D103" s="411"/>
      <c r="E103" s="411"/>
      <c r="F103" s="411"/>
      <c r="G103" s="411"/>
      <c r="H103" s="411"/>
    </row>
    <row r="104" spans="1:8" ht="18.95" customHeight="1">
      <c r="A104" s="412" t="s">
        <v>118</v>
      </c>
      <c r="B104" s="412"/>
      <c r="C104" s="412"/>
      <c r="D104" s="412"/>
      <c r="E104" s="412"/>
      <c r="F104" s="412"/>
      <c r="G104" s="412"/>
      <c r="H104" s="412"/>
    </row>
  </sheetData>
  <mergeCells count="15">
    <mergeCell ref="A104:H104"/>
    <mergeCell ref="A94:H94"/>
    <mergeCell ref="A96:H96"/>
    <mergeCell ref="A97:H97"/>
    <mergeCell ref="A98:H98"/>
    <mergeCell ref="A99:H99"/>
    <mergeCell ref="A103:H103"/>
    <mergeCell ref="A95:H95"/>
    <mergeCell ref="A93:H93"/>
    <mergeCell ref="A1:B5"/>
    <mergeCell ref="A6:B6"/>
    <mergeCell ref="A90:D90"/>
    <mergeCell ref="C91:D91"/>
    <mergeCell ref="C92:D92"/>
    <mergeCell ref="D1:E7"/>
  </mergeCells>
  <pageMargins left="0.25" right="0.25" top="0.75" bottom="0.75" header="0.3" footer="0.3"/>
  <pageSetup paperSize="9" scale="52" fitToHeight="0" orientation="landscape" r:id="rId1"/>
  <rowBreaks count="2" manualBreakCount="2">
    <brk id="41" max="7" man="1"/>
    <brk id="7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A21B-CAD8-4B53-96DE-D135B46C7D2B}">
  <sheetPr>
    <tabColor theme="9" tint="0.59999389629810485"/>
    <pageSetUpPr fitToPage="1"/>
  </sheetPr>
  <dimension ref="A1:W100"/>
  <sheetViews>
    <sheetView topLeftCell="A68" zoomScale="80" zoomScaleNormal="80" workbookViewId="0">
      <selection activeCell="B12" sqref="B12"/>
    </sheetView>
  </sheetViews>
  <sheetFormatPr defaultColWidth="9.25" defaultRowHeight="15"/>
  <cols>
    <col min="1" max="1" width="25.625" style="1" customWidth="1"/>
    <col min="2" max="2" width="55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</row>
    <row r="2" spans="1:8" ht="18.95" customHeight="1">
      <c r="A2" s="398"/>
      <c r="B2" s="398"/>
      <c r="C2" s="45"/>
    </row>
    <row r="3" spans="1:8" ht="18.95" customHeight="1">
      <c r="A3" s="398"/>
      <c r="B3" s="398"/>
      <c r="C3" s="45"/>
    </row>
    <row r="4" spans="1:8" ht="18.95" customHeight="1">
      <c r="A4" s="398"/>
      <c r="B4" s="398"/>
      <c r="C4" s="45"/>
    </row>
    <row r="5" spans="1:8" ht="18.95" customHeight="1">
      <c r="A5" s="398"/>
      <c r="B5" s="398"/>
      <c r="C5" s="45"/>
    </row>
    <row r="6" spans="1:8" ht="30">
      <c r="A6" s="399" t="s">
        <v>295</v>
      </c>
      <c r="B6" s="399"/>
      <c r="C6" s="43"/>
    </row>
    <row r="7" spans="1:8" ht="30">
      <c r="A7" s="44" t="s">
        <v>296</v>
      </c>
      <c r="B7" s="44" t="s">
        <v>297</v>
      </c>
      <c r="C7" s="43"/>
      <c r="D7" s="114"/>
      <c r="E7" s="114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.75">
      <c r="A9" s="273"/>
      <c r="B9" s="258" t="s">
        <v>298</v>
      </c>
      <c r="C9" s="23" t="s">
        <v>299</v>
      </c>
      <c r="D9" s="73">
        <v>60</v>
      </c>
      <c r="E9" s="21">
        <v>44.2</v>
      </c>
      <c r="F9" s="21">
        <v>2.83</v>
      </c>
      <c r="G9" s="21">
        <v>2.33</v>
      </c>
      <c r="H9" s="21">
        <v>2.74</v>
      </c>
    </row>
    <row r="10" spans="1:8" ht="30.75">
      <c r="A10" s="274" t="s">
        <v>13</v>
      </c>
      <c r="B10" s="264" t="s">
        <v>300</v>
      </c>
      <c r="C10" s="23" t="s">
        <v>301</v>
      </c>
      <c r="D10" s="73">
        <v>60</v>
      </c>
      <c r="E10" s="21">
        <v>28</v>
      </c>
      <c r="F10" s="21">
        <v>3.86</v>
      </c>
      <c r="G10" s="21">
        <v>0.95799999999999996</v>
      </c>
      <c r="H10" s="21">
        <v>0.71599999999999997</v>
      </c>
    </row>
    <row r="11" spans="1:8" ht="18.95" customHeight="1">
      <c r="A11" s="275"/>
      <c r="B11" s="259" t="s">
        <v>229</v>
      </c>
      <c r="C11" s="64" t="s">
        <v>230</v>
      </c>
      <c r="D11" s="25">
        <v>60</v>
      </c>
      <c r="E11" s="21">
        <v>48.359999999999992</v>
      </c>
      <c r="F11" s="21">
        <v>10.185</v>
      </c>
      <c r="G11" s="21">
        <v>0.3</v>
      </c>
      <c r="H11" s="21">
        <v>1.7849999999999999</v>
      </c>
    </row>
    <row r="12" spans="1:8" ht="18.95" customHeight="1">
      <c r="A12" s="276"/>
      <c r="B12" s="258" t="s">
        <v>125</v>
      </c>
      <c r="C12" s="53" t="s">
        <v>189</v>
      </c>
      <c r="D12" s="25">
        <v>60</v>
      </c>
      <c r="E12" s="21">
        <v>80.400000000000006</v>
      </c>
      <c r="F12" s="21">
        <v>16.32</v>
      </c>
      <c r="G12" s="21">
        <v>0</v>
      </c>
      <c r="H12" s="21">
        <v>2.48</v>
      </c>
    </row>
    <row r="13" spans="1:8" ht="18.95" customHeight="1">
      <c r="A13" s="276"/>
      <c r="B13" s="264" t="s">
        <v>20</v>
      </c>
      <c r="C13" s="53"/>
      <c r="D13" s="49">
        <v>50</v>
      </c>
      <c r="E13" s="21">
        <v>17.236499999999999</v>
      </c>
      <c r="F13" s="21">
        <v>4.5220000000000002</v>
      </c>
      <c r="G13" s="21">
        <v>0.1065</v>
      </c>
      <c r="H13" s="21">
        <v>0.31900000000000001</v>
      </c>
    </row>
    <row r="14" spans="1:8" ht="18.95" customHeight="1">
      <c r="A14" s="276"/>
      <c r="B14" s="291" t="s">
        <v>23</v>
      </c>
      <c r="C14" s="70" t="s">
        <v>24</v>
      </c>
      <c r="D14" s="49">
        <v>50</v>
      </c>
      <c r="E14" s="21">
        <v>20.9</v>
      </c>
      <c r="F14" s="21">
        <v>4.7975000000000003</v>
      </c>
      <c r="G14" s="21">
        <v>9.8500000000000004E-2</v>
      </c>
      <c r="H14" s="21">
        <v>0.85550000000000004</v>
      </c>
    </row>
    <row r="15" spans="1:8" ht="18.95" customHeight="1">
      <c r="A15" s="276"/>
      <c r="B15" s="312" t="s">
        <v>302</v>
      </c>
      <c r="C15" s="65"/>
      <c r="D15" s="72">
        <v>100</v>
      </c>
      <c r="E15" s="21">
        <v>43.9</v>
      </c>
      <c r="F15" s="21">
        <v>5.55</v>
      </c>
      <c r="G15" s="21">
        <v>0.3</v>
      </c>
      <c r="H15" s="21">
        <v>2.86</v>
      </c>
    </row>
    <row r="16" spans="1:8" ht="18.95" customHeight="1">
      <c r="A16" s="276"/>
      <c r="B16" s="257" t="s">
        <v>26</v>
      </c>
      <c r="C16" s="58" t="s">
        <v>27</v>
      </c>
      <c r="D16" s="49">
        <v>15</v>
      </c>
      <c r="E16" s="21">
        <v>91.315049999999999</v>
      </c>
      <c r="F16" s="21">
        <v>1.92</v>
      </c>
      <c r="G16" s="21">
        <v>7.7350499999999993</v>
      </c>
      <c r="H16" s="21">
        <v>4.2349499999999995</v>
      </c>
    </row>
    <row r="17" spans="1:23" ht="18.95" customHeight="1">
      <c r="A17" s="276"/>
      <c r="B17" s="264" t="s">
        <v>21</v>
      </c>
      <c r="C17" s="70" t="s">
        <v>22</v>
      </c>
      <c r="D17" s="49">
        <v>10</v>
      </c>
      <c r="E17" s="21">
        <v>4.1116999999999999</v>
      </c>
      <c r="F17" s="21">
        <v>0.54580000000000006</v>
      </c>
      <c r="G17" s="21">
        <v>4.9100000000000005E-2</v>
      </c>
      <c r="H17" s="21">
        <v>0.38</v>
      </c>
    </row>
    <row r="18" spans="1:23" ht="18.95" customHeight="1">
      <c r="A18" s="277" t="s">
        <v>28</v>
      </c>
      <c r="B18" s="261" t="s">
        <v>303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.75" customHeight="1">
      <c r="A19" s="276"/>
      <c r="B19" s="264" t="s">
        <v>304</v>
      </c>
      <c r="C19" s="57" t="s">
        <v>31</v>
      </c>
      <c r="D19" s="71">
        <v>50</v>
      </c>
      <c r="E19" s="21">
        <v>37.372999999999998</v>
      </c>
      <c r="F19" s="21">
        <v>6.0614999999999997</v>
      </c>
      <c r="G19" s="21">
        <v>0.75</v>
      </c>
      <c r="H19" s="21"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276"/>
      <c r="B20" s="264" t="s">
        <v>32</v>
      </c>
      <c r="C20" s="70" t="s">
        <v>33</v>
      </c>
      <c r="D20" s="71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276"/>
      <c r="B21" s="264" t="s">
        <v>305</v>
      </c>
      <c r="C21" s="70"/>
      <c r="D21" s="49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276"/>
      <c r="B22" s="54" t="s">
        <v>71</v>
      </c>
      <c r="C22" s="53"/>
      <c r="D22" s="25">
        <v>50</v>
      </c>
      <c r="E22" s="21">
        <v>9.4499999999999993</v>
      </c>
      <c r="F22" s="21">
        <v>1.45</v>
      </c>
      <c r="G22" s="21">
        <v>0.05</v>
      </c>
      <c r="H22" s="21">
        <v>0.4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14"/>
      <c r="B23" s="264" t="s">
        <v>36</v>
      </c>
      <c r="C23" s="70"/>
      <c r="D23" s="49">
        <v>50</v>
      </c>
      <c r="E23" s="21">
        <v>19.988</v>
      </c>
      <c r="F23" s="21">
        <v>5.97</v>
      </c>
      <c r="G23" s="21">
        <v>0</v>
      </c>
      <c r="H23" s="21"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29" t="s">
        <v>37</v>
      </c>
      <c r="B24" s="430"/>
      <c r="C24" s="431"/>
      <c r="D24" s="30"/>
      <c r="E24" s="48">
        <f>SUM(E9:E23)</f>
        <v>596.72925000000009</v>
      </c>
      <c r="F24" s="48">
        <f>SUM(F9:F23)</f>
        <v>92.599299999999999</v>
      </c>
      <c r="G24" s="48">
        <f>SUM(G9:G23)</f>
        <v>14.962149999999999</v>
      </c>
      <c r="H24" s="48">
        <f>SUM(H9:H23)</f>
        <v>23.865449999999996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80"/>
      <c r="B26" s="266" t="s">
        <v>306</v>
      </c>
      <c r="C26" s="68" t="s">
        <v>307</v>
      </c>
      <c r="D26" s="21">
        <v>200</v>
      </c>
      <c r="E26" s="21">
        <v>156</v>
      </c>
      <c r="F26" s="21">
        <v>7.83</v>
      </c>
      <c r="G26" s="21">
        <v>10.3</v>
      </c>
      <c r="H26" s="21">
        <v>6.93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8">
      <c r="A27" s="274" t="s">
        <v>13</v>
      </c>
      <c r="B27" s="259" t="s">
        <v>308</v>
      </c>
      <c r="C27" s="68" t="s">
        <v>309</v>
      </c>
      <c r="D27" s="27">
        <v>50</v>
      </c>
      <c r="E27" s="21">
        <v>37.6</v>
      </c>
      <c r="F27" s="21">
        <v>3.33</v>
      </c>
      <c r="G27" s="21">
        <v>1.82</v>
      </c>
      <c r="H27" s="21">
        <v>1.1299999999999999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.95" customHeight="1">
      <c r="A28" s="285"/>
      <c r="B28" s="264" t="s">
        <v>310</v>
      </c>
      <c r="C28" s="68"/>
      <c r="D28" s="25">
        <v>30</v>
      </c>
      <c r="E28" s="21">
        <v>35.520000000000003</v>
      </c>
      <c r="F28" s="21">
        <v>1.2299999999999998</v>
      </c>
      <c r="G28" s="21">
        <v>3</v>
      </c>
      <c r="H28" s="21">
        <v>0.89999999999999991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s="66" customFormat="1" ht="18">
      <c r="A29" s="315"/>
      <c r="B29" s="258" t="s">
        <v>311</v>
      </c>
      <c r="C29" s="23" t="s">
        <v>312</v>
      </c>
      <c r="D29" s="25">
        <v>100</v>
      </c>
      <c r="E29" s="21">
        <v>164</v>
      </c>
      <c r="F29" s="21">
        <v>14.5</v>
      </c>
      <c r="G29" s="21">
        <v>9.26</v>
      </c>
      <c r="H29" s="21">
        <v>5.48</v>
      </c>
      <c r="I29" s="67"/>
    </row>
    <row r="30" spans="1:23" s="39" customFormat="1" ht="18">
      <c r="A30" s="316"/>
      <c r="B30" s="258" t="s">
        <v>313</v>
      </c>
      <c r="C30" s="57" t="s">
        <v>314</v>
      </c>
      <c r="D30" s="25">
        <v>100</v>
      </c>
      <c r="E30" s="21">
        <v>80.400000000000006</v>
      </c>
      <c r="F30" s="21">
        <v>10.7</v>
      </c>
      <c r="G30" s="21">
        <v>2.54</v>
      </c>
      <c r="H30" s="21">
        <v>3.14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3" t="s">
        <v>28</v>
      </c>
      <c r="B31" s="261" t="s">
        <v>303</v>
      </c>
      <c r="C31" s="23"/>
      <c r="D31" s="25">
        <v>50</v>
      </c>
      <c r="E31" s="21">
        <v>28.195</v>
      </c>
      <c r="F31" s="21">
        <v>2.4375</v>
      </c>
      <c r="G31" s="21">
        <v>1.2849999999999999</v>
      </c>
      <c r="H31" s="21">
        <v>1.72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16"/>
      <c r="B32" s="259" t="s">
        <v>48</v>
      </c>
      <c r="C32" s="77" t="s">
        <v>49</v>
      </c>
      <c r="D32" s="25">
        <v>50</v>
      </c>
      <c r="E32" s="21">
        <v>24.264399999999998</v>
      </c>
      <c r="F32" s="21">
        <v>5.891</v>
      </c>
      <c r="G32" s="21">
        <v>2.5000000000000001E-2</v>
      </c>
      <c r="H32" s="21">
        <v>0.18149999999999999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30" customHeight="1">
      <c r="A33" s="316"/>
      <c r="B33" s="261" t="s">
        <v>304</v>
      </c>
      <c r="C33" s="57" t="s">
        <v>31</v>
      </c>
      <c r="D33" s="25">
        <v>50</v>
      </c>
      <c r="E33" s="21">
        <v>37.372999999999998</v>
      </c>
      <c r="F33" s="21">
        <v>6.0614999999999997</v>
      </c>
      <c r="G33" s="21">
        <v>0.75</v>
      </c>
      <c r="H33" s="21">
        <v>1.6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85"/>
      <c r="B34" s="262" t="s">
        <v>32</v>
      </c>
      <c r="C34" s="62" t="s">
        <v>33</v>
      </c>
      <c r="D34" s="25">
        <v>50</v>
      </c>
      <c r="E34" s="21">
        <v>0.2</v>
      </c>
      <c r="F34" s="21">
        <v>0</v>
      </c>
      <c r="G34" s="21">
        <v>0</v>
      </c>
      <c r="H34" s="21">
        <v>0.05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85"/>
      <c r="B35" s="262" t="s">
        <v>305</v>
      </c>
      <c r="C35" s="62"/>
      <c r="D35" s="25">
        <v>50</v>
      </c>
      <c r="E35" s="21">
        <v>123.1</v>
      </c>
      <c r="F35" s="21">
        <v>26.15</v>
      </c>
      <c r="G35" s="21">
        <v>1</v>
      </c>
      <c r="H35" s="21">
        <v>3.5750000000000002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285"/>
      <c r="B36" s="56" t="s">
        <v>50</v>
      </c>
      <c r="C36" s="62"/>
      <c r="D36" s="25">
        <v>50</v>
      </c>
      <c r="E36" s="21">
        <v>16.2</v>
      </c>
      <c r="F36" s="21">
        <v>2.8</v>
      </c>
      <c r="G36" s="21">
        <v>0.1</v>
      </c>
      <c r="H36" s="21">
        <v>0.3</v>
      </c>
      <c r="J36" s="35"/>
      <c r="K36" s="35"/>
      <c r="L36" s="35"/>
      <c r="M36" s="35"/>
      <c r="N36" s="35"/>
      <c r="O36" s="35"/>
      <c r="P36" s="35"/>
    </row>
    <row r="37" spans="1:22" ht="18.95" customHeight="1">
      <c r="A37" s="317"/>
      <c r="B37" s="264" t="s">
        <v>51</v>
      </c>
      <c r="C37" s="55"/>
      <c r="D37" s="25">
        <v>50</v>
      </c>
      <c r="E37" s="21">
        <v>24.038</v>
      </c>
      <c r="F37" s="21">
        <v>6.74</v>
      </c>
      <c r="G37" s="21">
        <v>0</v>
      </c>
      <c r="H37" s="21">
        <v>0</v>
      </c>
      <c r="J37" s="35"/>
      <c r="K37" s="35"/>
      <c r="L37" s="35"/>
      <c r="M37" s="35"/>
      <c r="N37" s="38"/>
      <c r="O37" s="35"/>
      <c r="P37" s="35"/>
    </row>
    <row r="38" spans="1:22" s="34" customFormat="1" ht="18.95" customHeight="1">
      <c r="A38" s="429" t="s">
        <v>37</v>
      </c>
      <c r="B38" s="430"/>
      <c r="C38" s="431"/>
      <c r="D38" s="30"/>
      <c r="E38" s="48">
        <f>SUM(E26:E37)</f>
        <v>726.89040000000011</v>
      </c>
      <c r="F38" s="48">
        <f>SUM(F26:F37)</f>
        <v>87.669999999999987</v>
      </c>
      <c r="G38" s="48">
        <f>SUM(G26:G37)</f>
        <v>30.080000000000002</v>
      </c>
      <c r="H38" s="48">
        <f>SUM(H26:H37)</f>
        <v>25.006499999999999</v>
      </c>
      <c r="O38" s="36"/>
      <c r="P38" s="36"/>
      <c r="Q38" s="36"/>
      <c r="R38" s="36"/>
      <c r="S38" s="36"/>
      <c r="T38" s="36"/>
      <c r="U38" s="36"/>
      <c r="V38" s="36"/>
    </row>
    <row r="39" spans="1:22" ht="50.1" customHeight="1">
      <c r="A39" s="234" t="s">
        <v>52</v>
      </c>
      <c r="B39" s="29" t="s">
        <v>4</v>
      </c>
      <c r="C39" s="29" t="s">
        <v>5</v>
      </c>
      <c r="D39" s="28" t="s">
        <v>6</v>
      </c>
      <c r="E39" s="28" t="s">
        <v>7</v>
      </c>
      <c r="F39" s="28" t="s">
        <v>8</v>
      </c>
      <c r="G39" s="28" t="s">
        <v>9</v>
      </c>
      <c r="H39" s="28" t="s">
        <v>10</v>
      </c>
      <c r="O39" s="35"/>
      <c r="P39" s="35"/>
      <c r="Q39" s="35"/>
      <c r="R39" s="35"/>
      <c r="S39" s="35"/>
      <c r="T39" s="35"/>
      <c r="U39" s="35"/>
      <c r="V39" s="35"/>
    </row>
    <row r="40" spans="1:22" s="34" customFormat="1" ht="18.95" customHeight="1">
      <c r="A40" s="281"/>
      <c r="B40" s="264" t="s">
        <v>132</v>
      </c>
      <c r="C40" s="57" t="s">
        <v>315</v>
      </c>
      <c r="D40" s="21">
        <v>90</v>
      </c>
      <c r="E40" s="21">
        <v>178.54740000000001</v>
      </c>
      <c r="F40" s="21">
        <v>10.588500000000002</v>
      </c>
      <c r="G40" s="21">
        <v>6.9695999999999998</v>
      </c>
      <c r="H40" s="21">
        <v>18.765899999999998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30.75">
      <c r="A41" s="274" t="s">
        <v>13</v>
      </c>
      <c r="B41" s="264" t="s">
        <v>316</v>
      </c>
      <c r="C41" s="57" t="s">
        <v>317</v>
      </c>
      <c r="D41" s="27">
        <v>50</v>
      </c>
      <c r="E41" s="21">
        <v>67.505499999999998</v>
      </c>
      <c r="F41" s="21">
        <v>10.576499999999999</v>
      </c>
      <c r="G41" s="21">
        <v>1.9424999999999999</v>
      </c>
      <c r="H41" s="21">
        <v>2.6345000000000001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ht="18.95" customHeight="1">
      <c r="A42" s="283"/>
      <c r="B42" s="258" t="s">
        <v>318</v>
      </c>
      <c r="C42" s="55" t="s">
        <v>319</v>
      </c>
      <c r="D42" s="25">
        <v>50</v>
      </c>
      <c r="E42" s="21">
        <v>58.889000000000003</v>
      </c>
      <c r="F42" s="21">
        <v>2.4904999999999999</v>
      </c>
      <c r="G42" s="21">
        <v>4.7949999999999999</v>
      </c>
      <c r="H42" s="21">
        <v>1.444</v>
      </c>
      <c r="J42" s="113"/>
      <c r="K42" s="96"/>
      <c r="L42" s="95"/>
      <c r="M42" s="94"/>
      <c r="N42" s="94"/>
      <c r="O42" s="94"/>
      <c r="P42" s="94"/>
      <c r="Q42" s="35"/>
      <c r="R42" s="35"/>
      <c r="S42" s="35"/>
      <c r="T42" s="35"/>
    </row>
    <row r="43" spans="1:22" s="34" customFormat="1" ht="18.95" customHeight="1">
      <c r="A43" s="282"/>
      <c r="B43" s="258" t="s">
        <v>320</v>
      </c>
      <c r="C43" s="57" t="s">
        <v>321</v>
      </c>
      <c r="D43" s="25">
        <v>60</v>
      </c>
      <c r="E43" s="21">
        <v>45.920400000000001</v>
      </c>
      <c r="F43" s="21">
        <v>9.5076000000000001</v>
      </c>
      <c r="G43" s="21">
        <v>0.36599999999999999</v>
      </c>
      <c r="H43" s="21">
        <v>1.4177999999999999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.95" customHeight="1">
      <c r="A44" s="282"/>
      <c r="B44" s="258" t="s">
        <v>87</v>
      </c>
      <c r="C44" s="57" t="s">
        <v>88</v>
      </c>
      <c r="D44" s="25">
        <v>60</v>
      </c>
      <c r="E44" s="21">
        <v>94.621200000000002</v>
      </c>
      <c r="F44" s="21">
        <v>16.125599999999999</v>
      </c>
      <c r="G44" s="21">
        <v>2.8451999999999997</v>
      </c>
      <c r="H44" s="21">
        <v>1.3662000000000001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.95" customHeight="1">
      <c r="A45" s="283"/>
      <c r="B45" s="264" t="s">
        <v>163</v>
      </c>
      <c r="C45" s="62" t="s">
        <v>322</v>
      </c>
      <c r="D45" s="25">
        <v>50</v>
      </c>
      <c r="E45" s="21">
        <v>12.092000000000001</v>
      </c>
      <c r="F45" s="21">
        <v>2.78</v>
      </c>
      <c r="G45" s="21">
        <v>0.1</v>
      </c>
      <c r="H45" s="21">
        <v>0.55000000000000004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 spans="1:22" ht="18.95" customHeight="1">
      <c r="A46" s="283"/>
      <c r="B46" s="257" t="s">
        <v>323</v>
      </c>
      <c r="C46" s="55" t="s">
        <v>324</v>
      </c>
      <c r="D46" s="25">
        <v>50</v>
      </c>
      <c r="E46" s="21">
        <v>9.5150000000000006</v>
      </c>
      <c r="F46" s="21">
        <v>1.8399999999999999</v>
      </c>
      <c r="G46" s="21">
        <v>9.5000000000000001E-2</v>
      </c>
      <c r="H46" s="21">
        <v>0.625</v>
      </c>
    </row>
    <row r="47" spans="1:22" ht="18.95" customHeight="1">
      <c r="A47" s="283"/>
      <c r="B47" s="258" t="s">
        <v>325</v>
      </c>
      <c r="C47" s="55"/>
      <c r="D47" s="25">
        <v>100</v>
      </c>
      <c r="E47" s="21">
        <v>54</v>
      </c>
      <c r="F47" s="21">
        <v>7.77</v>
      </c>
      <c r="G47" s="21">
        <v>0.33</v>
      </c>
      <c r="H47" s="21">
        <v>2.86</v>
      </c>
    </row>
    <row r="48" spans="1:22" ht="18.95" customHeight="1">
      <c r="A48" s="283"/>
      <c r="B48" s="257" t="s">
        <v>26</v>
      </c>
      <c r="C48" s="58" t="s">
        <v>27</v>
      </c>
      <c r="D48" s="49">
        <v>15</v>
      </c>
      <c r="E48" s="21">
        <v>91.315049999999999</v>
      </c>
      <c r="F48" s="21">
        <v>1.92</v>
      </c>
      <c r="G48" s="21">
        <v>7.7350499999999993</v>
      </c>
      <c r="H48" s="21">
        <v>4.2349499999999995</v>
      </c>
    </row>
    <row r="49" spans="1:20" ht="18">
      <c r="A49" s="283"/>
      <c r="B49" s="264" t="s">
        <v>64</v>
      </c>
      <c r="C49" s="55" t="s">
        <v>164</v>
      </c>
      <c r="D49" s="25">
        <v>5</v>
      </c>
      <c r="E49" s="21">
        <v>32.189399999999999</v>
      </c>
      <c r="F49" s="21">
        <v>9.7050000000000011E-2</v>
      </c>
      <c r="G49" s="21">
        <v>3.5305500000000003</v>
      </c>
      <c r="H49" s="21">
        <v>1.3550000000000001E-2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</row>
    <row r="50" spans="1:20" ht="18.95" customHeight="1">
      <c r="A50" s="274" t="s">
        <v>28</v>
      </c>
      <c r="B50" s="261" t="s">
        <v>303</v>
      </c>
      <c r="C50" s="23"/>
      <c r="D50" s="25">
        <v>50</v>
      </c>
      <c r="E50" s="21">
        <v>28.195</v>
      </c>
      <c r="F50" s="21">
        <v>2.4375</v>
      </c>
      <c r="G50" s="21">
        <v>1.2849999999999999</v>
      </c>
      <c r="H50" s="21">
        <v>1.72</v>
      </c>
    </row>
    <row r="51" spans="1:20" ht="18.95" customHeight="1">
      <c r="A51" s="278"/>
      <c r="B51" s="259" t="s">
        <v>30</v>
      </c>
      <c r="C51" s="57" t="s">
        <v>31</v>
      </c>
      <c r="D51" s="25">
        <v>25</v>
      </c>
      <c r="E51" s="21">
        <v>18.686499999999999</v>
      </c>
      <c r="F51" s="21">
        <v>3.0307499999999998</v>
      </c>
      <c r="G51" s="21">
        <v>0.375</v>
      </c>
      <c r="H51" s="21">
        <v>0.8</v>
      </c>
    </row>
    <row r="52" spans="1:20" ht="18.95" customHeight="1">
      <c r="A52" s="278"/>
      <c r="B52" s="259" t="s">
        <v>32</v>
      </c>
      <c r="C52" s="55" t="s">
        <v>33</v>
      </c>
      <c r="D52" s="25">
        <v>50</v>
      </c>
      <c r="E52" s="21">
        <v>0.2</v>
      </c>
      <c r="F52" s="21">
        <v>0</v>
      </c>
      <c r="G52" s="21">
        <v>0</v>
      </c>
      <c r="H52" s="21">
        <v>0.05</v>
      </c>
    </row>
    <row r="53" spans="1:20" ht="18.95" customHeight="1">
      <c r="A53" s="286"/>
      <c r="B53" s="259" t="s">
        <v>305</v>
      </c>
      <c r="C53" s="55"/>
      <c r="D53" s="25">
        <v>50</v>
      </c>
      <c r="E53" s="21">
        <v>123.1</v>
      </c>
      <c r="F53" s="21">
        <v>26.15</v>
      </c>
      <c r="G53" s="21">
        <v>1</v>
      </c>
      <c r="H53" s="21">
        <v>3.5750000000000002</v>
      </c>
    </row>
    <row r="54" spans="1:20" ht="18.95" customHeight="1">
      <c r="A54" s="286"/>
      <c r="B54" s="54" t="s">
        <v>71</v>
      </c>
      <c r="C54" s="53"/>
      <c r="D54" s="25">
        <v>50</v>
      </c>
      <c r="E54" s="21">
        <v>9.4499999999999993</v>
      </c>
      <c r="F54" s="21">
        <v>1.45</v>
      </c>
      <c r="G54" s="21">
        <v>0.05</v>
      </c>
      <c r="H54" s="21">
        <v>0.4</v>
      </c>
    </row>
    <row r="55" spans="1:20" ht="18.95" customHeight="1">
      <c r="A55" s="279"/>
      <c r="B55" s="264" t="s">
        <v>36</v>
      </c>
      <c r="C55" s="70"/>
      <c r="D55" s="49">
        <v>50</v>
      </c>
      <c r="E55" s="21">
        <v>19.988</v>
      </c>
      <c r="F55" s="21">
        <v>5.97</v>
      </c>
      <c r="G55" s="21">
        <v>0</v>
      </c>
      <c r="H55" s="21">
        <v>0.15</v>
      </c>
    </row>
    <row r="56" spans="1:20" s="34" customFormat="1" ht="18.95" customHeight="1">
      <c r="A56" s="429" t="s">
        <v>37</v>
      </c>
      <c r="B56" s="430"/>
      <c r="C56" s="431"/>
      <c r="D56" s="30"/>
      <c r="E56" s="48">
        <f>SUM(E40:E55)</f>
        <v>844.21445000000017</v>
      </c>
      <c r="F56" s="48">
        <f>SUM(F40:F55)</f>
        <v>102.73399999999999</v>
      </c>
      <c r="G56" s="48">
        <f>SUM(G40:G55)</f>
        <v>31.418899999999997</v>
      </c>
      <c r="H56" s="48">
        <f>SUM(H40:H55)</f>
        <v>40.606899999999989</v>
      </c>
      <c r="J56" s="33"/>
      <c r="K56" s="32"/>
      <c r="L56" s="32"/>
      <c r="M56" s="32"/>
      <c r="N56" s="32"/>
      <c r="O56" s="32"/>
    </row>
    <row r="57" spans="1:20" ht="50.1" customHeight="1">
      <c r="A57" s="234" t="s">
        <v>72</v>
      </c>
      <c r="B57" s="29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20" ht="30.75">
      <c r="A58" s="280"/>
      <c r="B58" s="266" t="s">
        <v>326</v>
      </c>
      <c r="C58" s="23" t="s">
        <v>327</v>
      </c>
      <c r="D58" s="21">
        <v>125</v>
      </c>
      <c r="E58" s="21">
        <v>79.828749999999999</v>
      </c>
      <c r="F58" s="21">
        <v>9.0849999999999991</v>
      </c>
      <c r="G58" s="21">
        <v>3.61625</v>
      </c>
      <c r="H58" s="21">
        <v>3.7</v>
      </c>
    </row>
    <row r="59" spans="1:20" ht="18">
      <c r="A59" s="274" t="s">
        <v>13</v>
      </c>
      <c r="B59" s="264" t="s">
        <v>328</v>
      </c>
      <c r="C59" s="23" t="s">
        <v>329</v>
      </c>
      <c r="D59" s="27">
        <v>125</v>
      </c>
      <c r="E59" s="21">
        <v>54.267499999999998</v>
      </c>
      <c r="F59" s="21">
        <v>8.6550000000000011</v>
      </c>
      <c r="G59" s="21">
        <v>2.0075000000000003</v>
      </c>
      <c r="H59" s="21">
        <v>1.2675000000000001</v>
      </c>
    </row>
    <row r="60" spans="1:20" ht="18">
      <c r="A60" s="285"/>
      <c r="B60" s="266" t="s">
        <v>79</v>
      </c>
      <c r="C60" s="23" t="s">
        <v>80</v>
      </c>
      <c r="D60" s="46">
        <v>100</v>
      </c>
      <c r="E60" s="21">
        <v>241</v>
      </c>
      <c r="F60" s="21">
        <v>32.5</v>
      </c>
      <c r="G60" s="21">
        <v>9.31</v>
      </c>
      <c r="H60" s="21">
        <v>6.13</v>
      </c>
    </row>
    <row r="61" spans="1:20" ht="18">
      <c r="A61" s="285"/>
      <c r="B61" s="266" t="s">
        <v>330</v>
      </c>
      <c r="C61" s="23" t="s">
        <v>331</v>
      </c>
      <c r="D61" s="46">
        <v>100</v>
      </c>
      <c r="E61" s="21">
        <v>167</v>
      </c>
      <c r="F61" s="21">
        <v>15.2</v>
      </c>
      <c r="G61" s="21">
        <v>9.33</v>
      </c>
      <c r="H61" s="21">
        <v>5.36</v>
      </c>
    </row>
    <row r="62" spans="1:20" ht="18">
      <c r="A62" s="296" t="s">
        <v>28</v>
      </c>
      <c r="B62" s="261" t="s">
        <v>303</v>
      </c>
      <c r="C62" s="23"/>
      <c r="D62" s="25">
        <v>50</v>
      </c>
      <c r="E62" s="21">
        <v>28.195</v>
      </c>
      <c r="F62" s="21">
        <v>2.4375</v>
      </c>
      <c r="G62" s="21">
        <v>1.2849999999999999</v>
      </c>
      <c r="H62" s="21">
        <v>1.72</v>
      </c>
      <c r="J62" s="33"/>
      <c r="K62" s="32"/>
      <c r="L62" s="32"/>
      <c r="M62" s="32"/>
      <c r="N62" s="32"/>
      <c r="O62" s="32"/>
    </row>
    <row r="63" spans="1:20" ht="18.95" customHeight="1">
      <c r="A63" s="285"/>
      <c r="B63" s="261" t="s">
        <v>48</v>
      </c>
      <c r="C63" s="55" t="s">
        <v>49</v>
      </c>
      <c r="D63" s="25">
        <v>50</v>
      </c>
      <c r="E63" s="21">
        <v>24.264399999999998</v>
      </c>
      <c r="F63" s="21">
        <v>5.891</v>
      </c>
      <c r="G63" s="21">
        <v>2.5000000000000001E-2</v>
      </c>
      <c r="H63" s="21">
        <v>0.18149999999999999</v>
      </c>
      <c r="J63" s="33"/>
      <c r="K63" s="32"/>
      <c r="L63" s="32"/>
      <c r="M63" s="32"/>
      <c r="N63" s="32"/>
      <c r="O63" s="32"/>
    </row>
    <row r="64" spans="1:20" ht="18.95" customHeight="1">
      <c r="A64" s="278"/>
      <c r="B64" s="261" t="s">
        <v>304</v>
      </c>
      <c r="C64" s="57" t="s">
        <v>31</v>
      </c>
      <c r="D64" s="25">
        <v>50</v>
      </c>
      <c r="E64" s="21">
        <v>37.372999999999998</v>
      </c>
      <c r="F64" s="21">
        <v>6.0614999999999997</v>
      </c>
      <c r="G64" s="21">
        <v>0.75</v>
      </c>
      <c r="H64" s="21">
        <v>1.6</v>
      </c>
    </row>
    <row r="65" spans="1:12" ht="18.95" customHeight="1">
      <c r="A65" s="278"/>
      <c r="B65" s="261" t="s">
        <v>32</v>
      </c>
      <c r="C65" s="55" t="s">
        <v>33</v>
      </c>
      <c r="D65" s="25">
        <v>50</v>
      </c>
      <c r="E65" s="21">
        <v>0.2</v>
      </c>
      <c r="F65" s="21">
        <v>0</v>
      </c>
      <c r="G65" s="21">
        <v>0</v>
      </c>
      <c r="H65" s="21">
        <v>0.05</v>
      </c>
    </row>
    <row r="66" spans="1:12" ht="18.95" customHeight="1">
      <c r="A66" s="278"/>
      <c r="B66" s="261" t="s">
        <v>305</v>
      </c>
      <c r="C66" s="23"/>
      <c r="D66" s="25">
        <v>50</v>
      </c>
      <c r="E66" s="21">
        <v>123.1</v>
      </c>
      <c r="F66" s="21">
        <v>26.15</v>
      </c>
      <c r="G66" s="21">
        <v>1</v>
      </c>
      <c r="H66" s="21">
        <v>3.5750000000000002</v>
      </c>
    </row>
    <row r="67" spans="1:12" ht="18.95" customHeight="1">
      <c r="A67" s="278"/>
      <c r="B67" s="56" t="s">
        <v>50</v>
      </c>
      <c r="C67" s="62"/>
      <c r="D67" s="25">
        <v>50</v>
      </c>
      <c r="E67" s="21">
        <v>16.2</v>
      </c>
      <c r="F67" s="21">
        <v>2.8</v>
      </c>
      <c r="G67" s="21">
        <v>0.1</v>
      </c>
      <c r="H67" s="21">
        <v>0.3</v>
      </c>
    </row>
    <row r="68" spans="1:12" ht="18.95" customHeight="1">
      <c r="A68" s="289"/>
      <c r="B68" s="264" t="s">
        <v>51</v>
      </c>
      <c r="C68" s="55"/>
      <c r="D68" s="25">
        <v>50</v>
      </c>
      <c r="E68" s="21">
        <v>24.038</v>
      </c>
      <c r="F68" s="21">
        <v>6.74</v>
      </c>
      <c r="G68" s="21">
        <v>0</v>
      </c>
      <c r="H68" s="21">
        <v>0</v>
      </c>
    </row>
    <row r="69" spans="1:12" ht="18.95" customHeight="1">
      <c r="A69" s="432" t="s">
        <v>37</v>
      </c>
      <c r="B69" s="433"/>
      <c r="C69" s="434"/>
      <c r="D69" s="30"/>
      <c r="E69" s="48">
        <f>SUM(E58:E68)</f>
        <v>795.4666500000003</v>
      </c>
      <c r="F69" s="48">
        <f>SUM(F58:F68)</f>
        <v>115.51999999999998</v>
      </c>
      <c r="G69" s="48">
        <f>SUM(G58:G68)</f>
        <v>27.423750000000002</v>
      </c>
      <c r="H69" s="48">
        <f>SUM(H58:H68)</f>
        <v>23.884</v>
      </c>
    </row>
    <row r="70" spans="1:12" ht="50.1" customHeight="1">
      <c r="A70" s="234" t="s">
        <v>81</v>
      </c>
      <c r="B70" s="29" t="s">
        <v>4</v>
      </c>
      <c r="C70" s="29" t="s">
        <v>5</v>
      </c>
      <c r="D70" s="28" t="s">
        <v>6</v>
      </c>
      <c r="E70" s="28" t="s">
        <v>7</v>
      </c>
      <c r="F70" s="28" t="s">
        <v>8</v>
      </c>
      <c r="G70" s="28" t="s">
        <v>9</v>
      </c>
      <c r="H70" s="28" t="s">
        <v>10</v>
      </c>
    </row>
    <row r="71" spans="1:12" ht="30.75">
      <c r="A71" s="281"/>
      <c r="B71" s="259" t="s">
        <v>332</v>
      </c>
      <c r="C71" s="57" t="s">
        <v>333</v>
      </c>
      <c r="D71" s="21">
        <v>100</v>
      </c>
      <c r="E71" s="21">
        <v>169.762</v>
      </c>
      <c r="F71" s="21">
        <v>22.108000000000001</v>
      </c>
      <c r="G71" s="21">
        <v>5.4219999999999997</v>
      </c>
      <c r="H71" s="21">
        <v>9.0990000000000002</v>
      </c>
    </row>
    <row r="72" spans="1:12" ht="36">
      <c r="A72" s="274" t="s">
        <v>13</v>
      </c>
      <c r="B72" s="313" t="s">
        <v>334</v>
      </c>
      <c r="C72" s="60" t="s">
        <v>335</v>
      </c>
      <c r="D72" s="27">
        <v>100</v>
      </c>
      <c r="E72" s="21">
        <v>150.346</v>
      </c>
      <c r="F72" s="21">
        <v>22.748000000000001</v>
      </c>
      <c r="G72" s="21">
        <v>4.6379999999999999</v>
      </c>
      <c r="H72" s="21">
        <v>5.4390000000000001</v>
      </c>
    </row>
    <row r="73" spans="1:12" ht="18">
      <c r="A73" s="287"/>
      <c r="B73" s="292" t="s">
        <v>336</v>
      </c>
      <c r="C73" s="58" t="s">
        <v>337</v>
      </c>
      <c r="D73" s="25">
        <v>50</v>
      </c>
      <c r="E73" s="21">
        <v>29.006</v>
      </c>
      <c r="F73" s="21">
        <v>3.7124999999999999</v>
      </c>
      <c r="G73" s="21">
        <v>1.62</v>
      </c>
      <c r="H73" s="21">
        <v>0.53500000000000003</v>
      </c>
    </row>
    <row r="74" spans="1:12" ht="18.95" customHeight="1">
      <c r="A74" s="282"/>
      <c r="B74" s="259" t="s">
        <v>338</v>
      </c>
      <c r="C74" s="57" t="s">
        <v>339</v>
      </c>
      <c r="D74" s="25">
        <v>50</v>
      </c>
      <c r="E74" s="21">
        <v>17.598500000000001</v>
      </c>
      <c r="F74" s="21">
        <v>3.2825000000000002</v>
      </c>
      <c r="G74" s="21">
        <v>0.54400000000000004</v>
      </c>
      <c r="H74" s="21">
        <v>0.38950000000000001</v>
      </c>
    </row>
    <row r="75" spans="1:12" ht="18.95" customHeight="1">
      <c r="A75" s="282"/>
      <c r="B75" s="260" t="s">
        <v>340</v>
      </c>
      <c r="C75" s="57" t="s">
        <v>341</v>
      </c>
      <c r="D75" s="25">
        <v>50</v>
      </c>
      <c r="E75" s="21">
        <v>11.15</v>
      </c>
      <c r="F75" s="21">
        <v>1.9750000000000001</v>
      </c>
      <c r="G75" s="21">
        <v>5.000000000000001E-2</v>
      </c>
      <c r="H75" s="21">
        <v>0.37500000000000006</v>
      </c>
    </row>
    <row r="76" spans="1:12" ht="18.95" customHeight="1">
      <c r="A76" s="282"/>
      <c r="B76" s="260" t="s">
        <v>342</v>
      </c>
      <c r="C76" s="57" t="s">
        <v>343</v>
      </c>
      <c r="D76" s="25">
        <v>100</v>
      </c>
      <c r="E76" s="21">
        <v>43.2</v>
      </c>
      <c r="F76" s="21">
        <v>6.13</v>
      </c>
      <c r="G76" s="21">
        <v>0.6</v>
      </c>
      <c r="H76" s="21">
        <v>1.8</v>
      </c>
    </row>
    <row r="77" spans="1:12" ht="18.95" customHeight="1">
      <c r="A77" s="288"/>
      <c r="B77" s="257" t="s">
        <v>26</v>
      </c>
      <c r="C77" s="58" t="s">
        <v>27</v>
      </c>
      <c r="D77" s="49">
        <v>15</v>
      </c>
      <c r="E77" s="21">
        <v>91.315049999999999</v>
      </c>
      <c r="F77" s="21">
        <v>1.92</v>
      </c>
      <c r="G77" s="21">
        <v>7.7350499999999993</v>
      </c>
      <c r="H77" s="21">
        <v>4.2349499999999995</v>
      </c>
      <c r="I77" s="26"/>
      <c r="J77" s="26"/>
      <c r="K77" s="26"/>
      <c r="L77" s="26"/>
    </row>
    <row r="78" spans="1:12" ht="18">
      <c r="A78" s="282"/>
      <c r="B78" s="264" t="s">
        <v>64</v>
      </c>
      <c r="C78" s="55" t="s">
        <v>164</v>
      </c>
      <c r="D78" s="25">
        <v>5</v>
      </c>
      <c r="E78" s="21">
        <v>32.189399999999999</v>
      </c>
      <c r="F78" s="21">
        <v>9.7050000000000011E-2</v>
      </c>
      <c r="G78" s="21">
        <v>3.5305500000000003</v>
      </c>
      <c r="H78" s="21">
        <v>1.3550000000000001E-2</v>
      </c>
    </row>
    <row r="79" spans="1:12" ht="18.95" customHeight="1">
      <c r="A79" s="274" t="s">
        <v>28</v>
      </c>
      <c r="B79" s="261" t="s">
        <v>303</v>
      </c>
      <c r="C79" s="23"/>
      <c r="D79" s="25">
        <v>50</v>
      </c>
      <c r="E79" s="21">
        <v>28.195</v>
      </c>
      <c r="F79" s="21">
        <v>2.4375</v>
      </c>
      <c r="G79" s="21">
        <v>1.2849999999999999</v>
      </c>
      <c r="H79" s="21">
        <v>1.72</v>
      </c>
    </row>
    <row r="80" spans="1:12" ht="26.25" customHeight="1">
      <c r="A80" s="288"/>
      <c r="B80" s="262" t="s">
        <v>304</v>
      </c>
      <c r="C80" s="57" t="s">
        <v>31</v>
      </c>
      <c r="D80" s="25">
        <v>25</v>
      </c>
      <c r="E80" s="21">
        <v>18.686499999999999</v>
      </c>
      <c r="F80" s="21">
        <v>3.0307499999999998</v>
      </c>
      <c r="G80" s="21">
        <v>0.375</v>
      </c>
      <c r="H80" s="21">
        <v>0.8</v>
      </c>
    </row>
    <row r="81" spans="1:9" ht="18.95" customHeight="1">
      <c r="A81" s="276"/>
      <c r="B81" s="262" t="s">
        <v>32</v>
      </c>
      <c r="C81" s="55" t="s">
        <v>33</v>
      </c>
      <c r="D81" s="25">
        <v>50</v>
      </c>
      <c r="E81" s="21">
        <v>0.2</v>
      </c>
      <c r="F81" s="21">
        <v>0</v>
      </c>
      <c r="G81" s="21">
        <v>0</v>
      </c>
      <c r="H81" s="21">
        <v>0.05</v>
      </c>
    </row>
    <row r="82" spans="1:9" ht="18.95" customHeight="1">
      <c r="A82" s="278"/>
      <c r="B82" s="259" t="s">
        <v>305</v>
      </c>
      <c r="C82" s="62"/>
      <c r="D82" s="25">
        <v>50</v>
      </c>
      <c r="E82" s="21">
        <v>123.1</v>
      </c>
      <c r="F82" s="21">
        <v>26.15</v>
      </c>
      <c r="G82" s="21">
        <v>1</v>
      </c>
      <c r="H82" s="21">
        <v>3.5750000000000002</v>
      </c>
    </row>
    <row r="83" spans="1:9" ht="18.95" customHeight="1">
      <c r="A83" s="278"/>
      <c r="B83" s="59" t="s">
        <v>35</v>
      </c>
      <c r="C83" s="70"/>
      <c r="D83" s="49">
        <v>50</v>
      </c>
      <c r="E83" s="21">
        <v>12.1</v>
      </c>
      <c r="F83" s="21">
        <v>2.1</v>
      </c>
      <c r="G83" s="21">
        <v>0.1</v>
      </c>
      <c r="H83" s="21">
        <v>0.25</v>
      </c>
    </row>
    <row r="84" spans="1:9" ht="18.95" customHeight="1">
      <c r="A84" s="289"/>
      <c r="B84" s="264" t="s">
        <v>36</v>
      </c>
      <c r="C84" s="70"/>
      <c r="D84" s="49">
        <v>50</v>
      </c>
      <c r="E84" s="21">
        <v>19.988</v>
      </c>
      <c r="F84" s="21">
        <v>5.97</v>
      </c>
      <c r="G84" s="21">
        <v>0</v>
      </c>
      <c r="H84" s="21">
        <v>0.15</v>
      </c>
    </row>
    <row r="85" spans="1:9" ht="18.95" customHeight="1">
      <c r="A85" s="435" t="s">
        <v>37</v>
      </c>
      <c r="B85" s="436"/>
      <c r="C85" s="437"/>
      <c r="D85" s="327"/>
      <c r="E85" s="52">
        <f>SUM(E71:E84)</f>
        <v>746.83645000000024</v>
      </c>
      <c r="F85" s="52">
        <f>SUM(F71:F84)</f>
        <v>101.66129999999998</v>
      </c>
      <c r="G85" s="52">
        <f>SUM(G71:G84)</f>
        <v>26.899600000000003</v>
      </c>
      <c r="H85" s="52">
        <f>SUM(H71:H84)</f>
        <v>28.430999999999997</v>
      </c>
    </row>
    <row r="86" spans="1:9" ht="18.95" customHeight="1">
      <c r="A86" s="400" t="s">
        <v>97</v>
      </c>
      <c r="B86" s="401"/>
      <c r="C86" s="401"/>
      <c r="D86" s="402"/>
      <c r="E86" s="20">
        <f>AVERAGE(E24,E38,E56,E69,E85)</f>
        <v>742.02744000000007</v>
      </c>
      <c r="F86" s="19">
        <f>AVERAGE(F24,F38,F56,F69,F85)</f>
        <v>100.03691999999998</v>
      </c>
      <c r="G86" s="19">
        <f>AVERAGE(G24,G38,G56,G69,G85)</f>
        <v>26.156880000000001</v>
      </c>
      <c r="H86" s="19">
        <f>AVERAGE(H24,H38,H56,H69,H85)</f>
        <v>28.35877</v>
      </c>
    </row>
    <row r="87" spans="1:9" ht="18.95" customHeight="1">
      <c r="A87" s="18"/>
      <c r="B87" s="17"/>
      <c r="C87" s="403" t="s">
        <v>98</v>
      </c>
      <c r="D87" s="404"/>
      <c r="E87" s="328"/>
      <c r="F87" s="14">
        <f>(F86*4)/E86*100</f>
        <v>53.926264505797775</v>
      </c>
      <c r="G87" s="14">
        <f>(G86*9)/E86*100</f>
        <v>31.725500609519237</v>
      </c>
      <c r="H87" s="14">
        <f>(H86*4)/E86*100</f>
        <v>15.287181293457285</v>
      </c>
    </row>
    <row r="88" spans="1:9" ht="18.95" customHeight="1">
      <c r="A88" s="16"/>
      <c r="B88" s="15"/>
      <c r="C88" s="405" t="s">
        <v>99</v>
      </c>
      <c r="D88" s="406"/>
      <c r="E88" s="328" t="s">
        <v>100</v>
      </c>
      <c r="F88" s="14" t="s">
        <v>101</v>
      </c>
      <c r="G88" s="14" t="s">
        <v>102</v>
      </c>
      <c r="H88" s="14" t="s">
        <v>103</v>
      </c>
    </row>
    <row r="89" spans="1:9" ht="18.95" customHeight="1">
      <c r="A89" s="438" t="s">
        <v>104</v>
      </c>
      <c r="B89" s="438"/>
      <c r="C89" s="438"/>
      <c r="D89" s="438"/>
      <c r="E89" s="439"/>
      <c r="F89" s="439"/>
      <c r="G89" s="439"/>
      <c r="H89" s="439"/>
    </row>
    <row r="90" spans="1:9" ht="18.95" customHeight="1">
      <c r="A90" s="442" t="s">
        <v>105</v>
      </c>
      <c r="B90" s="443"/>
      <c r="C90" s="443"/>
      <c r="D90" s="443"/>
      <c r="E90" s="443"/>
      <c r="F90" s="443"/>
      <c r="G90" s="443"/>
      <c r="H90" s="444"/>
    </row>
    <row r="91" spans="1:9" ht="18.95" customHeight="1">
      <c r="A91" s="424" t="s">
        <v>106</v>
      </c>
      <c r="B91" s="425"/>
      <c r="C91" s="425"/>
      <c r="D91" s="425"/>
      <c r="E91" s="425"/>
      <c r="F91" s="425"/>
      <c r="G91" s="425"/>
      <c r="H91" s="426"/>
      <c r="I91" s="8"/>
    </row>
    <row r="92" spans="1:9" ht="18.95" customHeight="1">
      <c r="A92" s="445" t="s">
        <v>107</v>
      </c>
      <c r="B92" s="446"/>
      <c r="C92" s="446"/>
      <c r="D92" s="446"/>
      <c r="E92" s="446"/>
      <c r="F92" s="446"/>
      <c r="G92" s="446"/>
      <c r="H92" s="447"/>
    </row>
    <row r="93" spans="1:9" ht="18.95" customHeight="1">
      <c r="A93" s="445" t="s">
        <v>108</v>
      </c>
      <c r="B93" s="446"/>
      <c r="C93" s="446"/>
      <c r="D93" s="446"/>
      <c r="E93" s="446"/>
      <c r="F93" s="446"/>
      <c r="G93" s="446"/>
      <c r="H93" s="447"/>
    </row>
    <row r="94" spans="1:9" ht="18.95" customHeight="1">
      <c r="A94" s="445" t="s">
        <v>109</v>
      </c>
      <c r="B94" s="446"/>
      <c r="C94" s="446"/>
      <c r="D94" s="446"/>
      <c r="E94" s="446"/>
      <c r="F94" s="446"/>
      <c r="G94" s="446"/>
      <c r="H94" s="447"/>
    </row>
    <row r="95" spans="1:9" ht="18.95" customHeight="1">
      <c r="A95" s="440" t="s">
        <v>110</v>
      </c>
      <c r="B95" s="440"/>
      <c r="C95" s="440"/>
      <c r="D95" s="440"/>
      <c r="E95" s="440"/>
      <c r="F95" s="440"/>
      <c r="G95" s="440"/>
      <c r="H95" s="440"/>
    </row>
    <row r="96" spans="1:9" ht="18.95" customHeight="1">
      <c r="A96" s="112" t="s">
        <v>111</v>
      </c>
      <c r="B96" s="111" t="s">
        <v>112</v>
      </c>
      <c r="C96" s="111"/>
      <c r="D96" s="111"/>
      <c r="E96" s="110"/>
      <c r="F96" s="110"/>
      <c r="G96" s="110"/>
      <c r="H96" s="109"/>
    </row>
    <row r="97" spans="1:8" ht="18.95" customHeight="1">
      <c r="A97" s="108" t="s">
        <v>113</v>
      </c>
      <c r="B97" s="107" t="s">
        <v>114</v>
      </c>
      <c r="C97" s="107"/>
      <c r="D97" s="107"/>
      <c r="E97" s="106"/>
      <c r="F97" s="106"/>
      <c r="G97" s="106"/>
      <c r="H97" s="105"/>
    </row>
    <row r="98" spans="1:8" ht="18.95" customHeight="1">
      <c r="A98" s="104" t="s">
        <v>115</v>
      </c>
      <c r="B98" s="103" t="s">
        <v>116</v>
      </c>
      <c r="C98" s="103"/>
      <c r="D98" s="103"/>
      <c r="E98" s="102"/>
      <c r="F98" s="102"/>
      <c r="G98" s="102"/>
      <c r="H98" s="101"/>
    </row>
    <row r="99" spans="1:8" ht="18.95" customHeight="1">
      <c r="A99" s="441" t="s">
        <v>117</v>
      </c>
      <c r="B99" s="441"/>
      <c r="C99" s="441"/>
      <c r="D99" s="441"/>
      <c r="E99" s="441"/>
      <c r="F99" s="441"/>
      <c r="G99" s="441"/>
      <c r="H99" s="441"/>
    </row>
    <row r="100" spans="1:8" ht="18.95" customHeight="1">
      <c r="A100" s="412" t="s">
        <v>118</v>
      </c>
      <c r="B100" s="412"/>
      <c r="C100" s="412"/>
      <c r="D100" s="412"/>
      <c r="E100" s="412"/>
      <c r="F100" s="412"/>
      <c r="G100" s="412"/>
      <c r="H100" s="412"/>
    </row>
  </sheetData>
  <mergeCells count="19">
    <mergeCell ref="A89:H89"/>
    <mergeCell ref="A95:H95"/>
    <mergeCell ref="A99:H99"/>
    <mergeCell ref="A100:H100"/>
    <mergeCell ref="A90:H90"/>
    <mergeCell ref="A92:H92"/>
    <mergeCell ref="A93:H93"/>
    <mergeCell ref="A94:H94"/>
    <mergeCell ref="A91:H91"/>
    <mergeCell ref="A1:B5"/>
    <mergeCell ref="A6:B6"/>
    <mergeCell ref="A86:D86"/>
    <mergeCell ref="C87:D87"/>
    <mergeCell ref="C88:D88"/>
    <mergeCell ref="A24:C24"/>
    <mergeCell ref="A38:C38"/>
    <mergeCell ref="A56:C56"/>
    <mergeCell ref="A69:C69"/>
    <mergeCell ref="A85:C85"/>
  </mergeCells>
  <pageMargins left="0.7" right="0.7" top="0.75" bottom="0.75" header="0.3" footer="0.3"/>
  <pageSetup paperSize="9" scale="49" fitToHeight="0" orientation="landscape" r:id="rId1"/>
  <rowBreaks count="2" manualBreakCount="2">
    <brk id="38" max="7" man="1"/>
    <brk id="6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077CC-28C6-4CE4-A95D-8327FBBC23AC}">
  <sheetPr>
    <tabColor theme="9" tint="0.59999389629810485"/>
    <pageSetUpPr fitToPage="1"/>
  </sheetPr>
  <dimension ref="A1:W108"/>
  <sheetViews>
    <sheetView topLeftCell="A75" zoomScale="80" zoomScaleNormal="80" workbookViewId="0">
      <selection activeCell="B10" sqref="B10"/>
    </sheetView>
  </sheetViews>
  <sheetFormatPr defaultColWidth="9.25" defaultRowHeight="15"/>
  <cols>
    <col min="1" max="1" width="25.625" style="1" customWidth="1"/>
    <col min="2" max="2" width="60.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419" t="e" vm="1">
        <v>#VALUE!</v>
      </c>
      <c r="B1" s="419"/>
      <c r="C1" s="89"/>
      <c r="D1" s="87"/>
      <c r="E1" s="87"/>
      <c r="F1" s="87"/>
      <c r="G1" s="87"/>
      <c r="H1" s="87"/>
    </row>
    <row r="2" spans="1:8" ht="18.95" customHeight="1">
      <c r="A2" s="419"/>
      <c r="B2" s="419"/>
      <c r="C2" s="89"/>
      <c r="D2" s="87"/>
      <c r="E2" s="87"/>
      <c r="F2" s="87"/>
      <c r="G2" s="87"/>
      <c r="H2" s="87"/>
    </row>
    <row r="3" spans="1:8" ht="18.95" customHeight="1">
      <c r="A3" s="419"/>
      <c r="B3" s="419"/>
      <c r="C3" s="89"/>
      <c r="D3" s="87"/>
      <c r="E3" s="87"/>
      <c r="F3" s="87"/>
      <c r="G3" s="87"/>
      <c r="H3" s="87"/>
    </row>
    <row r="4" spans="1:8" ht="18.95" customHeight="1">
      <c r="A4" s="419"/>
      <c r="B4" s="419"/>
      <c r="C4" s="89"/>
      <c r="D4" s="87"/>
      <c r="E4" s="87"/>
      <c r="F4" s="87"/>
      <c r="G4" s="87"/>
      <c r="H4" s="87"/>
    </row>
    <row r="5" spans="1:8" ht="18.95" customHeight="1">
      <c r="A5" s="419"/>
      <c r="B5" s="419"/>
      <c r="C5" s="89"/>
      <c r="D5" s="87"/>
      <c r="E5" s="87"/>
      <c r="F5" s="87"/>
      <c r="G5" s="87"/>
      <c r="H5" s="87"/>
    </row>
    <row r="6" spans="1:8" ht="30">
      <c r="A6" s="399" t="s">
        <v>295</v>
      </c>
      <c r="B6" s="399"/>
      <c r="C6" s="88"/>
      <c r="D6" s="87"/>
      <c r="E6" s="87"/>
      <c r="F6" s="87"/>
      <c r="G6" s="87"/>
      <c r="H6" s="87"/>
    </row>
    <row r="7" spans="1:8" ht="30">
      <c r="A7" s="44" t="s">
        <v>344</v>
      </c>
      <c r="B7" s="44" t="s">
        <v>345</v>
      </c>
      <c r="C7" s="88"/>
      <c r="D7" s="117"/>
      <c r="E7" s="117"/>
      <c r="F7" s="87"/>
      <c r="G7" s="87"/>
      <c r="H7" s="87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.75">
      <c r="A9" s="273"/>
      <c r="B9" s="257" t="s">
        <v>346</v>
      </c>
      <c r="C9" s="23" t="s">
        <v>347</v>
      </c>
      <c r="D9" s="21">
        <v>120</v>
      </c>
      <c r="E9" s="21">
        <v>144</v>
      </c>
      <c r="F9" s="21">
        <v>5.69</v>
      </c>
      <c r="G9" s="21">
        <v>11.3</v>
      </c>
      <c r="H9" s="21">
        <v>4.79</v>
      </c>
    </row>
    <row r="10" spans="1:8" ht="31.5">
      <c r="A10" s="274" t="s">
        <v>13</v>
      </c>
      <c r="B10" s="258" t="s">
        <v>348</v>
      </c>
      <c r="C10" s="57" t="s">
        <v>349</v>
      </c>
      <c r="D10" s="27">
        <v>60</v>
      </c>
      <c r="E10" s="21">
        <v>35.948399999999999</v>
      </c>
      <c r="F10" s="21">
        <v>2.9867999999999997</v>
      </c>
      <c r="G10" s="21">
        <v>2.4738000000000002</v>
      </c>
      <c r="H10" s="21">
        <v>0.87479999999999991</v>
      </c>
    </row>
    <row r="11" spans="1:8" ht="18.95" customHeight="1">
      <c r="A11" s="275"/>
      <c r="B11" s="258" t="s">
        <v>229</v>
      </c>
      <c r="C11" s="53" t="s">
        <v>350</v>
      </c>
      <c r="D11" s="25">
        <v>60</v>
      </c>
      <c r="E11" s="21">
        <v>48.359999999999992</v>
      </c>
      <c r="F11" s="21">
        <v>10.185</v>
      </c>
      <c r="G11" s="21">
        <v>0.3</v>
      </c>
      <c r="H11" s="21">
        <v>1.7849999999999999</v>
      </c>
    </row>
    <row r="12" spans="1:8" ht="18.95" customHeight="1">
      <c r="A12" s="276"/>
      <c r="B12" s="259" t="s">
        <v>87</v>
      </c>
      <c r="C12" s="53" t="s">
        <v>88</v>
      </c>
      <c r="D12" s="25">
        <v>60</v>
      </c>
      <c r="E12" s="21">
        <v>94.621200000000002</v>
      </c>
      <c r="F12" s="21">
        <v>16.125599999999999</v>
      </c>
      <c r="G12" s="21">
        <v>2.8451999999999997</v>
      </c>
      <c r="H12" s="21">
        <v>1.3662000000000001</v>
      </c>
    </row>
    <row r="13" spans="1:8" ht="18.95" customHeight="1">
      <c r="A13" s="276"/>
      <c r="B13" s="260" t="s">
        <v>89</v>
      </c>
      <c r="C13" s="53" t="s">
        <v>90</v>
      </c>
      <c r="D13" s="25">
        <v>50</v>
      </c>
      <c r="E13" s="21">
        <v>30.42</v>
      </c>
      <c r="F13" s="21">
        <v>6.2534999999999998</v>
      </c>
      <c r="G13" s="21">
        <v>0.5615</v>
      </c>
      <c r="H13" s="21">
        <v>0.84150000000000003</v>
      </c>
    </row>
    <row r="14" spans="1:8" ht="18.95" customHeight="1">
      <c r="A14" s="276"/>
      <c r="B14" s="260" t="s">
        <v>351</v>
      </c>
      <c r="C14" s="65" t="s">
        <v>352</v>
      </c>
      <c r="D14" s="25">
        <v>50</v>
      </c>
      <c r="E14" s="21">
        <v>14.9</v>
      </c>
      <c r="F14" s="21">
        <v>2.4300000000000002</v>
      </c>
      <c r="G14" s="21">
        <v>0.06</v>
      </c>
      <c r="H14" s="21">
        <v>0.59</v>
      </c>
    </row>
    <row r="15" spans="1:8" ht="18.95" customHeight="1">
      <c r="A15" s="276"/>
      <c r="B15" s="257" t="s">
        <v>353</v>
      </c>
      <c r="C15" s="65"/>
      <c r="D15" s="25">
        <v>100</v>
      </c>
      <c r="E15" s="21">
        <v>29.9</v>
      </c>
      <c r="F15" s="21">
        <v>4.6500000000000004</v>
      </c>
      <c r="G15" s="21">
        <v>0.2</v>
      </c>
      <c r="H15" s="21">
        <v>1.47</v>
      </c>
    </row>
    <row r="16" spans="1:8" ht="18.95" customHeight="1">
      <c r="A16" s="276"/>
      <c r="B16" s="257" t="s">
        <v>26</v>
      </c>
      <c r="C16" s="118" t="s">
        <v>27</v>
      </c>
      <c r="D16" s="49">
        <v>15</v>
      </c>
      <c r="E16" s="21">
        <v>91.315049999999999</v>
      </c>
      <c r="F16" s="21">
        <v>1.92</v>
      </c>
      <c r="G16" s="21">
        <v>7.7350499999999993</v>
      </c>
      <c r="H16" s="21">
        <v>4.2349499999999995</v>
      </c>
    </row>
    <row r="17" spans="1:23" ht="18">
      <c r="A17" s="276"/>
      <c r="B17" s="264" t="s">
        <v>64</v>
      </c>
      <c r="C17" s="55" t="s">
        <v>65</v>
      </c>
      <c r="D17" s="25">
        <v>5</v>
      </c>
      <c r="E17" s="21">
        <v>32.189399999999999</v>
      </c>
      <c r="F17" s="21">
        <v>9.7050000000000011E-2</v>
      </c>
      <c r="G17" s="21">
        <v>3.5305500000000003</v>
      </c>
      <c r="H17" s="21">
        <v>1.3550000000000001E-2</v>
      </c>
    </row>
    <row r="18" spans="1:23" ht="18.95" customHeight="1">
      <c r="A18" s="277" t="s">
        <v>28</v>
      </c>
      <c r="B18" s="261" t="s">
        <v>303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.75" customHeight="1">
      <c r="A19" s="276"/>
      <c r="B19" s="262" t="s">
        <v>304</v>
      </c>
      <c r="C19" s="57" t="s">
        <v>31</v>
      </c>
      <c r="D19" s="25">
        <v>50</v>
      </c>
      <c r="E19" s="21">
        <v>37.372999999999998</v>
      </c>
      <c r="F19" s="21">
        <v>6.0614999999999997</v>
      </c>
      <c r="G19" s="21">
        <v>0.75</v>
      </c>
      <c r="H19" s="21"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278"/>
      <c r="B20" s="259" t="s">
        <v>32</v>
      </c>
      <c r="C20" s="55" t="s">
        <v>33</v>
      </c>
      <c r="D20" s="25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278"/>
      <c r="B21" s="259" t="s">
        <v>305</v>
      </c>
      <c r="C21" s="70"/>
      <c r="D21" s="25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278"/>
      <c r="B22" s="54" t="s">
        <v>71</v>
      </c>
      <c r="C22" s="53"/>
      <c r="D22" s="25">
        <v>50</v>
      </c>
      <c r="E22" s="21">
        <v>9.4499999999999993</v>
      </c>
      <c r="F22" s="21">
        <v>1.45</v>
      </c>
      <c r="G22" s="21">
        <v>0.05</v>
      </c>
      <c r="H22" s="21">
        <v>0.4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279"/>
      <c r="B23" s="263" t="s">
        <v>51</v>
      </c>
      <c r="C23" s="70"/>
      <c r="D23" s="25">
        <v>50</v>
      </c>
      <c r="E23" s="21">
        <v>24.038</v>
      </c>
      <c r="F23" s="21">
        <v>6.74</v>
      </c>
      <c r="G23" s="21"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29" t="s">
        <v>37</v>
      </c>
      <c r="B24" s="430"/>
      <c r="C24" s="431"/>
      <c r="D24" s="30"/>
      <c r="E24" s="82">
        <f>SUM(E9:E23)</f>
        <v>744.01005000000021</v>
      </c>
      <c r="F24" s="82">
        <f>SUM(F9:F23)</f>
        <v>93.176950000000005</v>
      </c>
      <c r="G24" s="82">
        <f>SUM(G9:G23)</f>
        <v>32.091099999999997</v>
      </c>
      <c r="H24" s="82">
        <f>SUM(H9:H23)</f>
        <v>23.311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.75">
      <c r="A26" s="280"/>
      <c r="B26" s="258" t="s">
        <v>354</v>
      </c>
      <c r="C26" s="68" t="s">
        <v>355</v>
      </c>
      <c r="D26" s="21">
        <v>50</v>
      </c>
      <c r="E26" s="21">
        <v>81.174000000000007</v>
      </c>
      <c r="F26" s="21">
        <v>2.3879999999999999</v>
      </c>
      <c r="G26" s="21">
        <v>5.3404999999999996</v>
      </c>
      <c r="H26" s="21">
        <v>6.1630000000000003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 customHeight="1">
      <c r="A27" s="274" t="s">
        <v>13</v>
      </c>
      <c r="B27" s="265" t="s">
        <v>356</v>
      </c>
      <c r="C27" s="68" t="s">
        <v>357</v>
      </c>
      <c r="D27" s="27">
        <v>80</v>
      </c>
      <c r="E27" s="21">
        <v>112.2176</v>
      </c>
      <c r="F27" s="21">
        <v>22.391999999999999</v>
      </c>
      <c r="G27" s="21">
        <v>1.5167999999999999</v>
      </c>
      <c r="H27" s="21">
        <v>4.3048000000000002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.95" customHeight="1">
      <c r="A28" s="285"/>
      <c r="B28" s="258" t="s">
        <v>59</v>
      </c>
      <c r="C28" s="68"/>
      <c r="D28" s="25">
        <v>60</v>
      </c>
      <c r="E28" s="21">
        <v>43.5</v>
      </c>
      <c r="F28" s="21">
        <v>9.9</v>
      </c>
      <c r="G28" s="21">
        <v>0.06</v>
      </c>
      <c r="H28" s="21">
        <v>1.1399999999999999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.95" customHeight="1">
      <c r="A29" s="285"/>
      <c r="B29" s="318" t="s">
        <v>358</v>
      </c>
      <c r="C29" s="57" t="s">
        <v>359</v>
      </c>
      <c r="D29" s="25">
        <v>60</v>
      </c>
      <c r="E29" s="21">
        <v>70.078800000000001</v>
      </c>
      <c r="F29" s="21">
        <v>14.9376</v>
      </c>
      <c r="G29" s="21">
        <v>0.45239999999999997</v>
      </c>
      <c r="H29" s="21">
        <v>2.3220000000000001</v>
      </c>
      <c r="I29" s="26"/>
    </row>
    <row r="30" spans="1:23" s="39" customFormat="1" ht="18.95" customHeight="1">
      <c r="A30" s="316"/>
      <c r="B30" s="264" t="s">
        <v>360</v>
      </c>
      <c r="C30" s="57" t="s">
        <v>361</v>
      </c>
      <c r="D30" s="25">
        <v>50</v>
      </c>
      <c r="E30" s="21">
        <v>30.1</v>
      </c>
      <c r="F30" s="21">
        <v>3.77</v>
      </c>
      <c r="G30" s="21">
        <v>1.1200000000000001</v>
      </c>
      <c r="H30" s="21">
        <v>0.36299999999999999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16"/>
      <c r="B31" s="264" t="s">
        <v>288</v>
      </c>
      <c r="C31" s="57" t="s">
        <v>362</v>
      </c>
      <c r="D31" s="25">
        <v>50</v>
      </c>
      <c r="E31" s="21">
        <v>59.125999999999998</v>
      </c>
      <c r="F31" s="21">
        <v>4.077</v>
      </c>
      <c r="G31" s="21">
        <v>3.9460000000000002</v>
      </c>
      <c r="H31" s="21">
        <v>1.873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16"/>
      <c r="B32" s="257" t="s">
        <v>363</v>
      </c>
      <c r="C32" s="57" t="s">
        <v>364</v>
      </c>
      <c r="D32" s="25">
        <v>50</v>
      </c>
      <c r="E32" s="21">
        <v>29.8</v>
      </c>
      <c r="F32" s="21">
        <v>4.1399999999999997</v>
      </c>
      <c r="G32" s="21">
        <v>0.83599999999999997</v>
      </c>
      <c r="H32" s="21">
        <v>0.91600000000000004</v>
      </c>
      <c r="I32" s="41"/>
      <c r="J32" s="40"/>
      <c r="K32" s="40"/>
      <c r="L32" s="40"/>
      <c r="M32" s="40"/>
      <c r="N32" s="40"/>
      <c r="O32" s="40"/>
      <c r="P32" s="40"/>
    </row>
    <row r="33" spans="1:22" ht="18.95" customHeight="1">
      <c r="A33" s="285"/>
      <c r="B33" s="262" t="s">
        <v>365</v>
      </c>
      <c r="C33" s="62" t="s">
        <v>366</v>
      </c>
      <c r="D33" s="25">
        <v>100</v>
      </c>
      <c r="E33" s="21">
        <v>42.5</v>
      </c>
      <c r="F33" s="21">
        <v>5.92</v>
      </c>
      <c r="G33" s="21">
        <v>0.69</v>
      </c>
      <c r="H33" s="21">
        <v>1.81</v>
      </c>
      <c r="I33" s="26"/>
      <c r="J33" s="35"/>
      <c r="K33" s="35"/>
      <c r="L33" s="35"/>
      <c r="M33" s="35"/>
      <c r="N33" s="35"/>
      <c r="O33" s="35"/>
      <c r="P33" s="35"/>
    </row>
    <row r="34" spans="1:22" ht="18.95" customHeight="1">
      <c r="A34" s="285"/>
      <c r="B34" s="257" t="s">
        <v>26</v>
      </c>
      <c r="C34" s="58" t="s">
        <v>27</v>
      </c>
      <c r="D34" s="49">
        <v>15</v>
      </c>
      <c r="E34" s="21">
        <v>91.315049999999999</v>
      </c>
      <c r="F34" s="21">
        <v>1.92</v>
      </c>
      <c r="G34" s="21">
        <v>7.7350499999999993</v>
      </c>
      <c r="H34" s="21">
        <v>4.2349499999999995</v>
      </c>
      <c r="J34" s="35"/>
      <c r="K34" s="35"/>
      <c r="L34" s="35"/>
      <c r="M34" s="35"/>
      <c r="N34" s="35"/>
      <c r="O34" s="35"/>
      <c r="P34" s="35"/>
    </row>
    <row r="35" spans="1:22" ht="18.95" customHeight="1">
      <c r="A35" s="285"/>
      <c r="B35" s="257" t="s">
        <v>64</v>
      </c>
      <c r="C35" s="58" t="s">
        <v>128</v>
      </c>
      <c r="D35" s="49">
        <v>5</v>
      </c>
      <c r="E35" s="21">
        <v>32.189399999999999</v>
      </c>
      <c r="F35" s="21">
        <v>9.7050000000000011E-2</v>
      </c>
      <c r="G35" s="21">
        <v>3.5305500000000003</v>
      </c>
      <c r="H35" s="21">
        <v>1.3550000000000001E-2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277" t="s">
        <v>28</v>
      </c>
      <c r="B36" s="261" t="s">
        <v>303</v>
      </c>
      <c r="C36" s="23"/>
      <c r="D36" s="25">
        <v>50</v>
      </c>
      <c r="E36" s="21">
        <v>28.195</v>
      </c>
      <c r="F36" s="21">
        <v>2.4375</v>
      </c>
      <c r="G36" s="21">
        <v>1.2849999999999999</v>
      </c>
      <c r="H36" s="21">
        <v>1.72</v>
      </c>
      <c r="J36" s="35"/>
      <c r="K36" s="35"/>
      <c r="L36" s="35"/>
      <c r="M36" s="35"/>
      <c r="N36" s="38"/>
      <c r="O36" s="35"/>
      <c r="P36" s="35"/>
    </row>
    <row r="37" spans="1:22" ht="33" customHeight="1">
      <c r="A37" s="278"/>
      <c r="B37" s="259" t="s">
        <v>304</v>
      </c>
      <c r="C37" s="57" t="s">
        <v>31</v>
      </c>
      <c r="D37" s="25">
        <v>25</v>
      </c>
      <c r="E37" s="21">
        <v>18.686499999999999</v>
      </c>
      <c r="F37" s="21">
        <v>3.0307499999999998</v>
      </c>
      <c r="G37" s="21">
        <v>0.375</v>
      </c>
      <c r="H37" s="21">
        <v>0.8</v>
      </c>
      <c r="L37" s="33"/>
      <c r="M37" s="32"/>
      <c r="N37" s="32"/>
      <c r="O37" s="32"/>
      <c r="P37" s="32"/>
      <c r="Q37" s="32"/>
    </row>
    <row r="38" spans="1:22" ht="18.95" customHeight="1">
      <c r="A38" s="278"/>
      <c r="B38" s="259" t="s">
        <v>32</v>
      </c>
      <c r="C38" s="55" t="s">
        <v>33</v>
      </c>
      <c r="D38" s="25">
        <v>50</v>
      </c>
      <c r="E38" s="21">
        <v>0.2</v>
      </c>
      <c r="F38" s="21">
        <v>0</v>
      </c>
      <c r="G38" s="21">
        <v>0</v>
      </c>
      <c r="H38" s="21">
        <v>0.05</v>
      </c>
      <c r="L38" s="33"/>
      <c r="M38" s="32"/>
      <c r="N38" s="32"/>
      <c r="O38" s="32"/>
      <c r="P38" s="32"/>
      <c r="Q38" s="32"/>
    </row>
    <row r="39" spans="1:22" ht="18.95" customHeight="1">
      <c r="A39" s="286"/>
      <c r="B39" s="263" t="s">
        <v>305</v>
      </c>
      <c r="C39" s="55"/>
      <c r="D39" s="25">
        <v>50</v>
      </c>
      <c r="E39" s="21">
        <v>123.1</v>
      </c>
      <c r="F39" s="21">
        <v>26.15</v>
      </c>
      <c r="G39" s="21">
        <v>1</v>
      </c>
      <c r="H39" s="21">
        <v>3.5750000000000002</v>
      </c>
      <c r="O39" s="35"/>
      <c r="P39" s="35"/>
      <c r="Q39" s="35"/>
      <c r="R39" s="35"/>
      <c r="S39" s="35"/>
      <c r="T39" s="35"/>
      <c r="U39" s="35"/>
      <c r="V39" s="35"/>
    </row>
    <row r="40" spans="1:22" ht="18.95" customHeight="1">
      <c r="A40" s="286"/>
      <c r="B40" s="56" t="s">
        <v>50</v>
      </c>
      <c r="C40" s="62"/>
      <c r="D40" s="25">
        <v>50</v>
      </c>
      <c r="E40" s="21">
        <v>16.2</v>
      </c>
      <c r="F40" s="21">
        <v>2.8</v>
      </c>
      <c r="G40" s="21">
        <v>0.1</v>
      </c>
      <c r="H40" s="21">
        <v>0.3</v>
      </c>
      <c r="O40" s="35"/>
      <c r="P40" s="35"/>
      <c r="Q40" s="35"/>
      <c r="R40" s="35"/>
      <c r="S40" s="35"/>
      <c r="T40" s="35"/>
      <c r="U40" s="35"/>
      <c r="V40" s="35"/>
    </row>
    <row r="41" spans="1:22" ht="18.95" customHeight="1">
      <c r="A41" s="279"/>
      <c r="B41" s="270" t="s">
        <v>36</v>
      </c>
      <c r="C41" s="55"/>
      <c r="D41" s="25">
        <v>50</v>
      </c>
      <c r="E41" s="21">
        <v>19.988</v>
      </c>
      <c r="F41" s="21">
        <v>5.97</v>
      </c>
      <c r="G41" s="21">
        <v>0</v>
      </c>
      <c r="H41" s="21">
        <v>0.15</v>
      </c>
      <c r="O41" s="35"/>
      <c r="P41" s="35"/>
      <c r="Q41" s="35"/>
      <c r="R41" s="35"/>
      <c r="S41" s="35"/>
      <c r="T41" s="35"/>
      <c r="U41" s="35"/>
      <c r="V41" s="35"/>
    </row>
    <row r="42" spans="1:22" s="34" customFormat="1" ht="18.95" customHeight="1">
      <c r="A42" s="432" t="s">
        <v>37</v>
      </c>
      <c r="B42" s="433"/>
      <c r="C42" s="434"/>
      <c r="D42" s="51"/>
      <c r="E42" s="81">
        <f>SUM(E26:E41)</f>
        <v>798.37035000000014</v>
      </c>
      <c r="F42" s="81">
        <f>SUM(F26:F41)</f>
        <v>109.92989999999999</v>
      </c>
      <c r="G42" s="81">
        <f>SUM(G26:G41)</f>
        <v>27.987300000000001</v>
      </c>
      <c r="H42" s="81">
        <f>SUM(H26:H41)</f>
        <v>29.735299999999999</v>
      </c>
      <c r="O42" s="36"/>
      <c r="P42" s="36"/>
      <c r="Q42" s="36"/>
      <c r="R42" s="36"/>
      <c r="S42" s="36"/>
      <c r="T42" s="36"/>
      <c r="U42" s="36"/>
      <c r="V42" s="36"/>
    </row>
    <row r="43" spans="1:22" ht="50.1" customHeight="1">
      <c r="A43" s="234" t="s">
        <v>52</v>
      </c>
      <c r="B43" s="29" t="s">
        <v>4</v>
      </c>
      <c r="C43" s="29" t="s">
        <v>5</v>
      </c>
      <c r="D43" s="28" t="s">
        <v>6</v>
      </c>
      <c r="E43" s="28" t="s">
        <v>7</v>
      </c>
      <c r="F43" s="28" t="s">
        <v>8</v>
      </c>
      <c r="G43" s="28" t="s">
        <v>9</v>
      </c>
      <c r="H43" s="28" t="s">
        <v>10</v>
      </c>
      <c r="O43" s="35"/>
      <c r="P43" s="35"/>
      <c r="Q43" s="35"/>
      <c r="R43" s="35"/>
      <c r="S43" s="35"/>
      <c r="T43" s="35"/>
      <c r="U43" s="35"/>
      <c r="V43" s="35"/>
    </row>
    <row r="44" spans="1:22" s="34" customFormat="1" ht="18">
      <c r="A44" s="281"/>
      <c r="B44" s="266" t="s">
        <v>367</v>
      </c>
      <c r="C44" s="57" t="s">
        <v>368</v>
      </c>
      <c r="D44" s="21">
        <v>125</v>
      </c>
      <c r="E44" s="21">
        <v>104</v>
      </c>
      <c r="F44" s="21">
        <v>9.89</v>
      </c>
      <c r="G44" s="21">
        <v>4.3600000000000003</v>
      </c>
      <c r="H44" s="21">
        <v>5.52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274" t="s">
        <v>13</v>
      </c>
      <c r="B45" s="267" t="s">
        <v>369</v>
      </c>
      <c r="C45" s="57" t="s">
        <v>370</v>
      </c>
      <c r="D45" s="27">
        <v>125</v>
      </c>
      <c r="E45" s="21">
        <v>64.7</v>
      </c>
      <c r="F45" s="21">
        <v>11.4</v>
      </c>
      <c r="G45" s="21">
        <v>0.40899999999999997</v>
      </c>
      <c r="H45" s="21">
        <v>2.5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274"/>
      <c r="B46" s="258" t="s">
        <v>43</v>
      </c>
      <c r="C46" s="63"/>
      <c r="D46" s="25">
        <v>30</v>
      </c>
      <c r="E46" s="21">
        <v>66.5</v>
      </c>
      <c r="F46" s="21">
        <v>1.1399999999999999</v>
      </c>
      <c r="G46" s="21">
        <v>6.44</v>
      </c>
      <c r="H46" s="21">
        <v>0.99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">
      <c r="A47" s="282"/>
      <c r="B47" s="258" t="s">
        <v>371</v>
      </c>
      <c r="C47" s="64" t="s">
        <v>372</v>
      </c>
      <c r="D47" s="25">
        <v>100</v>
      </c>
      <c r="E47" s="21">
        <v>104</v>
      </c>
      <c r="F47" s="21">
        <v>14.9</v>
      </c>
      <c r="G47" s="21">
        <v>4.6500000000000004</v>
      </c>
      <c r="H47" s="21">
        <v>0.49399999999999999</v>
      </c>
      <c r="J47" s="36"/>
      <c r="K47" s="36"/>
      <c r="L47" s="36"/>
      <c r="M47" s="36"/>
      <c r="N47" s="36"/>
      <c r="O47" s="36"/>
      <c r="P47" s="37"/>
      <c r="Q47" s="37"/>
      <c r="R47" s="37"/>
      <c r="S47" s="37"/>
      <c r="T47" s="36"/>
      <c r="U47" s="36"/>
      <c r="V47" s="36"/>
    </row>
    <row r="48" spans="1:22" s="34" customFormat="1" ht="18">
      <c r="A48" s="282"/>
      <c r="B48" s="264" t="s">
        <v>373</v>
      </c>
      <c r="C48" s="57" t="s">
        <v>374</v>
      </c>
      <c r="D48" s="25">
        <v>100</v>
      </c>
      <c r="E48" s="21">
        <v>125</v>
      </c>
      <c r="F48" s="21">
        <v>26.875</v>
      </c>
      <c r="G48" s="21">
        <v>0.34</v>
      </c>
      <c r="H48" s="21">
        <v>1.7874999999999999</v>
      </c>
      <c r="J48" s="36"/>
      <c r="K48" s="36"/>
      <c r="L48" s="36"/>
      <c r="M48" s="36"/>
      <c r="N48" s="36"/>
      <c r="O48" s="36"/>
      <c r="P48" s="37"/>
      <c r="Q48" s="37"/>
      <c r="R48" s="37"/>
      <c r="S48" s="37"/>
      <c r="T48" s="36"/>
      <c r="U48" s="36"/>
      <c r="V48" s="36"/>
    </row>
    <row r="49" spans="1:22" s="34" customFormat="1" ht="18.95" customHeight="1">
      <c r="A49" s="274" t="s">
        <v>28</v>
      </c>
      <c r="B49" s="268" t="s">
        <v>303</v>
      </c>
      <c r="C49" s="62"/>
      <c r="D49" s="25">
        <v>50</v>
      </c>
      <c r="E49" s="21">
        <v>28.195</v>
      </c>
      <c r="F49" s="21">
        <v>2.4375</v>
      </c>
      <c r="G49" s="21">
        <v>1.2849999999999999</v>
      </c>
      <c r="H49" s="21">
        <v>1.72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ht="18.95" customHeight="1">
      <c r="A50" s="283"/>
      <c r="B50" s="264" t="s">
        <v>48</v>
      </c>
      <c r="C50" s="55" t="s">
        <v>49</v>
      </c>
      <c r="D50" s="25">
        <v>50</v>
      </c>
      <c r="E50" s="21">
        <v>24.264399999999998</v>
      </c>
      <c r="F50" s="21">
        <v>5.891</v>
      </c>
      <c r="G50" s="21">
        <v>2.5000000000000001E-2</v>
      </c>
      <c r="H50" s="21">
        <v>0.18149999999999999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</row>
    <row r="51" spans="1:22" ht="35.25" customHeight="1">
      <c r="A51" s="283"/>
      <c r="B51" s="264" t="s">
        <v>304</v>
      </c>
      <c r="C51" s="57" t="s">
        <v>31</v>
      </c>
      <c r="D51" s="25">
        <v>50</v>
      </c>
      <c r="E51" s="21">
        <v>37.372999999999998</v>
      </c>
      <c r="F51" s="21">
        <v>6.0614999999999997</v>
      </c>
      <c r="G51" s="21">
        <v>0.75</v>
      </c>
      <c r="H51" s="21">
        <v>1.6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</row>
    <row r="52" spans="1:22" ht="18.95" customHeight="1">
      <c r="A52" s="283"/>
      <c r="B52" s="269" t="s">
        <v>32</v>
      </c>
      <c r="C52" s="55" t="s">
        <v>33</v>
      </c>
      <c r="D52" s="25">
        <v>50</v>
      </c>
      <c r="E52" s="21">
        <v>0.2</v>
      </c>
      <c r="F52" s="21">
        <v>0</v>
      </c>
      <c r="G52" s="21">
        <v>0</v>
      </c>
      <c r="H52" s="21">
        <v>0.05</v>
      </c>
    </row>
    <row r="53" spans="1:22" ht="18.95" customHeight="1">
      <c r="A53" s="283"/>
      <c r="B53" s="259" t="s">
        <v>305</v>
      </c>
      <c r="C53" s="55"/>
      <c r="D53" s="25">
        <v>50</v>
      </c>
      <c r="E53" s="21">
        <v>123.1</v>
      </c>
      <c r="F53" s="21">
        <v>26.15</v>
      </c>
      <c r="G53" s="21">
        <v>1</v>
      </c>
      <c r="H53" s="21">
        <v>3.5750000000000002</v>
      </c>
    </row>
    <row r="54" spans="1:22" ht="18.95" customHeight="1">
      <c r="A54" s="283"/>
      <c r="B54" s="263" t="s">
        <v>168</v>
      </c>
      <c r="C54" s="55"/>
      <c r="D54" s="25">
        <v>50</v>
      </c>
      <c r="E54" s="21">
        <v>14.9</v>
      </c>
      <c r="F54" s="21">
        <v>2.29</v>
      </c>
      <c r="G54" s="21">
        <v>7.4999999999999997E-2</v>
      </c>
      <c r="H54" s="21">
        <v>0.67500000000000004</v>
      </c>
    </row>
    <row r="55" spans="1:22" ht="18.95" customHeight="1">
      <c r="A55" s="284"/>
      <c r="B55" s="259" t="s">
        <v>51</v>
      </c>
      <c r="C55" s="55"/>
      <c r="D55" s="25">
        <v>50</v>
      </c>
      <c r="E55" s="21">
        <v>24.038</v>
      </c>
      <c r="F55" s="21">
        <v>6.74</v>
      </c>
      <c r="G55" s="21">
        <v>0</v>
      </c>
      <c r="H55" s="21">
        <v>0</v>
      </c>
    </row>
    <row r="56" spans="1:22" s="34" customFormat="1" ht="18.95" customHeight="1">
      <c r="A56" s="429" t="s">
        <v>37</v>
      </c>
      <c r="B56" s="430"/>
      <c r="C56" s="431"/>
      <c r="D56" s="25"/>
      <c r="E56" s="48">
        <f>SUM(E44:E55)</f>
        <v>716.27040000000011</v>
      </c>
      <c r="F56" s="48">
        <f>SUM(F44:F55)</f>
        <v>113.77500000000001</v>
      </c>
      <c r="G56" s="48">
        <f>SUM(G44:G55)</f>
        <v>19.334</v>
      </c>
      <c r="H56" s="48">
        <f>SUM(H44:H55)</f>
        <v>19.093</v>
      </c>
      <c r="J56" s="33"/>
      <c r="K56" s="32"/>
      <c r="L56" s="32"/>
      <c r="M56" s="32"/>
      <c r="N56" s="32"/>
      <c r="O56" s="32"/>
    </row>
    <row r="57" spans="1:22" ht="50.1" customHeight="1">
      <c r="A57" s="234" t="s">
        <v>72</v>
      </c>
      <c r="B57" s="29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22" ht="30.75">
      <c r="A58" s="280"/>
      <c r="B58" s="266" t="s">
        <v>375</v>
      </c>
      <c r="C58" s="23" t="s">
        <v>376</v>
      </c>
      <c r="D58" s="21">
        <v>100</v>
      </c>
      <c r="E58" s="21">
        <v>128.89500000000001</v>
      </c>
      <c r="F58" s="21">
        <v>3.3820000000000001</v>
      </c>
      <c r="G58" s="21">
        <v>4.84</v>
      </c>
      <c r="H58" s="21">
        <v>18.507000000000001</v>
      </c>
    </row>
    <row r="59" spans="1:22" ht="30">
      <c r="A59" s="274" t="s">
        <v>13</v>
      </c>
      <c r="B59" s="290" t="s">
        <v>377</v>
      </c>
      <c r="C59" s="23" t="s">
        <v>378</v>
      </c>
      <c r="D59" s="27">
        <v>60</v>
      </c>
      <c r="E59" s="21">
        <v>47.766600000000004</v>
      </c>
      <c r="F59" s="21">
        <v>7.0313999999999997</v>
      </c>
      <c r="G59" s="21">
        <v>1.944</v>
      </c>
      <c r="H59" s="21">
        <v>1.3481999999999998</v>
      </c>
    </row>
    <row r="60" spans="1:22" ht="18.95" customHeight="1">
      <c r="A60" s="285"/>
      <c r="B60" s="259" t="s">
        <v>16</v>
      </c>
      <c r="C60" s="240" t="s">
        <v>379</v>
      </c>
      <c r="D60" s="25">
        <v>60</v>
      </c>
      <c r="E60" s="21">
        <v>90.8</v>
      </c>
      <c r="F60" s="21">
        <v>15.8</v>
      </c>
      <c r="G60" s="21">
        <v>1.55</v>
      </c>
      <c r="H60" s="21">
        <v>2.74</v>
      </c>
    </row>
    <row r="61" spans="1:22" ht="18.95" customHeight="1">
      <c r="A61" s="285"/>
      <c r="B61" s="265" t="s">
        <v>87</v>
      </c>
      <c r="C61" s="329" t="s">
        <v>88</v>
      </c>
      <c r="D61" s="25">
        <v>60</v>
      </c>
      <c r="E61" s="21">
        <v>94.621200000000002</v>
      </c>
      <c r="F61" s="21">
        <v>16.125599999999999</v>
      </c>
      <c r="G61" s="21">
        <v>2.8451999999999997</v>
      </c>
      <c r="H61" s="21">
        <v>1.3662000000000001</v>
      </c>
    </row>
    <row r="62" spans="1:22" ht="18">
      <c r="A62" s="285"/>
      <c r="B62" s="261" t="s">
        <v>127</v>
      </c>
      <c r="C62" s="23"/>
      <c r="D62" s="25">
        <v>50</v>
      </c>
      <c r="E62" s="21">
        <v>19.73</v>
      </c>
      <c r="F62" s="21">
        <v>3.05</v>
      </c>
      <c r="G62" s="21">
        <v>0.25</v>
      </c>
      <c r="H62" s="21">
        <v>2.0499999999999998</v>
      </c>
      <c r="J62" s="33"/>
      <c r="K62" s="32"/>
      <c r="L62" s="32"/>
      <c r="M62" s="32"/>
      <c r="N62" s="32"/>
      <c r="O62" s="32"/>
    </row>
    <row r="63" spans="1:22" ht="18.95" customHeight="1">
      <c r="A63" s="278"/>
      <c r="B63" s="261" t="s">
        <v>380</v>
      </c>
      <c r="C63" s="23" t="s">
        <v>381</v>
      </c>
      <c r="D63" s="25">
        <v>50</v>
      </c>
      <c r="E63" s="21">
        <v>23.242999999999999</v>
      </c>
      <c r="F63" s="21">
        <v>4.7675000000000001</v>
      </c>
      <c r="G63" s="21">
        <v>0.624</v>
      </c>
      <c r="H63" s="21">
        <v>0.29699999999999999</v>
      </c>
    </row>
    <row r="64" spans="1:22" ht="36">
      <c r="A64" s="278"/>
      <c r="B64" s="261" t="s">
        <v>382</v>
      </c>
      <c r="C64" s="23" t="s">
        <v>383</v>
      </c>
      <c r="D64" s="25">
        <v>100</v>
      </c>
      <c r="E64" s="21">
        <v>50.1</v>
      </c>
      <c r="F64" s="21">
        <v>6.68</v>
      </c>
      <c r="G64" s="21">
        <v>0.4</v>
      </c>
      <c r="H64" s="21">
        <v>3.1</v>
      </c>
    </row>
    <row r="65" spans="1:15" ht="18.95" customHeight="1">
      <c r="A65" s="278"/>
      <c r="B65" s="257" t="s">
        <v>26</v>
      </c>
      <c r="C65" s="58" t="s">
        <v>27</v>
      </c>
      <c r="D65" s="49">
        <v>15</v>
      </c>
      <c r="E65" s="21">
        <v>91.315049999999999</v>
      </c>
      <c r="F65" s="21">
        <v>1.92</v>
      </c>
      <c r="G65" s="21">
        <v>7.7350499999999993</v>
      </c>
      <c r="H65" s="21">
        <v>4.2349499999999995</v>
      </c>
    </row>
    <row r="66" spans="1:15" ht="18.95" customHeight="1">
      <c r="A66" s="285"/>
      <c r="B66" s="261" t="s">
        <v>384</v>
      </c>
      <c r="C66" s="23" t="s">
        <v>385</v>
      </c>
      <c r="D66" s="25">
        <v>15</v>
      </c>
      <c r="E66" s="21">
        <v>16.986899999999999</v>
      </c>
      <c r="F66" s="21">
        <v>0.74549999999999994</v>
      </c>
      <c r="G66" s="21">
        <v>1.3679999999999999</v>
      </c>
      <c r="H66" s="21">
        <v>0.43140000000000001</v>
      </c>
      <c r="J66" s="33"/>
      <c r="K66" s="32"/>
      <c r="L66" s="32"/>
      <c r="M66" s="32"/>
      <c r="N66" s="32"/>
      <c r="O66" s="32"/>
    </row>
    <row r="67" spans="1:15" ht="18.95" customHeight="1">
      <c r="A67" s="277" t="s">
        <v>28</v>
      </c>
      <c r="B67" s="261" t="s">
        <v>303</v>
      </c>
      <c r="C67" s="23"/>
      <c r="D67" s="25">
        <v>50</v>
      </c>
      <c r="E67" s="21">
        <v>28.195</v>
      </c>
      <c r="F67" s="21">
        <v>2.4375</v>
      </c>
      <c r="G67" s="21">
        <v>1.2849999999999999</v>
      </c>
      <c r="H67" s="21">
        <v>1.72</v>
      </c>
    </row>
    <row r="68" spans="1:15" ht="18.95" customHeight="1">
      <c r="A68" s="276"/>
      <c r="B68" s="262" t="s">
        <v>48</v>
      </c>
      <c r="C68" s="55" t="s">
        <v>49</v>
      </c>
      <c r="D68" s="25">
        <v>50</v>
      </c>
      <c r="E68" s="21">
        <v>24.264399999999998</v>
      </c>
      <c r="F68" s="21">
        <v>5.891</v>
      </c>
      <c r="G68" s="21">
        <v>2.5000000000000001E-2</v>
      </c>
      <c r="H68" s="21">
        <v>0.18149999999999999</v>
      </c>
    </row>
    <row r="69" spans="1:15" ht="29.25" customHeight="1">
      <c r="A69" s="278"/>
      <c r="B69" s="259" t="s">
        <v>304</v>
      </c>
      <c r="C69" s="57" t="s">
        <v>31</v>
      </c>
      <c r="D69" s="25">
        <v>25</v>
      </c>
      <c r="E69" s="21">
        <v>18.686499999999999</v>
      </c>
      <c r="F69" s="21">
        <v>3.0307499999999998</v>
      </c>
      <c r="G69" s="21">
        <v>0.375</v>
      </c>
      <c r="H69" s="21">
        <v>0.8</v>
      </c>
    </row>
    <row r="70" spans="1:15" ht="18.95" customHeight="1">
      <c r="A70" s="278"/>
      <c r="B70" s="259" t="s">
        <v>32</v>
      </c>
      <c r="C70" s="55" t="s">
        <v>33</v>
      </c>
      <c r="D70" s="25">
        <v>50</v>
      </c>
      <c r="E70" s="21">
        <v>0.2</v>
      </c>
      <c r="F70" s="21">
        <v>0</v>
      </c>
      <c r="G70" s="21">
        <v>0</v>
      </c>
      <c r="H70" s="21">
        <v>0.05</v>
      </c>
    </row>
    <row r="71" spans="1:15" ht="18.95" customHeight="1">
      <c r="A71" s="286"/>
      <c r="B71" s="263" t="s">
        <v>305</v>
      </c>
      <c r="C71" s="55"/>
      <c r="D71" s="25">
        <v>50</v>
      </c>
      <c r="E71" s="21">
        <v>123.1</v>
      </c>
      <c r="F71" s="21">
        <v>26.15</v>
      </c>
      <c r="G71" s="21">
        <v>1</v>
      </c>
      <c r="H71" s="21">
        <v>3.5750000000000002</v>
      </c>
    </row>
    <row r="72" spans="1:15" ht="18.95" customHeight="1">
      <c r="A72" s="286"/>
      <c r="B72" s="54" t="s">
        <v>71</v>
      </c>
      <c r="C72" s="53"/>
      <c r="D72" s="25">
        <v>50</v>
      </c>
      <c r="E72" s="21">
        <v>9.4499999999999993</v>
      </c>
      <c r="F72" s="21">
        <v>1.45</v>
      </c>
      <c r="G72" s="21">
        <v>0.05</v>
      </c>
      <c r="H72" s="21">
        <v>0.4</v>
      </c>
    </row>
    <row r="73" spans="1:15" ht="18.95" customHeight="1">
      <c r="A73" s="279"/>
      <c r="B73" s="270" t="s">
        <v>36</v>
      </c>
      <c r="C73" s="55"/>
      <c r="D73" s="25">
        <v>50</v>
      </c>
      <c r="E73" s="21">
        <v>19.988</v>
      </c>
      <c r="F73" s="21">
        <v>5.97</v>
      </c>
      <c r="G73" s="21">
        <v>0</v>
      </c>
      <c r="H73" s="21">
        <v>0.15</v>
      </c>
    </row>
    <row r="74" spans="1:15" ht="18.95" customHeight="1">
      <c r="A74" s="432" t="s">
        <v>37</v>
      </c>
      <c r="B74" s="433"/>
      <c r="C74" s="434"/>
      <c r="D74" s="49"/>
      <c r="E74" s="78">
        <f>SUM(E58:E73)</f>
        <v>787.3416500000003</v>
      </c>
      <c r="F74" s="78">
        <f>SUM(F58:F73)</f>
        <v>104.43124999999999</v>
      </c>
      <c r="G74" s="78">
        <f>SUM(G58:G73)</f>
        <v>24.291249999999998</v>
      </c>
      <c r="H74" s="78">
        <f>SUM(H58:H73)</f>
        <v>40.951249999999987</v>
      </c>
    </row>
    <row r="75" spans="1:15" ht="50.1" customHeight="1">
      <c r="A75" s="234" t="s">
        <v>81</v>
      </c>
      <c r="B75" s="29" t="s">
        <v>4</v>
      </c>
      <c r="C75" s="29" t="s">
        <v>5</v>
      </c>
      <c r="D75" s="28" t="s">
        <v>6</v>
      </c>
      <c r="E75" s="28" t="s">
        <v>7</v>
      </c>
      <c r="F75" s="28" t="s">
        <v>8</v>
      </c>
      <c r="G75" s="28" t="s">
        <v>9</v>
      </c>
      <c r="H75" s="28" t="s">
        <v>10</v>
      </c>
    </row>
    <row r="76" spans="1:15" ht="30">
      <c r="A76" s="319"/>
      <c r="B76" s="290" t="s">
        <v>386</v>
      </c>
      <c r="C76" s="116" t="s">
        <v>387</v>
      </c>
      <c r="D76" s="115">
        <v>100</v>
      </c>
      <c r="E76" s="115">
        <v>112</v>
      </c>
      <c r="F76" s="115">
        <v>14.5</v>
      </c>
      <c r="G76" s="115">
        <v>3.44</v>
      </c>
      <c r="H76" s="115">
        <v>5.24</v>
      </c>
    </row>
    <row r="77" spans="1:15" ht="30">
      <c r="A77" s="320" t="s">
        <v>13</v>
      </c>
      <c r="B77" s="265" t="s">
        <v>388</v>
      </c>
      <c r="C77" s="116" t="s">
        <v>389</v>
      </c>
      <c r="D77" s="115">
        <v>100</v>
      </c>
      <c r="E77" s="115">
        <v>92.4</v>
      </c>
      <c r="F77" s="115">
        <v>13.4</v>
      </c>
      <c r="G77" s="115">
        <v>3.17</v>
      </c>
      <c r="H77" s="115">
        <v>2.0699999999999998</v>
      </c>
    </row>
    <row r="78" spans="1:15" ht="18">
      <c r="A78" s="320"/>
      <c r="B78" s="265" t="s">
        <v>18</v>
      </c>
      <c r="C78" s="116" t="s">
        <v>19</v>
      </c>
      <c r="D78" s="115">
        <v>60</v>
      </c>
      <c r="E78" s="115">
        <v>92.52</v>
      </c>
      <c r="F78" s="115">
        <v>16.2</v>
      </c>
      <c r="G78" s="115">
        <v>1.5</v>
      </c>
      <c r="H78" s="115">
        <v>2.9</v>
      </c>
    </row>
    <row r="79" spans="1:15" ht="18">
      <c r="A79" s="320"/>
      <c r="B79" s="265" t="s">
        <v>137</v>
      </c>
      <c r="C79" s="116"/>
      <c r="D79" s="115">
        <v>60</v>
      </c>
      <c r="E79" s="115">
        <v>43.5</v>
      </c>
      <c r="F79" s="115">
        <v>9.3000000000000007</v>
      </c>
      <c r="G79" s="115">
        <v>0</v>
      </c>
      <c r="H79" s="115">
        <v>1.1399999999999999</v>
      </c>
    </row>
    <row r="80" spans="1:15" ht="18">
      <c r="A80" s="287"/>
      <c r="B80" s="309" t="s">
        <v>231</v>
      </c>
      <c r="C80" s="60"/>
      <c r="D80" s="91">
        <v>50</v>
      </c>
      <c r="E80" s="90">
        <v>16.626000000000001</v>
      </c>
      <c r="F80" s="90">
        <v>3.7</v>
      </c>
      <c r="G80" s="90">
        <v>0.15</v>
      </c>
      <c r="H80" s="90">
        <v>1</v>
      </c>
    </row>
    <row r="81" spans="1:12" ht="18.95" customHeight="1">
      <c r="A81" s="282"/>
      <c r="B81" s="259" t="s">
        <v>178</v>
      </c>
      <c r="C81" s="57" t="s">
        <v>179</v>
      </c>
      <c r="D81" s="25">
        <v>50</v>
      </c>
      <c r="E81" s="21">
        <v>41.657499999999999</v>
      </c>
      <c r="F81" s="21">
        <v>2.9704999999999999</v>
      </c>
      <c r="G81" s="21">
        <v>2.4009999999999998</v>
      </c>
      <c r="H81" s="21">
        <v>2.0710000000000002</v>
      </c>
    </row>
    <row r="82" spans="1:12" ht="18.95" customHeight="1">
      <c r="A82" s="288"/>
      <c r="B82" s="264" t="s">
        <v>390</v>
      </c>
      <c r="C82" s="23" t="s">
        <v>391</v>
      </c>
      <c r="D82" s="25">
        <v>50</v>
      </c>
      <c r="E82" s="21">
        <v>7.42</v>
      </c>
      <c r="F82" s="21">
        <v>0.79500000000000004</v>
      </c>
      <c r="G82" s="21">
        <v>7.4999999999999997E-2</v>
      </c>
      <c r="H82" s="21">
        <v>0.60499999999999998</v>
      </c>
      <c r="I82" s="26"/>
      <c r="J82" s="26"/>
      <c r="K82" s="26"/>
      <c r="L82" s="26"/>
    </row>
    <row r="83" spans="1:12" ht="18.95" customHeight="1">
      <c r="A83" s="288"/>
      <c r="B83" s="259" t="s">
        <v>182</v>
      </c>
      <c r="C83" s="23"/>
      <c r="D83" s="25">
        <v>100</v>
      </c>
      <c r="E83" s="21">
        <v>31.5</v>
      </c>
      <c r="F83" s="21">
        <v>5.47</v>
      </c>
      <c r="G83" s="21">
        <v>0.13300000000000001</v>
      </c>
      <c r="H83" s="21">
        <v>0.93300000000000005</v>
      </c>
      <c r="I83" s="26"/>
      <c r="J83" s="26"/>
      <c r="K83" s="26"/>
      <c r="L83" s="26"/>
    </row>
    <row r="84" spans="1:12" ht="18.95" customHeight="1">
      <c r="A84" s="288"/>
      <c r="B84" s="257" t="s">
        <v>26</v>
      </c>
      <c r="C84" s="58" t="s">
        <v>27</v>
      </c>
      <c r="D84" s="49">
        <v>15</v>
      </c>
      <c r="E84" s="21">
        <v>91.315049999999999</v>
      </c>
      <c r="F84" s="21">
        <v>1.92</v>
      </c>
      <c r="G84" s="21">
        <v>7.7350499999999993</v>
      </c>
      <c r="H84" s="21">
        <v>4.2349499999999995</v>
      </c>
    </row>
    <row r="85" spans="1:12" ht="18">
      <c r="A85" s="288"/>
      <c r="B85" s="264" t="s">
        <v>64</v>
      </c>
      <c r="C85" s="55" t="s">
        <v>65</v>
      </c>
      <c r="D85" s="25">
        <v>5</v>
      </c>
      <c r="E85" s="21">
        <v>32.189399999999999</v>
      </c>
      <c r="F85" s="21">
        <v>9.7050000000000011E-2</v>
      </c>
      <c r="G85" s="21">
        <v>3.5305500000000003</v>
      </c>
      <c r="H85" s="21">
        <v>1.3550000000000001E-2</v>
      </c>
      <c r="I85" s="26"/>
      <c r="J85" s="26"/>
      <c r="K85" s="26"/>
      <c r="L85" s="26"/>
    </row>
    <row r="86" spans="1:12" ht="18.95" customHeight="1">
      <c r="A86" s="274" t="s">
        <v>28</v>
      </c>
      <c r="B86" s="262" t="s">
        <v>303</v>
      </c>
      <c r="C86" s="62"/>
      <c r="D86" s="25">
        <v>50</v>
      </c>
      <c r="E86" s="21">
        <v>28.195</v>
      </c>
      <c r="F86" s="21">
        <v>2.4375</v>
      </c>
      <c r="G86" s="21">
        <v>1.2849999999999999</v>
      </c>
      <c r="H86" s="21">
        <v>1.72</v>
      </c>
    </row>
    <row r="87" spans="1:12" ht="18.95" customHeight="1">
      <c r="A87" s="288"/>
      <c r="B87" s="262" t="s">
        <v>48</v>
      </c>
      <c r="C87" s="55" t="s">
        <v>49</v>
      </c>
      <c r="D87" s="25">
        <v>50</v>
      </c>
      <c r="E87" s="21">
        <v>24.264399999999998</v>
      </c>
      <c r="F87" s="21">
        <v>5.891</v>
      </c>
      <c r="G87" s="21">
        <v>2.5000000000000001E-2</v>
      </c>
      <c r="H87" s="21">
        <v>0.18149999999999999</v>
      </c>
    </row>
    <row r="88" spans="1:12" ht="36.75" customHeight="1">
      <c r="A88" s="283"/>
      <c r="B88" s="262" t="s">
        <v>304</v>
      </c>
      <c r="C88" s="57" t="s">
        <v>31</v>
      </c>
      <c r="D88" s="25">
        <v>50</v>
      </c>
      <c r="E88" s="21">
        <v>37.372999999999998</v>
      </c>
      <c r="F88" s="21">
        <v>6.0614999999999997</v>
      </c>
      <c r="G88" s="21">
        <v>0.75</v>
      </c>
      <c r="H88" s="21">
        <v>1.6</v>
      </c>
    </row>
    <row r="89" spans="1:12" ht="18.95" customHeight="1">
      <c r="A89" s="276"/>
      <c r="B89" s="262" t="s">
        <v>32</v>
      </c>
      <c r="C89" s="55" t="s">
        <v>33</v>
      </c>
      <c r="D89" s="25">
        <v>50</v>
      </c>
      <c r="E89" s="21">
        <v>0.2</v>
      </c>
      <c r="F89" s="21">
        <v>0</v>
      </c>
      <c r="G89" s="21">
        <v>0</v>
      </c>
      <c r="H89" s="21">
        <v>0.05</v>
      </c>
    </row>
    <row r="90" spans="1:12" ht="18.95" customHeight="1">
      <c r="A90" s="278"/>
      <c r="B90" s="259" t="s">
        <v>305</v>
      </c>
      <c r="C90" s="55"/>
      <c r="D90" s="25">
        <v>50</v>
      </c>
      <c r="E90" s="21">
        <v>123.1</v>
      </c>
      <c r="F90" s="21">
        <v>26.15</v>
      </c>
      <c r="G90" s="21">
        <v>1</v>
      </c>
      <c r="H90" s="21">
        <v>3.5750000000000002</v>
      </c>
    </row>
    <row r="91" spans="1:12" ht="18.95" customHeight="1">
      <c r="A91" s="278"/>
      <c r="B91" s="59" t="s">
        <v>35</v>
      </c>
      <c r="C91" s="70"/>
      <c r="D91" s="49">
        <v>50</v>
      </c>
      <c r="E91" s="21">
        <v>12.1</v>
      </c>
      <c r="F91" s="21">
        <v>2.1</v>
      </c>
      <c r="G91" s="21">
        <v>0.1</v>
      </c>
      <c r="H91" s="21">
        <v>0.25</v>
      </c>
    </row>
    <row r="92" spans="1:12" ht="18.95" customHeight="1">
      <c r="A92" s="289"/>
      <c r="B92" s="259" t="s">
        <v>51</v>
      </c>
      <c r="C92" s="55"/>
      <c r="D92" s="25">
        <v>50</v>
      </c>
      <c r="E92" s="21">
        <v>24.038</v>
      </c>
      <c r="F92" s="21">
        <v>6.74</v>
      </c>
      <c r="G92" s="21">
        <v>0</v>
      </c>
      <c r="H92" s="21">
        <v>0</v>
      </c>
    </row>
    <row r="93" spans="1:12" ht="18.95" customHeight="1">
      <c r="A93" s="435" t="s">
        <v>37</v>
      </c>
      <c r="B93" s="436"/>
      <c r="C93" s="437"/>
      <c r="D93" s="327"/>
      <c r="E93" s="330">
        <f>SUM(E76:E92)</f>
        <v>810.39835000000016</v>
      </c>
      <c r="F93" s="330">
        <f>SUM(F76:F92)</f>
        <v>117.73254999999999</v>
      </c>
      <c r="G93" s="330">
        <f>SUM(G76:G92)</f>
        <v>25.294600000000003</v>
      </c>
      <c r="H93" s="330">
        <f>SUM(H76:H92)</f>
        <v>27.584</v>
      </c>
    </row>
    <row r="94" spans="1:12" ht="18.95" customHeight="1">
      <c r="A94" s="400" t="s">
        <v>97</v>
      </c>
      <c r="B94" s="401"/>
      <c r="C94" s="401"/>
      <c r="D94" s="402"/>
      <c r="E94" s="20">
        <f>AVERAGE(E24,E42,E56,E74,E93)</f>
        <v>771.27816000000018</v>
      </c>
      <c r="F94" s="19">
        <f>AVERAGE(F24,F42,F56,F74,F93)</f>
        <v>107.80912999999998</v>
      </c>
      <c r="G94" s="19">
        <f>AVERAGE(G24,G42,G56,G74,G93)</f>
        <v>25.799650000000003</v>
      </c>
      <c r="H94" s="19">
        <f>AVERAGE(H24,H42,H56,H74,H93)</f>
        <v>28.134909999999998</v>
      </c>
    </row>
    <row r="95" spans="1:12" ht="18.95" customHeight="1">
      <c r="A95" s="18"/>
      <c r="B95" s="17"/>
      <c r="C95" s="403" t="s">
        <v>98</v>
      </c>
      <c r="D95" s="404"/>
      <c r="E95" s="86"/>
      <c r="F95" s="14">
        <f>(F94*4)/E94*100</f>
        <v>55.911931954614126</v>
      </c>
      <c r="G95" s="14">
        <f>(G94*9)/E94*100</f>
        <v>30.10546156266113</v>
      </c>
      <c r="H95" s="14">
        <f>(H94*4)/E94*100</f>
        <v>14.591316834383067</v>
      </c>
    </row>
    <row r="96" spans="1:12" ht="18.95" customHeight="1">
      <c r="A96" s="16"/>
      <c r="B96" s="15"/>
      <c r="C96" s="405" t="s">
        <v>99</v>
      </c>
      <c r="D96" s="406"/>
      <c r="E96" s="328" t="s">
        <v>100</v>
      </c>
      <c r="F96" s="14" t="s">
        <v>101</v>
      </c>
      <c r="G96" s="14" t="s">
        <v>102</v>
      </c>
      <c r="H96" s="14" t="s">
        <v>103</v>
      </c>
    </row>
    <row r="97" spans="1:9" ht="18.95" customHeight="1">
      <c r="A97" s="438" t="s">
        <v>104</v>
      </c>
      <c r="B97" s="438"/>
      <c r="C97" s="438"/>
      <c r="D97" s="438"/>
      <c r="E97" s="439"/>
      <c r="F97" s="439"/>
      <c r="G97" s="439"/>
      <c r="H97" s="439"/>
    </row>
    <row r="98" spans="1:9" ht="18.95" customHeight="1">
      <c r="A98" s="442" t="s">
        <v>105</v>
      </c>
      <c r="B98" s="443"/>
      <c r="C98" s="443"/>
      <c r="D98" s="443"/>
      <c r="E98" s="443"/>
      <c r="F98" s="443"/>
      <c r="G98" s="443"/>
      <c r="H98" s="444"/>
    </row>
    <row r="99" spans="1:9" ht="18.95" customHeight="1">
      <c r="A99" s="448" t="s">
        <v>106</v>
      </c>
      <c r="B99" s="449"/>
      <c r="C99" s="449"/>
      <c r="D99" s="449"/>
      <c r="E99" s="449"/>
      <c r="F99" s="449"/>
      <c r="G99" s="449"/>
      <c r="H99" s="449"/>
      <c r="I99" s="450"/>
    </row>
    <row r="100" spans="1:9" ht="18.95" customHeight="1">
      <c r="A100" s="445" t="s">
        <v>107</v>
      </c>
      <c r="B100" s="446"/>
      <c r="C100" s="446"/>
      <c r="D100" s="446"/>
      <c r="E100" s="446"/>
      <c r="F100" s="446"/>
      <c r="G100" s="446"/>
      <c r="H100" s="447"/>
    </row>
    <row r="101" spans="1:9" ht="18.95" customHeight="1">
      <c r="A101" s="445" t="s">
        <v>108</v>
      </c>
      <c r="B101" s="446"/>
      <c r="C101" s="446"/>
      <c r="D101" s="446"/>
      <c r="E101" s="446"/>
      <c r="F101" s="446"/>
      <c r="G101" s="446"/>
      <c r="H101" s="447"/>
    </row>
    <row r="102" spans="1:9" ht="18.95" customHeight="1">
      <c r="A102" s="445" t="s">
        <v>109</v>
      </c>
      <c r="B102" s="446"/>
      <c r="C102" s="446"/>
      <c r="D102" s="446"/>
      <c r="E102" s="446"/>
      <c r="F102" s="446"/>
      <c r="G102" s="446"/>
      <c r="H102" s="447"/>
    </row>
    <row r="103" spans="1:9" ht="18.95" customHeight="1">
      <c r="A103" s="440" t="s">
        <v>110</v>
      </c>
      <c r="B103" s="440"/>
      <c r="C103" s="440"/>
      <c r="D103" s="440"/>
      <c r="E103" s="440"/>
      <c r="F103" s="440"/>
      <c r="G103" s="440"/>
      <c r="H103" s="440"/>
    </row>
    <row r="104" spans="1:9" ht="18.95" customHeight="1">
      <c r="A104" s="112" t="s">
        <v>111</v>
      </c>
      <c r="B104" s="111" t="s">
        <v>112</v>
      </c>
      <c r="C104" s="111"/>
      <c r="D104" s="111"/>
      <c r="E104" s="110"/>
      <c r="F104" s="110"/>
      <c r="G104" s="110"/>
      <c r="H104" s="109"/>
    </row>
    <row r="105" spans="1:9" ht="18.95" customHeight="1">
      <c r="A105" s="108" t="s">
        <v>113</v>
      </c>
      <c r="B105" s="107" t="s">
        <v>114</v>
      </c>
      <c r="C105" s="107"/>
      <c r="D105" s="107"/>
      <c r="E105" s="106"/>
      <c r="F105" s="106"/>
      <c r="G105" s="106"/>
      <c r="H105" s="105"/>
    </row>
    <row r="106" spans="1:9" ht="18.95" customHeight="1">
      <c r="A106" s="104" t="s">
        <v>115</v>
      </c>
      <c r="B106" s="103" t="s">
        <v>116</v>
      </c>
      <c r="C106" s="103"/>
      <c r="D106" s="103"/>
      <c r="E106" s="102"/>
      <c r="F106" s="102"/>
      <c r="G106" s="102"/>
      <c r="H106" s="101"/>
    </row>
    <row r="107" spans="1:9" ht="18.95" customHeight="1">
      <c r="A107" s="441" t="s">
        <v>117</v>
      </c>
      <c r="B107" s="441"/>
      <c r="C107" s="441"/>
      <c r="D107" s="441"/>
      <c r="E107" s="441"/>
      <c r="F107" s="441"/>
      <c r="G107" s="441"/>
      <c r="H107" s="441"/>
    </row>
    <row r="108" spans="1:9" ht="18.95" customHeight="1">
      <c r="A108" s="412" t="s">
        <v>118</v>
      </c>
      <c r="B108" s="412"/>
      <c r="C108" s="412"/>
      <c r="D108" s="412"/>
      <c r="E108" s="412"/>
      <c r="F108" s="412"/>
      <c r="G108" s="412"/>
      <c r="H108" s="412"/>
    </row>
  </sheetData>
  <mergeCells count="19">
    <mergeCell ref="A97:H97"/>
    <mergeCell ref="A99:I99"/>
    <mergeCell ref="A108:H108"/>
    <mergeCell ref="A98:H98"/>
    <mergeCell ref="A100:H100"/>
    <mergeCell ref="A101:H101"/>
    <mergeCell ref="A102:H102"/>
    <mergeCell ref="A103:H103"/>
    <mergeCell ref="A107:H107"/>
    <mergeCell ref="A1:B5"/>
    <mergeCell ref="A6:B6"/>
    <mergeCell ref="A94:D94"/>
    <mergeCell ref="C95:D95"/>
    <mergeCell ref="C96:D96"/>
    <mergeCell ref="A42:C42"/>
    <mergeCell ref="A24:C24"/>
    <mergeCell ref="A56:C56"/>
    <mergeCell ref="A74:C74"/>
    <mergeCell ref="A93:C93"/>
  </mergeCells>
  <pageMargins left="0.7" right="0.7" top="0.75" bottom="0.75" header="0.3" footer="0.3"/>
  <pageSetup paperSize="9" scale="48" fitToHeight="0" orientation="landscape" r:id="rId1"/>
  <rowBreaks count="2" manualBreakCount="2">
    <brk id="42" max="7" man="1"/>
    <brk id="74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9374-F997-485E-AED3-ECC00574402D}">
  <sheetPr>
    <tabColor theme="9" tint="0.59999389629810485"/>
    <pageSetUpPr fitToPage="1"/>
  </sheetPr>
  <dimension ref="A1:W101"/>
  <sheetViews>
    <sheetView topLeftCell="A69" zoomScale="80" zoomScaleNormal="80" workbookViewId="0">
      <selection activeCell="C61" sqref="C61"/>
    </sheetView>
  </sheetViews>
  <sheetFormatPr defaultColWidth="9.25" defaultRowHeight="15"/>
  <cols>
    <col min="1" max="1" width="25.625" style="1" customWidth="1"/>
    <col min="2" max="2" width="59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</row>
    <row r="2" spans="1:8" ht="18.95" customHeight="1">
      <c r="A2" s="398"/>
      <c r="B2" s="398"/>
      <c r="C2" s="45"/>
    </row>
    <row r="3" spans="1:8" ht="18.95" customHeight="1">
      <c r="A3" s="398"/>
      <c r="B3" s="398"/>
      <c r="C3" s="45"/>
    </row>
    <row r="4" spans="1:8" ht="18.95" customHeight="1">
      <c r="A4" s="398"/>
      <c r="B4" s="398"/>
      <c r="C4" s="45"/>
    </row>
    <row r="5" spans="1:8" ht="18.95" customHeight="1">
      <c r="A5" s="398"/>
      <c r="B5" s="398"/>
      <c r="C5" s="45"/>
    </row>
    <row r="6" spans="1:8" ht="30">
      <c r="A6" s="399" t="s">
        <v>295</v>
      </c>
      <c r="B6" s="399"/>
      <c r="C6" s="43"/>
    </row>
    <row r="7" spans="1:8" ht="30">
      <c r="A7" s="44" t="s">
        <v>392</v>
      </c>
      <c r="B7" s="44" t="s">
        <v>393</v>
      </c>
      <c r="C7" s="43"/>
      <c r="D7" s="114"/>
      <c r="E7" s="114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46.5">
      <c r="A9" s="306"/>
      <c r="B9" s="257" t="s">
        <v>394</v>
      </c>
      <c r="C9" s="23" t="s">
        <v>395</v>
      </c>
      <c r="D9" s="21">
        <v>60</v>
      </c>
      <c r="E9" s="21">
        <v>71.8</v>
      </c>
      <c r="F9" s="21">
        <v>6.67</v>
      </c>
      <c r="G9" s="21">
        <v>2.98</v>
      </c>
      <c r="H9" s="21">
        <v>4.3</v>
      </c>
    </row>
    <row r="10" spans="1:8" ht="30.75">
      <c r="A10" s="274" t="s">
        <v>13</v>
      </c>
      <c r="B10" s="290" t="s">
        <v>396</v>
      </c>
      <c r="C10" s="57" t="s">
        <v>397</v>
      </c>
      <c r="D10" s="27">
        <v>60</v>
      </c>
      <c r="E10" s="21">
        <v>68.652600000000007</v>
      </c>
      <c r="F10" s="21">
        <v>11.352</v>
      </c>
      <c r="G10" s="21">
        <v>1.5582</v>
      </c>
      <c r="H10" s="21">
        <v>3.1602000000000001</v>
      </c>
    </row>
    <row r="11" spans="1:8" ht="18.95" customHeight="1">
      <c r="A11" s="307"/>
      <c r="B11" s="258" t="s">
        <v>16</v>
      </c>
      <c r="C11" s="92" t="s">
        <v>398</v>
      </c>
      <c r="D11" s="25">
        <v>60</v>
      </c>
      <c r="E11" s="21">
        <v>90.8</v>
      </c>
      <c r="F11" s="21">
        <v>15.8</v>
      </c>
      <c r="G11" s="21">
        <v>1.55</v>
      </c>
      <c r="H11" s="21">
        <v>2.74</v>
      </c>
    </row>
    <row r="12" spans="1:8" ht="18.95" customHeight="1">
      <c r="A12" s="308"/>
      <c r="B12" s="259" t="s">
        <v>57</v>
      </c>
      <c r="C12" s="53" t="s">
        <v>88</v>
      </c>
      <c r="D12" s="25">
        <v>60</v>
      </c>
      <c r="E12" s="21">
        <v>94.621200000000002</v>
      </c>
      <c r="F12" s="21">
        <v>16.125599999999999</v>
      </c>
      <c r="G12" s="21">
        <v>2.8451999999999997</v>
      </c>
      <c r="H12" s="21">
        <v>1.3662000000000001</v>
      </c>
    </row>
    <row r="13" spans="1:8" ht="18.95" customHeight="1">
      <c r="A13" s="308"/>
      <c r="B13" s="264" t="s">
        <v>176</v>
      </c>
      <c r="C13" s="53" t="s">
        <v>399</v>
      </c>
      <c r="D13" s="25">
        <v>50</v>
      </c>
      <c r="E13" s="21">
        <v>22.015499999999999</v>
      </c>
      <c r="F13" s="21">
        <v>1.95</v>
      </c>
      <c r="G13" s="21">
        <v>1.5615000000000001</v>
      </c>
      <c r="H13" s="21">
        <v>0.38750000000000001</v>
      </c>
    </row>
    <row r="14" spans="1:8" ht="18.95" customHeight="1">
      <c r="A14" s="308"/>
      <c r="B14" s="257" t="s">
        <v>234</v>
      </c>
      <c r="C14" s="65" t="s">
        <v>400</v>
      </c>
      <c r="D14" s="25">
        <v>50</v>
      </c>
      <c r="E14" s="21">
        <v>26.2</v>
      </c>
      <c r="F14" s="21">
        <v>4.9400000000000004</v>
      </c>
      <c r="G14" s="21">
        <v>0.122</v>
      </c>
      <c r="H14" s="21">
        <v>0.72099999999999997</v>
      </c>
    </row>
    <row r="15" spans="1:8" ht="18.95" customHeight="1">
      <c r="A15" s="308"/>
      <c r="B15" s="257" t="s">
        <v>401</v>
      </c>
      <c r="C15" s="65"/>
      <c r="D15" s="25">
        <v>100</v>
      </c>
      <c r="E15" s="21">
        <v>25.7</v>
      </c>
      <c r="F15" s="21">
        <v>3.68</v>
      </c>
      <c r="G15" s="21">
        <v>0.16700000000000001</v>
      </c>
      <c r="H15" s="21">
        <v>1.27</v>
      </c>
    </row>
    <row r="16" spans="1:8" ht="18.95" customHeight="1">
      <c r="A16" s="308"/>
      <c r="B16" s="257" t="s">
        <v>26</v>
      </c>
      <c r="C16" s="58" t="s">
        <v>27</v>
      </c>
      <c r="D16" s="49">
        <v>15</v>
      </c>
      <c r="E16" s="21">
        <v>91.315049999999999</v>
      </c>
      <c r="F16" s="21">
        <v>1.92</v>
      </c>
      <c r="G16" s="21">
        <v>7.7350499999999993</v>
      </c>
      <c r="H16" s="21">
        <v>4.2349499999999995</v>
      </c>
    </row>
    <row r="17" spans="1:23" ht="18">
      <c r="A17" s="308"/>
      <c r="B17" s="264" t="s">
        <v>64</v>
      </c>
      <c r="C17" s="55" t="s">
        <v>65</v>
      </c>
      <c r="D17" s="25">
        <v>5</v>
      </c>
      <c r="E17" s="21">
        <v>32.189399999999999</v>
      </c>
      <c r="F17" s="21">
        <v>9.7050000000000011E-2</v>
      </c>
      <c r="G17" s="21">
        <v>3.5305500000000003</v>
      </c>
      <c r="H17" s="21">
        <v>1.3550000000000001E-2</v>
      </c>
    </row>
    <row r="18" spans="1:23" ht="18.95" customHeight="1">
      <c r="A18" s="277" t="s">
        <v>28</v>
      </c>
      <c r="B18" s="261" t="s">
        <v>303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 customHeight="1">
      <c r="A19" s="308"/>
      <c r="B19" s="262" t="s">
        <v>304</v>
      </c>
      <c r="C19" s="57" t="s">
        <v>31</v>
      </c>
      <c r="D19" s="25">
        <v>25</v>
      </c>
      <c r="E19" s="21">
        <v>18.686499999999999</v>
      </c>
      <c r="F19" s="21">
        <v>3.0307499999999998</v>
      </c>
      <c r="G19" s="21">
        <v>0.375</v>
      </c>
      <c r="H19" s="21">
        <v>0.8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297"/>
      <c r="B20" s="259" t="s">
        <v>32</v>
      </c>
      <c r="C20" s="55" t="s">
        <v>33</v>
      </c>
      <c r="D20" s="25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297"/>
      <c r="B21" s="259" t="s">
        <v>305</v>
      </c>
      <c r="C21" s="70"/>
      <c r="D21" s="25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297"/>
      <c r="B22" s="56" t="s">
        <v>50</v>
      </c>
      <c r="C22" s="62"/>
      <c r="D22" s="25">
        <v>50</v>
      </c>
      <c r="E22" s="21">
        <v>16.2</v>
      </c>
      <c r="F22" s="21">
        <v>2.8</v>
      </c>
      <c r="G22" s="21">
        <v>0.1</v>
      </c>
      <c r="H22" s="21">
        <v>0.3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279"/>
      <c r="B23" s="263" t="s">
        <v>36</v>
      </c>
      <c r="C23" s="70"/>
      <c r="D23" s="25">
        <v>50</v>
      </c>
      <c r="E23" s="21">
        <v>19.988</v>
      </c>
      <c r="F23" s="21">
        <v>5.97</v>
      </c>
      <c r="G23" s="21">
        <v>0</v>
      </c>
      <c r="H23" s="21"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29" t="s">
        <v>37</v>
      </c>
      <c r="B24" s="430"/>
      <c r="C24" s="431"/>
      <c r="D24" s="30"/>
      <c r="E24" s="82">
        <f>SUM(E9:E23)</f>
        <v>729.66325000000006</v>
      </c>
      <c r="F24" s="82">
        <f>SUM(F9:F23)</f>
        <v>102.92289999999998</v>
      </c>
      <c r="G24" s="82">
        <f>SUM(G9:G23)</f>
        <v>24.8095</v>
      </c>
      <c r="H24" s="82">
        <f>SUM(H9:H23)</f>
        <v>24.788399999999999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8">
      <c r="A26" s="294"/>
      <c r="B26" s="267" t="s">
        <v>402</v>
      </c>
      <c r="C26" s="224" t="s">
        <v>403</v>
      </c>
      <c r="D26" s="21">
        <v>350</v>
      </c>
      <c r="E26" s="21">
        <v>324.8</v>
      </c>
      <c r="F26" s="21">
        <v>16.071999999999999</v>
      </c>
      <c r="G26" s="21">
        <v>20.524000000000001</v>
      </c>
      <c r="H26" s="21">
        <v>17.024000000000001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4" t="s">
        <v>13</v>
      </c>
      <c r="B27" s="290" t="s">
        <v>404</v>
      </c>
      <c r="C27" s="68" t="s">
        <v>405</v>
      </c>
      <c r="D27" s="27">
        <v>50</v>
      </c>
      <c r="E27" s="21">
        <v>46.8</v>
      </c>
      <c r="F27" s="21">
        <v>3.48</v>
      </c>
      <c r="G27" s="21">
        <v>2.79</v>
      </c>
      <c r="H27" s="21">
        <v>1.1299999999999999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95"/>
      <c r="B28" s="258" t="s">
        <v>406</v>
      </c>
      <c r="C28" s="68" t="s">
        <v>407</v>
      </c>
      <c r="D28" s="25">
        <v>50</v>
      </c>
      <c r="E28" s="21">
        <v>173</v>
      </c>
      <c r="F28" s="21">
        <v>19.100000000000001</v>
      </c>
      <c r="G28" s="21">
        <v>8.68</v>
      </c>
      <c r="H28" s="21">
        <v>3.52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30.75">
      <c r="A29" s="295"/>
      <c r="B29" s="290" t="s">
        <v>408</v>
      </c>
      <c r="C29" s="57" t="s">
        <v>409</v>
      </c>
      <c r="D29" s="25">
        <v>100</v>
      </c>
      <c r="E29" s="21">
        <v>132</v>
      </c>
      <c r="F29" s="21">
        <v>13</v>
      </c>
      <c r="G29" s="21">
        <v>7.09</v>
      </c>
      <c r="H29" s="21">
        <v>3.09</v>
      </c>
      <c r="I29" s="26"/>
    </row>
    <row r="30" spans="1:23" s="39" customFormat="1" ht="18.95" customHeight="1">
      <c r="A30" s="303" t="s">
        <v>28</v>
      </c>
      <c r="B30" s="261" t="s">
        <v>303</v>
      </c>
      <c r="C30" s="23"/>
      <c r="D30" s="25">
        <v>50</v>
      </c>
      <c r="E30" s="21">
        <v>28.195</v>
      </c>
      <c r="F30" s="21">
        <v>2.4375</v>
      </c>
      <c r="G30" s="21">
        <v>1.2849999999999999</v>
      </c>
      <c r="H30" s="21">
        <v>1.72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4"/>
      <c r="B31" s="264" t="s">
        <v>48</v>
      </c>
      <c r="C31" s="55" t="s">
        <v>49</v>
      </c>
      <c r="D31" s="25">
        <v>50</v>
      </c>
      <c r="E31" s="21">
        <v>24.264399999999998</v>
      </c>
      <c r="F31" s="21">
        <v>5.891</v>
      </c>
      <c r="G31" s="21">
        <v>2.5000000000000001E-2</v>
      </c>
      <c r="H31" s="21">
        <v>0.18149999999999999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33" customHeight="1">
      <c r="A32" s="304"/>
      <c r="B32" s="259" t="s">
        <v>304</v>
      </c>
      <c r="C32" s="57" t="s">
        <v>31</v>
      </c>
      <c r="D32" s="25">
        <v>50</v>
      </c>
      <c r="E32" s="21">
        <v>37.372999999999998</v>
      </c>
      <c r="F32" s="21">
        <v>6.0614999999999997</v>
      </c>
      <c r="G32" s="21">
        <v>0.75</v>
      </c>
      <c r="H32" s="21">
        <v>1.6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.95" customHeight="1">
      <c r="A33" s="304"/>
      <c r="B33" s="257" t="s">
        <v>32</v>
      </c>
      <c r="C33" s="55" t="s">
        <v>33</v>
      </c>
      <c r="D33" s="25">
        <v>50</v>
      </c>
      <c r="E33" s="21">
        <v>0.2</v>
      </c>
      <c r="F33" s="21">
        <v>0</v>
      </c>
      <c r="G33" s="21">
        <v>0</v>
      </c>
      <c r="H33" s="21">
        <v>0.05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95"/>
      <c r="B34" s="262" t="s">
        <v>305</v>
      </c>
      <c r="C34" s="62"/>
      <c r="D34" s="25">
        <v>50</v>
      </c>
      <c r="E34" s="21">
        <v>123.1</v>
      </c>
      <c r="F34" s="21">
        <v>26.15</v>
      </c>
      <c r="G34" s="21">
        <v>1</v>
      </c>
      <c r="H34" s="21">
        <v>3.5750000000000002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5"/>
      <c r="B35" s="263" t="s">
        <v>168</v>
      </c>
      <c r="C35" s="55"/>
      <c r="D35" s="25">
        <v>50</v>
      </c>
      <c r="E35" s="21">
        <v>14.9</v>
      </c>
      <c r="F35" s="21">
        <v>2.29</v>
      </c>
      <c r="G35" s="21">
        <v>7.4999999999999997E-2</v>
      </c>
      <c r="H35" s="21">
        <v>0.67500000000000004</v>
      </c>
      <c r="I35" s="26"/>
      <c r="J35" s="35"/>
      <c r="K35" s="35"/>
      <c r="L35" s="35"/>
      <c r="M35" s="35"/>
      <c r="N35" s="35"/>
      <c r="O35" s="35"/>
      <c r="P35" s="35"/>
    </row>
    <row r="36" spans="1:22" ht="18.95" customHeight="1">
      <c r="A36" s="305"/>
      <c r="B36" s="262" t="s">
        <v>410</v>
      </c>
      <c r="C36" s="62"/>
      <c r="D36" s="25">
        <v>50</v>
      </c>
      <c r="E36" s="21">
        <v>24.038</v>
      </c>
      <c r="F36" s="21">
        <v>6.74</v>
      </c>
      <c r="G36" s="21">
        <v>0</v>
      </c>
      <c r="H36" s="21">
        <v>0</v>
      </c>
      <c r="J36" s="35"/>
      <c r="K36" s="35"/>
      <c r="L36" s="35"/>
      <c r="M36" s="35"/>
      <c r="N36" s="35"/>
      <c r="O36" s="35"/>
      <c r="P36" s="35"/>
    </row>
    <row r="37" spans="1:22" s="34" customFormat="1" ht="18.95" customHeight="1">
      <c r="A37" s="432" t="s">
        <v>37</v>
      </c>
      <c r="B37" s="433"/>
      <c r="C37" s="434"/>
      <c r="D37" s="51"/>
      <c r="E37" s="81">
        <f>SUM(E26:E36)</f>
        <v>928.6704000000002</v>
      </c>
      <c r="F37" s="81">
        <f>SUM(F26:F36)</f>
        <v>101.22200000000001</v>
      </c>
      <c r="G37" s="81">
        <f>SUM(G26:G36)</f>
        <v>42.219000000000001</v>
      </c>
      <c r="H37" s="81">
        <f>SUM(H26:H36)</f>
        <v>32.5655</v>
      </c>
      <c r="O37" s="36"/>
      <c r="P37" s="36"/>
      <c r="Q37" s="36"/>
      <c r="R37" s="36"/>
      <c r="S37" s="36"/>
      <c r="T37" s="36"/>
      <c r="U37" s="36"/>
      <c r="V37" s="36"/>
    </row>
    <row r="38" spans="1:22" ht="50.1" customHeight="1">
      <c r="A38" s="234" t="s">
        <v>52</v>
      </c>
      <c r="B38" s="29" t="s">
        <v>4</v>
      </c>
      <c r="C38" s="29" t="s">
        <v>5</v>
      </c>
      <c r="D38" s="28" t="s">
        <v>6</v>
      </c>
      <c r="E38" s="28" t="s">
        <v>7</v>
      </c>
      <c r="F38" s="28" t="s">
        <v>8</v>
      </c>
      <c r="G38" s="28" t="s">
        <v>9</v>
      </c>
      <c r="H38" s="28" t="s">
        <v>10</v>
      </c>
      <c r="O38" s="35"/>
      <c r="P38" s="35"/>
      <c r="Q38" s="35"/>
      <c r="R38" s="35"/>
      <c r="S38" s="35"/>
      <c r="T38" s="35"/>
      <c r="U38" s="35"/>
      <c r="V38" s="35"/>
    </row>
    <row r="39" spans="1:22" s="34" customFormat="1" ht="18">
      <c r="A39" s="299"/>
      <c r="B39" s="257" t="s">
        <v>411</v>
      </c>
      <c r="C39" s="367" t="s">
        <v>412</v>
      </c>
      <c r="D39" s="21">
        <v>50</v>
      </c>
      <c r="E39" s="21">
        <v>130.94999999999999</v>
      </c>
      <c r="F39" s="21">
        <v>2.5099999999999998</v>
      </c>
      <c r="G39" s="21">
        <v>9.75</v>
      </c>
      <c r="H39" s="21">
        <v>8.15</v>
      </c>
      <c r="J39" s="36"/>
      <c r="K39" s="36"/>
      <c r="L39" s="36"/>
      <c r="M39" s="36"/>
      <c r="N39" s="36"/>
      <c r="O39" s="36"/>
      <c r="P39" s="37"/>
      <c r="Q39" s="37"/>
      <c r="R39" s="37"/>
      <c r="S39" s="37"/>
      <c r="T39" s="36"/>
      <c r="U39" s="36"/>
      <c r="V39" s="36"/>
    </row>
    <row r="40" spans="1:22" s="34" customFormat="1" ht="30.75">
      <c r="A40" s="274" t="s">
        <v>13</v>
      </c>
      <c r="B40" s="261" t="s">
        <v>413</v>
      </c>
      <c r="C40" s="57" t="s">
        <v>414</v>
      </c>
      <c r="D40" s="27">
        <v>50</v>
      </c>
      <c r="E40" s="21">
        <v>72.400000000000006</v>
      </c>
      <c r="F40" s="21">
        <v>9.15</v>
      </c>
      <c r="G40" s="21">
        <v>2.0499999999999998</v>
      </c>
      <c r="H40" s="21">
        <v>3.31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18.95" customHeight="1">
      <c r="A41" s="301"/>
      <c r="B41" s="258" t="s">
        <v>320</v>
      </c>
      <c r="C41" s="64" t="s">
        <v>415</v>
      </c>
      <c r="D41" s="25">
        <v>60</v>
      </c>
      <c r="E41" s="21">
        <v>45.920400000000001</v>
      </c>
      <c r="F41" s="21">
        <v>9.5076000000000001</v>
      </c>
      <c r="G41" s="21">
        <v>0.36599999999999999</v>
      </c>
      <c r="H41" s="21">
        <v>1.4177999999999999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.95" customHeight="1">
      <c r="A42" s="301"/>
      <c r="B42" s="259" t="s">
        <v>229</v>
      </c>
      <c r="C42" s="64" t="s">
        <v>230</v>
      </c>
      <c r="D42" s="25">
        <v>60</v>
      </c>
      <c r="E42" s="21">
        <v>48.359999999999992</v>
      </c>
      <c r="F42" s="21">
        <v>10.185</v>
      </c>
      <c r="G42" s="21">
        <v>0.3</v>
      </c>
      <c r="H42" s="21">
        <v>1.7849999999999999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">
      <c r="A43" s="301"/>
      <c r="B43" s="266" t="s">
        <v>416</v>
      </c>
      <c r="C43" s="57" t="s">
        <v>417</v>
      </c>
      <c r="D43" s="25">
        <v>50</v>
      </c>
      <c r="E43" s="21">
        <v>22.627500000000001</v>
      </c>
      <c r="F43" s="21">
        <v>5.46</v>
      </c>
      <c r="G43" s="21">
        <v>5.2499999999999998E-2</v>
      </c>
      <c r="H43" s="21">
        <v>0.73499999999999999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.95" customHeight="1">
      <c r="A44" s="310"/>
      <c r="B44" s="264" t="s">
        <v>288</v>
      </c>
      <c r="C44" s="57" t="s">
        <v>418</v>
      </c>
      <c r="D44" s="25">
        <v>50</v>
      </c>
      <c r="E44" s="21">
        <v>59.125999999999998</v>
      </c>
      <c r="F44" s="21">
        <v>4.077</v>
      </c>
      <c r="G44" s="21">
        <v>3.9460000000000002</v>
      </c>
      <c r="H44" s="21">
        <v>1.873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8.95" customHeight="1">
      <c r="A45" s="310"/>
      <c r="B45" s="257" t="s">
        <v>419</v>
      </c>
      <c r="C45" s="55" t="s">
        <v>420</v>
      </c>
      <c r="D45" s="25">
        <v>50</v>
      </c>
      <c r="E45" s="21">
        <v>25.484500000000001</v>
      </c>
      <c r="F45" s="21">
        <v>4.7925000000000004</v>
      </c>
      <c r="G45" s="21">
        <v>0.69899999999999995</v>
      </c>
      <c r="H45" s="21">
        <v>0.78500000000000003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2" ht="18.95" customHeight="1">
      <c r="A46" s="310"/>
      <c r="B46" s="259" t="s">
        <v>421</v>
      </c>
      <c r="C46" s="55"/>
      <c r="D46" s="25">
        <v>100</v>
      </c>
      <c r="E46" s="21">
        <v>46</v>
      </c>
      <c r="F46" s="21">
        <v>6.1</v>
      </c>
      <c r="G46" s="21">
        <v>0.33300000000000002</v>
      </c>
      <c r="H46" s="21">
        <v>2.66</v>
      </c>
    </row>
    <row r="47" spans="1:22" ht="18.95" customHeight="1">
      <c r="A47" s="310"/>
      <c r="B47" s="257" t="s">
        <v>26</v>
      </c>
      <c r="C47" s="58" t="s">
        <v>27</v>
      </c>
      <c r="D47" s="49">
        <v>15</v>
      </c>
      <c r="E47" s="21">
        <v>91.315049999999999</v>
      </c>
      <c r="F47" s="21">
        <v>1.92</v>
      </c>
      <c r="G47" s="21">
        <v>7.7350499999999993</v>
      </c>
      <c r="H47" s="21">
        <v>4.2349499999999995</v>
      </c>
    </row>
    <row r="48" spans="1:22" ht="18">
      <c r="A48" s="310"/>
      <c r="B48" s="264" t="s">
        <v>64</v>
      </c>
      <c r="C48" s="55" t="s">
        <v>65</v>
      </c>
      <c r="D48" s="25">
        <v>5</v>
      </c>
      <c r="E48" s="21">
        <v>32.189399999999999</v>
      </c>
      <c r="F48" s="21">
        <v>9.7050000000000011E-2</v>
      </c>
      <c r="G48" s="21">
        <v>3.5305500000000003</v>
      </c>
      <c r="H48" s="21">
        <v>1.3550000000000001E-2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</row>
    <row r="49" spans="1:15" ht="18.95" customHeight="1">
      <c r="A49" s="274" t="s">
        <v>28</v>
      </c>
      <c r="B49" s="259" t="s">
        <v>303</v>
      </c>
      <c r="C49" s="55"/>
      <c r="D49" s="25">
        <v>50</v>
      </c>
      <c r="E49" s="21">
        <v>28.195</v>
      </c>
      <c r="F49" s="21">
        <v>2.4375</v>
      </c>
      <c r="G49" s="21">
        <v>1.2849999999999999</v>
      </c>
      <c r="H49" s="21">
        <v>1.72</v>
      </c>
    </row>
    <row r="50" spans="1:15" ht="36" customHeight="1">
      <c r="A50" s="297"/>
      <c r="B50" s="259" t="s">
        <v>304</v>
      </c>
      <c r="C50" s="57" t="s">
        <v>31</v>
      </c>
      <c r="D50" s="25">
        <v>25</v>
      </c>
      <c r="E50" s="21">
        <v>18.686499999999999</v>
      </c>
      <c r="F50" s="21">
        <v>3.0307499999999998</v>
      </c>
      <c r="G50" s="21">
        <v>0.375</v>
      </c>
      <c r="H50" s="21">
        <v>0.8</v>
      </c>
    </row>
    <row r="51" spans="1:15" ht="18.95" customHeight="1">
      <c r="A51" s="297"/>
      <c r="B51" s="259" t="s">
        <v>32</v>
      </c>
      <c r="C51" s="55" t="s">
        <v>33</v>
      </c>
      <c r="D51" s="25">
        <v>50</v>
      </c>
      <c r="E51" s="21">
        <v>0.2</v>
      </c>
      <c r="F51" s="21">
        <v>0</v>
      </c>
      <c r="G51" s="21">
        <v>0</v>
      </c>
      <c r="H51" s="21">
        <v>0.05</v>
      </c>
    </row>
    <row r="52" spans="1:15" ht="18.95" customHeight="1">
      <c r="A52" s="286"/>
      <c r="B52" s="263" t="s">
        <v>305</v>
      </c>
      <c r="C52" s="55"/>
      <c r="D52" s="25">
        <v>50</v>
      </c>
      <c r="E52" s="21">
        <v>123.1</v>
      </c>
      <c r="F52" s="21">
        <v>26.15</v>
      </c>
      <c r="G52" s="21">
        <v>1</v>
      </c>
      <c r="H52" s="21">
        <v>3.5750000000000002</v>
      </c>
    </row>
    <row r="53" spans="1:15" ht="18.95" customHeight="1">
      <c r="A53" s="286"/>
      <c r="B53" s="54" t="s">
        <v>71</v>
      </c>
      <c r="C53" s="53"/>
      <c r="D53" s="25">
        <v>50</v>
      </c>
      <c r="E53" s="21">
        <v>9.4499999999999993</v>
      </c>
      <c r="F53" s="21">
        <v>1.45</v>
      </c>
      <c r="G53" s="21">
        <v>0.05</v>
      </c>
      <c r="H53" s="21">
        <v>0.4</v>
      </c>
    </row>
    <row r="54" spans="1:15" ht="18.95" customHeight="1">
      <c r="A54" s="279"/>
      <c r="B54" s="263" t="s">
        <v>422</v>
      </c>
      <c r="C54" s="55"/>
      <c r="D54" s="25">
        <v>50</v>
      </c>
      <c r="E54" s="21">
        <v>21.35</v>
      </c>
      <c r="F54" s="21">
        <v>5.0999999999999996</v>
      </c>
      <c r="G54" s="21">
        <v>0.05</v>
      </c>
      <c r="H54" s="21">
        <v>0.55000000000000004</v>
      </c>
    </row>
    <row r="55" spans="1:15" s="34" customFormat="1" ht="18.95" customHeight="1">
      <c r="A55" s="429" t="s">
        <v>37</v>
      </c>
      <c r="B55" s="430"/>
      <c r="C55" s="431"/>
      <c r="D55" s="50"/>
      <c r="E55" s="52">
        <f>SUM(E39:E54)</f>
        <v>775.35435000000018</v>
      </c>
      <c r="F55" s="52">
        <f>SUM(F39:F54)</f>
        <v>91.967400000000012</v>
      </c>
      <c r="G55" s="52">
        <f>SUM(G39:G54)</f>
        <v>31.522100000000002</v>
      </c>
      <c r="H55" s="52">
        <f>SUM(H39:H54)</f>
        <v>32.059299999999993</v>
      </c>
      <c r="J55" s="33"/>
      <c r="K55" s="32"/>
      <c r="L55" s="32"/>
      <c r="M55" s="32"/>
      <c r="N55" s="32"/>
      <c r="O55" s="32"/>
    </row>
    <row r="56" spans="1:15" ht="50.1" customHeight="1">
      <c r="A56" s="234" t="s">
        <v>72</v>
      </c>
      <c r="B56" s="29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15" ht="30">
      <c r="A57" s="294"/>
      <c r="B57" s="290" t="s">
        <v>423</v>
      </c>
      <c r="C57" s="23" t="s">
        <v>424</v>
      </c>
      <c r="D57" s="21">
        <v>300</v>
      </c>
      <c r="E57" s="21">
        <v>286.2</v>
      </c>
      <c r="F57" s="21">
        <v>14.06</v>
      </c>
      <c r="G57" s="21">
        <v>15.94</v>
      </c>
      <c r="H57" s="21">
        <v>18.09</v>
      </c>
    </row>
    <row r="58" spans="1:15" ht="31.5">
      <c r="A58" s="274" t="s">
        <v>13</v>
      </c>
      <c r="B58" s="264" t="s">
        <v>425</v>
      </c>
      <c r="C58" s="23" t="s">
        <v>426</v>
      </c>
      <c r="D58" s="27">
        <v>50</v>
      </c>
      <c r="E58" s="21">
        <v>27.83</v>
      </c>
      <c r="F58" s="21">
        <v>2.95</v>
      </c>
      <c r="G58" s="21">
        <v>1.3</v>
      </c>
      <c r="H58" s="21">
        <v>0.87</v>
      </c>
    </row>
    <row r="59" spans="1:15" ht="18">
      <c r="A59" s="451"/>
      <c r="B59" s="258" t="s">
        <v>427</v>
      </c>
      <c r="C59" s="23" t="s">
        <v>428</v>
      </c>
      <c r="D59" s="46">
        <v>100</v>
      </c>
      <c r="E59" s="21">
        <v>95</v>
      </c>
      <c r="F59" s="21">
        <v>15.1</v>
      </c>
      <c r="G59" s="21">
        <v>2.48</v>
      </c>
      <c r="H59" s="21">
        <v>3.13</v>
      </c>
    </row>
    <row r="60" spans="1:15" ht="18">
      <c r="A60" s="451"/>
      <c r="B60" s="264" t="s">
        <v>429</v>
      </c>
      <c r="C60" s="256" t="s">
        <v>430</v>
      </c>
      <c r="D60" s="25">
        <v>100</v>
      </c>
      <c r="E60" s="21">
        <v>167.1</v>
      </c>
      <c r="F60" s="21">
        <v>15.2</v>
      </c>
      <c r="G60" s="21">
        <v>9.33</v>
      </c>
      <c r="H60" s="21">
        <v>5.36</v>
      </c>
    </row>
    <row r="61" spans="1:15" ht="18">
      <c r="A61" s="451"/>
      <c r="B61" s="261" t="s">
        <v>431</v>
      </c>
      <c r="C61" s="23"/>
      <c r="D61" s="25">
        <v>50</v>
      </c>
      <c r="E61" s="21">
        <v>28.195</v>
      </c>
      <c r="F61" s="21">
        <v>2.4375</v>
      </c>
      <c r="G61" s="21">
        <v>1.2849999999999999</v>
      </c>
      <c r="H61" s="21">
        <v>1.72</v>
      </c>
      <c r="J61" s="33"/>
      <c r="K61" s="32"/>
      <c r="L61" s="32"/>
      <c r="M61" s="32"/>
      <c r="N61" s="32"/>
      <c r="O61" s="32"/>
    </row>
    <row r="62" spans="1:15" ht="18.95" customHeight="1">
      <c r="A62" s="451"/>
      <c r="B62" s="261" t="s">
        <v>48</v>
      </c>
      <c r="C62" s="55" t="s">
        <v>49</v>
      </c>
      <c r="D62" s="25">
        <v>50</v>
      </c>
      <c r="E62" s="21">
        <v>24.264399999999998</v>
      </c>
      <c r="F62" s="21">
        <v>5.891</v>
      </c>
      <c r="G62" s="21">
        <v>2.5000000000000001E-2</v>
      </c>
      <c r="H62" s="21">
        <v>0.18149999999999999</v>
      </c>
      <c r="J62" s="33"/>
      <c r="K62" s="32"/>
      <c r="L62" s="32"/>
      <c r="M62" s="32"/>
      <c r="N62" s="32"/>
      <c r="O62" s="32"/>
    </row>
    <row r="63" spans="1:15" ht="30" customHeight="1">
      <c r="A63" s="451"/>
      <c r="B63" s="261" t="s">
        <v>304</v>
      </c>
      <c r="C63" s="57" t="s">
        <v>31</v>
      </c>
      <c r="D63" s="25">
        <v>25</v>
      </c>
      <c r="E63" s="21">
        <v>18.686499999999999</v>
      </c>
      <c r="F63" s="21">
        <v>3.0307499999999998</v>
      </c>
      <c r="G63" s="21">
        <v>0.375</v>
      </c>
      <c r="H63" s="21">
        <v>0.8</v>
      </c>
    </row>
    <row r="64" spans="1:15" ht="18.95" customHeight="1">
      <c r="A64" s="451"/>
      <c r="B64" s="261" t="s">
        <v>32</v>
      </c>
      <c r="C64" s="55" t="s">
        <v>33</v>
      </c>
      <c r="D64" s="25">
        <v>50</v>
      </c>
      <c r="E64" s="21">
        <v>0.2</v>
      </c>
      <c r="F64" s="21">
        <v>0</v>
      </c>
      <c r="G64" s="21">
        <v>0</v>
      </c>
      <c r="H64" s="21">
        <v>0.05</v>
      </c>
    </row>
    <row r="65" spans="1:12" ht="18.95" customHeight="1">
      <c r="A65" s="451"/>
      <c r="B65" s="261" t="s">
        <v>305</v>
      </c>
      <c r="C65" s="23"/>
      <c r="D65" s="25">
        <v>50</v>
      </c>
      <c r="E65" s="21">
        <v>123.1</v>
      </c>
      <c r="F65" s="21">
        <v>26.15</v>
      </c>
      <c r="G65" s="21">
        <v>1</v>
      </c>
      <c r="H65" s="21">
        <v>3.5750000000000002</v>
      </c>
    </row>
    <row r="66" spans="1:12" ht="18.95" customHeight="1">
      <c r="A66" s="451"/>
      <c r="B66" s="56" t="s">
        <v>50</v>
      </c>
      <c r="C66" s="62"/>
      <c r="D66" s="25">
        <v>50</v>
      </c>
      <c r="E66" s="21">
        <v>16.2</v>
      </c>
      <c r="F66" s="21">
        <v>2.8</v>
      </c>
      <c r="G66" s="21">
        <v>0.1</v>
      </c>
      <c r="H66" s="21">
        <v>0.3</v>
      </c>
    </row>
    <row r="67" spans="1:12" ht="18.95" customHeight="1">
      <c r="A67" s="452"/>
      <c r="B67" s="262" t="s">
        <v>36</v>
      </c>
      <c r="C67" s="62"/>
      <c r="D67" s="25">
        <v>50</v>
      </c>
      <c r="E67" s="21">
        <v>19.988</v>
      </c>
      <c r="F67" s="21">
        <v>5.97</v>
      </c>
      <c r="G67" s="21">
        <v>0</v>
      </c>
      <c r="H67" s="21">
        <v>0.15</v>
      </c>
    </row>
    <row r="68" spans="1:12" ht="18.95" customHeight="1">
      <c r="A68" s="432" t="s">
        <v>37</v>
      </c>
      <c r="B68" s="433"/>
      <c r="C68" s="434"/>
      <c r="D68" s="49"/>
      <c r="E68" s="78">
        <f>SUM(E57:E67)</f>
        <v>806.76390000000015</v>
      </c>
      <c r="F68" s="78">
        <f>SUM(F57:F67)</f>
        <v>93.589249999999993</v>
      </c>
      <c r="G68" s="78">
        <f>SUM(G57:G67)</f>
        <v>31.834999999999997</v>
      </c>
      <c r="H68" s="78">
        <f>SUM(H57:H67)</f>
        <v>34.226499999999994</v>
      </c>
    </row>
    <row r="69" spans="1:12" ht="50.1" customHeight="1">
      <c r="A69" s="234" t="s">
        <v>81</v>
      </c>
      <c r="B69" s="29" t="s">
        <v>4</v>
      </c>
      <c r="C69" s="29" t="s">
        <v>5</v>
      </c>
      <c r="D69" s="28" t="s">
        <v>6</v>
      </c>
      <c r="E69" s="28" t="s">
        <v>7</v>
      </c>
      <c r="F69" s="28" t="s">
        <v>8</v>
      </c>
      <c r="G69" s="28" t="s">
        <v>9</v>
      </c>
      <c r="H69" s="28" t="s">
        <v>10</v>
      </c>
    </row>
    <row r="70" spans="1:12" ht="36">
      <c r="A70" s="377"/>
      <c r="B70" s="257" t="s">
        <v>432</v>
      </c>
      <c r="C70" s="366" t="s">
        <v>433</v>
      </c>
      <c r="D70" s="380">
        <v>120</v>
      </c>
      <c r="E70" s="380">
        <v>109</v>
      </c>
      <c r="F70" s="380">
        <v>5.3200000000000012</v>
      </c>
      <c r="G70" s="380">
        <v>6.84</v>
      </c>
      <c r="H70" s="380">
        <v>5.2</v>
      </c>
    </row>
    <row r="71" spans="1:12" ht="18">
      <c r="A71" s="221" t="s">
        <v>13</v>
      </c>
      <c r="B71" s="257" t="s">
        <v>434</v>
      </c>
      <c r="C71" s="381" t="s">
        <v>435</v>
      </c>
      <c r="D71" s="380">
        <v>20</v>
      </c>
      <c r="E71" s="380">
        <v>26.480599999999995</v>
      </c>
      <c r="F71" s="380">
        <v>4.1059999999999999</v>
      </c>
      <c r="G71" s="380">
        <v>0.69879999999999998</v>
      </c>
      <c r="H71" s="380">
        <v>1.3571999999999997</v>
      </c>
    </row>
    <row r="72" spans="1:12" ht="18" customHeight="1">
      <c r="A72" s="378"/>
      <c r="B72" s="257" t="s">
        <v>59</v>
      </c>
      <c r="C72" s="366" t="s">
        <v>244</v>
      </c>
      <c r="D72" s="380">
        <v>100</v>
      </c>
      <c r="E72" s="380">
        <v>73.95</v>
      </c>
      <c r="F72" s="380">
        <v>16.829999999999998</v>
      </c>
      <c r="G72" s="380">
        <v>0.10199999999999999</v>
      </c>
      <c r="H72" s="380">
        <v>1.9379999999999997</v>
      </c>
    </row>
    <row r="73" spans="1:12" ht="18.95" customHeight="1">
      <c r="A73" s="378"/>
      <c r="B73" s="257" t="s">
        <v>57</v>
      </c>
      <c r="C73" s="366" t="s">
        <v>88</v>
      </c>
      <c r="D73" s="380">
        <v>100</v>
      </c>
      <c r="E73" s="380">
        <v>157.70200000000003</v>
      </c>
      <c r="F73" s="380">
        <v>26.875999999999998</v>
      </c>
      <c r="G73" s="380">
        <v>4.742</v>
      </c>
      <c r="H73" s="380">
        <v>2.2770000000000001</v>
      </c>
    </row>
    <row r="74" spans="1:12" ht="18.95" customHeight="1">
      <c r="A74" s="378"/>
      <c r="B74" s="257" t="s">
        <v>208</v>
      </c>
      <c r="C74" s="366"/>
      <c r="D74" s="380">
        <v>100</v>
      </c>
      <c r="E74" s="380">
        <v>34.975000000000001</v>
      </c>
      <c r="F74" s="380">
        <v>9.75</v>
      </c>
      <c r="G74" s="380">
        <v>0.125</v>
      </c>
      <c r="H74" s="380">
        <v>1.625</v>
      </c>
      <c r="I74" s="26"/>
      <c r="J74" s="26"/>
      <c r="K74" s="26"/>
      <c r="L74" s="26"/>
    </row>
    <row r="75" spans="1:12" ht="18.95" customHeight="1">
      <c r="A75" s="378"/>
      <c r="B75" s="257" t="s">
        <v>288</v>
      </c>
      <c r="C75" s="366" t="s">
        <v>436</v>
      </c>
      <c r="D75" s="380">
        <v>50</v>
      </c>
      <c r="E75" s="380">
        <v>59.125999999999998</v>
      </c>
      <c r="F75" s="380">
        <v>4.077</v>
      </c>
      <c r="G75" s="380">
        <v>3.9460000000000002</v>
      </c>
      <c r="H75" s="380">
        <v>1.8730000000000002</v>
      </c>
      <c r="I75" s="26"/>
      <c r="J75" s="26"/>
      <c r="K75" s="26"/>
      <c r="L75" s="26"/>
    </row>
    <row r="76" spans="1:12" ht="18.95" customHeight="1">
      <c r="A76" s="378"/>
      <c r="B76" s="257" t="s">
        <v>437</v>
      </c>
      <c r="C76" s="366" t="s">
        <v>438</v>
      </c>
      <c r="D76" s="380">
        <v>100</v>
      </c>
      <c r="E76" s="380">
        <v>14.3</v>
      </c>
      <c r="F76" s="380">
        <v>2.65</v>
      </c>
      <c r="G76" s="380">
        <v>0.1</v>
      </c>
      <c r="H76" s="380">
        <v>1.05</v>
      </c>
    </row>
    <row r="77" spans="1:12" ht="18.95" customHeight="1">
      <c r="A77" s="378"/>
      <c r="B77" s="257" t="s">
        <v>439</v>
      </c>
      <c r="C77" s="366"/>
      <c r="D77" s="380">
        <v>100</v>
      </c>
      <c r="E77" s="380">
        <v>45</v>
      </c>
      <c r="F77" s="380">
        <v>6.56</v>
      </c>
      <c r="G77" s="380">
        <v>0.6</v>
      </c>
      <c r="H77" s="380">
        <v>1.77</v>
      </c>
    </row>
    <row r="78" spans="1:12" ht="18.95" customHeight="1">
      <c r="A78" s="378"/>
      <c r="B78" s="257" t="s">
        <v>26</v>
      </c>
      <c r="C78" s="366" t="s">
        <v>146</v>
      </c>
      <c r="D78" s="380">
        <v>10</v>
      </c>
      <c r="E78" s="380">
        <v>60.8767</v>
      </c>
      <c r="F78" s="380">
        <v>1.28</v>
      </c>
      <c r="G78" s="380">
        <v>5.1566999999999998</v>
      </c>
      <c r="H78" s="380">
        <v>2.8232999999999993</v>
      </c>
    </row>
    <row r="79" spans="1:12" ht="18" customHeight="1">
      <c r="A79" s="378"/>
      <c r="B79" s="257" t="s">
        <v>212</v>
      </c>
      <c r="C79" s="366" t="s">
        <v>440</v>
      </c>
      <c r="D79" s="380">
        <v>10</v>
      </c>
      <c r="E79" s="380">
        <v>5.5917000000000003</v>
      </c>
      <c r="F79" s="380">
        <v>0.4803</v>
      </c>
      <c r="G79" s="380">
        <v>0.26090000000000002</v>
      </c>
      <c r="H79" s="380">
        <v>0.33660000000000001</v>
      </c>
      <c r="I79" s="26"/>
      <c r="J79" s="26"/>
      <c r="K79" s="26"/>
      <c r="L79" s="26"/>
    </row>
    <row r="80" spans="1:12" ht="18.95" customHeight="1">
      <c r="A80" s="378"/>
      <c r="B80" s="257" t="s">
        <v>303</v>
      </c>
      <c r="C80" s="366"/>
      <c r="D80" s="380">
        <v>50</v>
      </c>
      <c r="E80" s="380">
        <v>28.195</v>
      </c>
      <c r="F80" s="380">
        <v>2.4375</v>
      </c>
      <c r="G80" s="380">
        <v>1.2849999999999999</v>
      </c>
      <c r="H80" s="380">
        <v>1.72</v>
      </c>
    </row>
    <row r="81" spans="1:8" ht="36">
      <c r="A81" s="378"/>
      <c r="B81" s="257" t="s">
        <v>30</v>
      </c>
      <c r="C81" s="366" t="s">
        <v>441</v>
      </c>
      <c r="D81" s="380">
        <v>50</v>
      </c>
      <c r="E81" s="380">
        <v>37.372999999999998</v>
      </c>
      <c r="F81" s="380">
        <v>6.0614999999999997</v>
      </c>
      <c r="G81" s="380">
        <v>0.75</v>
      </c>
      <c r="H81" s="380">
        <v>1.6</v>
      </c>
    </row>
    <row r="82" spans="1:8" ht="18.95" customHeight="1">
      <c r="A82" s="378"/>
      <c r="B82" s="257" t="s">
        <v>32</v>
      </c>
      <c r="C82" s="366" t="s">
        <v>33</v>
      </c>
      <c r="D82" s="380">
        <v>50</v>
      </c>
      <c r="E82" s="380">
        <v>0.2</v>
      </c>
      <c r="F82" s="380">
        <v>0</v>
      </c>
      <c r="G82" s="380">
        <v>0</v>
      </c>
      <c r="H82" s="380">
        <v>0.05</v>
      </c>
    </row>
    <row r="83" spans="1:8" ht="18.95" customHeight="1">
      <c r="A83" s="378"/>
      <c r="B83" s="257" t="s">
        <v>305</v>
      </c>
      <c r="C83" s="366"/>
      <c r="D83" s="380">
        <v>30</v>
      </c>
      <c r="E83" s="380">
        <v>73.86</v>
      </c>
      <c r="F83" s="380">
        <v>15.69</v>
      </c>
      <c r="G83" s="380">
        <v>0.6</v>
      </c>
      <c r="H83" s="380">
        <v>2.145</v>
      </c>
    </row>
    <row r="84" spans="1:8" ht="18.95" customHeight="1">
      <c r="A84" s="378"/>
      <c r="B84" s="257" t="s">
        <v>410</v>
      </c>
      <c r="C84" s="366"/>
      <c r="D84" s="380">
        <v>50</v>
      </c>
      <c r="E84" s="380">
        <v>24.038</v>
      </c>
      <c r="F84" s="380">
        <v>6.74</v>
      </c>
      <c r="G84" s="380">
        <v>0</v>
      </c>
      <c r="H84" s="380">
        <v>0</v>
      </c>
    </row>
    <row r="85" spans="1:8" ht="18.95" customHeight="1">
      <c r="A85" s="379"/>
      <c r="B85" s="263" t="s">
        <v>168</v>
      </c>
      <c r="C85" s="55"/>
      <c r="D85" s="25">
        <v>50</v>
      </c>
      <c r="E85" s="21">
        <v>14.9</v>
      </c>
      <c r="F85" s="21">
        <v>2.29</v>
      </c>
      <c r="G85" s="21">
        <v>7.4999999999999997E-2</v>
      </c>
      <c r="H85" s="21">
        <v>0.67500000000000004</v>
      </c>
    </row>
    <row r="86" spans="1:8" ht="18.95" customHeight="1">
      <c r="A86" s="435" t="s">
        <v>37</v>
      </c>
      <c r="B86" s="436"/>
      <c r="C86" s="437"/>
      <c r="D86" s="327"/>
      <c r="E86" s="52">
        <f>SUM(E70:E85)</f>
        <v>765.5680000000001</v>
      </c>
      <c r="F86" s="52">
        <f t="shared" ref="F86:H86" si="0">SUM(F70:F85)</f>
        <v>111.14830000000001</v>
      </c>
      <c r="G86" s="52">
        <f t="shared" si="0"/>
        <v>25.281400000000005</v>
      </c>
      <c r="H86" s="52">
        <f t="shared" si="0"/>
        <v>26.440100000000005</v>
      </c>
    </row>
    <row r="87" spans="1:8" ht="18.95" customHeight="1">
      <c r="A87" s="400" t="s">
        <v>97</v>
      </c>
      <c r="B87" s="401"/>
      <c r="C87" s="401"/>
      <c r="D87" s="402"/>
      <c r="E87" s="20">
        <f>AVERAGE(E68,E55,E37,E24)</f>
        <v>810.11297500000012</v>
      </c>
      <c r="F87" s="20">
        <f t="shared" ref="F87:H87" si="1">AVERAGE(F68,F55,F37,F24)</f>
        <v>97.425387499999985</v>
      </c>
      <c r="G87" s="20">
        <f t="shared" si="1"/>
        <v>32.596400000000003</v>
      </c>
      <c r="H87" s="20">
        <f t="shared" si="1"/>
        <v>30.909924999999998</v>
      </c>
    </row>
    <row r="88" spans="1:8" ht="18.95" customHeight="1">
      <c r="A88" s="18"/>
      <c r="B88" s="17"/>
      <c r="C88" s="403" t="s">
        <v>442</v>
      </c>
      <c r="D88" s="404"/>
      <c r="E88" s="328"/>
      <c r="F88" s="14">
        <f>(F87*4)/E87*100</f>
        <v>48.104593066170786</v>
      </c>
      <c r="G88" s="14">
        <f>(G87*9)/E87*100</f>
        <v>36.213171378967232</v>
      </c>
      <c r="H88" s="14">
        <f>(H87*4)/E87*100</f>
        <v>15.262031817228946</v>
      </c>
    </row>
    <row r="89" spans="1:8" ht="18.95" customHeight="1">
      <c r="A89" s="16"/>
      <c r="B89" s="15"/>
      <c r="C89" s="405" t="s">
        <v>99</v>
      </c>
      <c r="D89" s="406"/>
      <c r="E89" s="328" t="s">
        <v>100</v>
      </c>
      <c r="F89" s="14" t="s">
        <v>101</v>
      </c>
      <c r="G89" s="14" t="s">
        <v>102</v>
      </c>
      <c r="H89" s="14" t="s">
        <v>103</v>
      </c>
    </row>
    <row r="90" spans="1:8" ht="18.95" customHeight="1">
      <c r="A90" s="438" t="s">
        <v>104</v>
      </c>
      <c r="B90" s="438"/>
      <c r="C90" s="438"/>
      <c r="D90" s="438"/>
      <c r="E90" s="439"/>
      <c r="F90" s="439"/>
      <c r="G90" s="439"/>
      <c r="H90" s="439"/>
    </row>
    <row r="91" spans="1:8" ht="18.95" customHeight="1">
      <c r="A91" s="442" t="s">
        <v>105</v>
      </c>
      <c r="B91" s="443"/>
      <c r="C91" s="443"/>
      <c r="D91" s="443"/>
      <c r="E91" s="443"/>
      <c r="F91" s="443"/>
      <c r="G91" s="443"/>
      <c r="H91" s="444"/>
    </row>
    <row r="92" spans="1:8" ht="18.95" customHeight="1">
      <c r="A92" s="448" t="s">
        <v>106</v>
      </c>
      <c r="B92" s="449"/>
      <c r="C92" s="449"/>
      <c r="D92" s="449"/>
      <c r="E92" s="449"/>
      <c r="F92" s="449"/>
      <c r="G92" s="449"/>
      <c r="H92" s="450"/>
    </row>
    <row r="93" spans="1:8" ht="18.95" customHeight="1">
      <c r="A93" s="445" t="s">
        <v>107</v>
      </c>
      <c r="B93" s="446"/>
      <c r="C93" s="446"/>
      <c r="D93" s="446"/>
      <c r="E93" s="446"/>
      <c r="F93" s="446"/>
      <c r="G93" s="446"/>
      <c r="H93" s="447"/>
    </row>
    <row r="94" spans="1:8" ht="18.95" customHeight="1">
      <c r="A94" s="445" t="s">
        <v>108</v>
      </c>
      <c r="B94" s="446"/>
      <c r="C94" s="446"/>
      <c r="D94" s="446"/>
      <c r="E94" s="446"/>
      <c r="F94" s="446"/>
      <c r="G94" s="446"/>
      <c r="H94" s="447"/>
    </row>
    <row r="95" spans="1:8" ht="18.95" customHeight="1">
      <c r="A95" s="445" t="s">
        <v>109</v>
      </c>
      <c r="B95" s="446"/>
      <c r="C95" s="446"/>
      <c r="D95" s="446"/>
      <c r="E95" s="446"/>
      <c r="F95" s="446"/>
      <c r="G95" s="446"/>
      <c r="H95" s="447"/>
    </row>
    <row r="96" spans="1:8" ht="18.95" customHeight="1">
      <c r="A96" s="440" t="s">
        <v>110</v>
      </c>
      <c r="B96" s="440"/>
      <c r="C96" s="440"/>
      <c r="D96" s="440"/>
      <c r="E96" s="440"/>
      <c r="F96" s="440"/>
      <c r="G96" s="440"/>
      <c r="H96" s="440"/>
    </row>
    <row r="97" spans="1:8" ht="18.95" customHeight="1">
      <c r="A97" s="112" t="s">
        <v>111</v>
      </c>
      <c r="B97" s="111" t="s">
        <v>112</v>
      </c>
      <c r="C97" s="111"/>
      <c r="D97" s="111"/>
      <c r="E97" s="110"/>
      <c r="F97" s="110"/>
      <c r="G97" s="110"/>
      <c r="H97" s="109"/>
    </row>
    <row r="98" spans="1:8" ht="18.95" customHeight="1">
      <c r="A98" s="108" t="s">
        <v>113</v>
      </c>
      <c r="B98" s="107" t="s">
        <v>114</v>
      </c>
      <c r="C98" s="107"/>
      <c r="D98" s="107"/>
      <c r="E98" s="106"/>
      <c r="F98" s="106"/>
      <c r="G98" s="106"/>
      <c r="H98" s="105"/>
    </row>
    <row r="99" spans="1:8" ht="18.95" customHeight="1">
      <c r="A99" s="104" t="s">
        <v>115</v>
      </c>
      <c r="B99" s="103" t="s">
        <v>116</v>
      </c>
      <c r="C99" s="103"/>
      <c r="D99" s="103"/>
      <c r="E99" s="102"/>
      <c r="F99" s="102"/>
      <c r="G99" s="102"/>
      <c r="H99" s="101"/>
    </row>
    <row r="100" spans="1:8" ht="18.95" customHeight="1">
      <c r="A100" s="441" t="s">
        <v>117</v>
      </c>
      <c r="B100" s="441"/>
      <c r="C100" s="441"/>
      <c r="D100" s="441"/>
      <c r="E100" s="441"/>
      <c r="F100" s="441"/>
      <c r="G100" s="441"/>
      <c r="H100" s="441"/>
    </row>
    <row r="101" spans="1:8" ht="18.95" customHeight="1">
      <c r="A101" s="412" t="s">
        <v>118</v>
      </c>
      <c r="B101" s="412"/>
      <c r="C101" s="412"/>
      <c r="D101" s="412"/>
      <c r="E101" s="412"/>
      <c r="F101" s="412"/>
      <c r="G101" s="412"/>
      <c r="H101" s="412"/>
    </row>
  </sheetData>
  <mergeCells count="20">
    <mergeCell ref="A90:H90"/>
    <mergeCell ref="A101:H101"/>
    <mergeCell ref="A91:H91"/>
    <mergeCell ref="A92:H92"/>
    <mergeCell ref="A93:H93"/>
    <mergeCell ref="A94:H94"/>
    <mergeCell ref="A95:H95"/>
    <mergeCell ref="A96:H96"/>
    <mergeCell ref="A100:H100"/>
    <mergeCell ref="A1:B5"/>
    <mergeCell ref="A6:B6"/>
    <mergeCell ref="A87:D87"/>
    <mergeCell ref="C88:D88"/>
    <mergeCell ref="C89:D89"/>
    <mergeCell ref="A24:C24"/>
    <mergeCell ref="A37:C37"/>
    <mergeCell ref="A55:C55"/>
    <mergeCell ref="A68:C68"/>
    <mergeCell ref="A86:C86"/>
    <mergeCell ref="A59:A67"/>
  </mergeCells>
  <pageMargins left="0.7" right="0.7" top="0.75" bottom="0.75" header="0.3" footer="0.3"/>
  <pageSetup paperSize="9" scale="48" fitToHeight="0" orientation="landscape" r:id="rId1"/>
  <rowBreaks count="2" manualBreakCount="2">
    <brk id="37" max="7" man="1"/>
    <brk id="68" max="7" man="1"/>
  </rowBreaks>
  <colBreaks count="1" manualBreakCount="1">
    <brk id="2" max="9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1B89-0099-4303-AC19-A08156B2FCBB}">
  <sheetPr>
    <tabColor theme="9" tint="0.59999389629810485"/>
    <pageSetUpPr fitToPage="1"/>
  </sheetPr>
  <dimension ref="A1:W105"/>
  <sheetViews>
    <sheetView topLeftCell="A75" zoomScale="70" zoomScaleNormal="70" workbookViewId="0">
      <selection activeCell="B85" sqref="B85"/>
    </sheetView>
  </sheetViews>
  <sheetFormatPr defaultColWidth="9.25" defaultRowHeight="15"/>
  <cols>
    <col min="1" max="1" width="25.625" style="1" customWidth="1"/>
    <col min="2" max="2" width="60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45"/>
    </row>
    <row r="2" spans="1:8" ht="18.95" customHeight="1">
      <c r="A2" s="398"/>
      <c r="B2" s="398"/>
      <c r="C2" s="45"/>
    </row>
    <row r="3" spans="1:8" ht="18.95" customHeight="1">
      <c r="A3" s="398"/>
      <c r="B3" s="398"/>
      <c r="C3" s="45"/>
    </row>
    <row r="4" spans="1:8" ht="18.95" customHeight="1">
      <c r="A4" s="398"/>
      <c r="B4" s="398"/>
      <c r="C4" s="45"/>
    </row>
    <row r="5" spans="1:8" ht="18.95" customHeight="1">
      <c r="A5" s="398"/>
      <c r="B5" s="398"/>
      <c r="C5" s="45"/>
    </row>
    <row r="6" spans="1:8" ht="30">
      <c r="A6" s="399" t="s">
        <v>295</v>
      </c>
      <c r="B6" s="399"/>
      <c r="C6" s="43"/>
    </row>
    <row r="7" spans="1:8" ht="30">
      <c r="A7" s="44" t="s">
        <v>443</v>
      </c>
      <c r="B7" s="44" t="s">
        <v>444</v>
      </c>
      <c r="C7" s="43"/>
      <c r="D7" s="114"/>
      <c r="E7" s="114"/>
    </row>
    <row r="8" spans="1:8" s="34" customFormat="1" ht="50.1" customHeight="1">
      <c r="A8" s="234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306"/>
      <c r="B9" s="257" t="s">
        <v>445</v>
      </c>
      <c r="C9" s="23" t="s">
        <v>446</v>
      </c>
      <c r="D9" s="21">
        <v>60</v>
      </c>
      <c r="E9" s="21">
        <v>79.103399999999993</v>
      </c>
      <c r="F9" s="21">
        <v>1.8066</v>
      </c>
      <c r="G9" s="21">
        <v>5.4210000000000003</v>
      </c>
      <c r="H9" s="21">
        <v>5.8457999999999997</v>
      </c>
    </row>
    <row r="10" spans="1:8" ht="18">
      <c r="A10" s="274" t="s">
        <v>13</v>
      </c>
      <c r="B10" s="258" t="s">
        <v>447</v>
      </c>
      <c r="C10" s="57" t="s">
        <v>448</v>
      </c>
      <c r="D10" s="27">
        <v>60</v>
      </c>
      <c r="E10" s="21">
        <v>67.665000000000006</v>
      </c>
      <c r="F10" s="21">
        <v>4.4561999999999999</v>
      </c>
      <c r="G10" s="21">
        <v>4.6361999999999997</v>
      </c>
      <c r="H10" s="21">
        <v>3.0761999999999996</v>
      </c>
    </row>
    <row r="11" spans="1:8" ht="18.95" customHeight="1">
      <c r="A11" s="307"/>
      <c r="B11" s="258" t="s">
        <v>16</v>
      </c>
      <c r="C11" s="92" t="s">
        <v>398</v>
      </c>
      <c r="D11" s="25">
        <v>60</v>
      </c>
      <c r="E11" s="21">
        <v>90.8</v>
      </c>
      <c r="F11" s="21">
        <v>15.8</v>
      </c>
      <c r="G11" s="21">
        <v>1.55</v>
      </c>
      <c r="H11" s="21">
        <v>2.74</v>
      </c>
    </row>
    <row r="12" spans="1:8" ht="18.95" customHeight="1">
      <c r="A12" s="308"/>
      <c r="B12" s="259" t="s">
        <v>57</v>
      </c>
      <c r="C12" s="57" t="s">
        <v>58</v>
      </c>
      <c r="D12" s="25">
        <v>60</v>
      </c>
      <c r="E12" s="21">
        <v>94.621200000000002</v>
      </c>
      <c r="F12" s="21">
        <v>16.125599999999999</v>
      </c>
      <c r="G12" s="21">
        <v>2.8451999999999997</v>
      </c>
      <c r="H12" s="21">
        <v>1.3662000000000001</v>
      </c>
    </row>
    <row r="13" spans="1:8" ht="18.95" customHeight="1">
      <c r="A13" s="308"/>
      <c r="B13" s="264" t="s">
        <v>275</v>
      </c>
      <c r="C13" s="57" t="s">
        <v>276</v>
      </c>
      <c r="D13" s="25">
        <v>50</v>
      </c>
      <c r="E13" s="21">
        <v>16.2</v>
      </c>
      <c r="F13" s="21">
        <v>4.25</v>
      </c>
      <c r="G13" s="21">
        <v>0.1</v>
      </c>
      <c r="H13" s="21">
        <v>0.3</v>
      </c>
    </row>
    <row r="14" spans="1:8" ht="18.95" customHeight="1">
      <c r="A14" s="308"/>
      <c r="B14" s="259" t="s">
        <v>449</v>
      </c>
      <c r="C14" s="77" t="s">
        <v>450</v>
      </c>
      <c r="D14" s="25">
        <v>50</v>
      </c>
      <c r="E14" s="21">
        <v>25.1</v>
      </c>
      <c r="F14" s="21">
        <v>2.83</v>
      </c>
      <c r="G14" s="21">
        <v>0.2</v>
      </c>
      <c r="H14" s="21">
        <v>1.95</v>
      </c>
    </row>
    <row r="15" spans="1:8" ht="30">
      <c r="A15" s="308"/>
      <c r="B15" s="257" t="s">
        <v>451</v>
      </c>
      <c r="C15" s="77" t="s">
        <v>452</v>
      </c>
      <c r="D15" s="25">
        <v>100</v>
      </c>
      <c r="E15" s="21">
        <v>31.1</v>
      </c>
      <c r="F15" s="21">
        <v>4.67</v>
      </c>
      <c r="G15" s="21">
        <v>0.46899999999999997</v>
      </c>
      <c r="H15" s="21">
        <v>1.45</v>
      </c>
    </row>
    <row r="16" spans="1:8" ht="18.95" customHeight="1">
      <c r="A16" s="308"/>
      <c r="B16" s="257" t="s">
        <v>26</v>
      </c>
      <c r="C16" s="118" t="s">
        <v>27</v>
      </c>
      <c r="D16" s="73">
        <v>15</v>
      </c>
      <c r="E16" s="21">
        <v>91.315049999999999</v>
      </c>
      <c r="F16" s="21">
        <v>1.92</v>
      </c>
      <c r="G16" s="21">
        <v>7.7350499999999993</v>
      </c>
      <c r="H16" s="21">
        <v>4.2349499999999995</v>
      </c>
    </row>
    <row r="17" spans="1:23" ht="18.95" customHeight="1">
      <c r="A17" s="308"/>
      <c r="B17" s="264" t="s">
        <v>277</v>
      </c>
      <c r="C17" s="55" t="s">
        <v>278</v>
      </c>
      <c r="D17" s="25">
        <v>50</v>
      </c>
      <c r="E17" s="21">
        <v>28.371500000000001</v>
      </c>
      <c r="F17" s="21">
        <v>2.4089999999999998</v>
      </c>
      <c r="G17" s="21">
        <v>1.3320000000000001</v>
      </c>
      <c r="H17" s="21">
        <v>1.6970000000000001</v>
      </c>
    </row>
    <row r="18" spans="1:23" ht="18.95" customHeight="1">
      <c r="A18" s="277" t="s">
        <v>28</v>
      </c>
      <c r="B18" s="261" t="s">
        <v>303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8.95" customHeight="1">
      <c r="A19" s="308"/>
      <c r="B19" s="262" t="s">
        <v>30</v>
      </c>
      <c r="C19" s="57" t="s">
        <v>31</v>
      </c>
      <c r="D19" s="25">
        <v>50</v>
      </c>
      <c r="E19" s="21">
        <v>37.372999999999998</v>
      </c>
      <c r="F19" s="21">
        <v>6.0614999999999997</v>
      </c>
      <c r="G19" s="21">
        <v>0.75</v>
      </c>
      <c r="H19" s="21"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297"/>
      <c r="B20" s="259" t="s">
        <v>32</v>
      </c>
      <c r="C20" s="55" t="s">
        <v>33</v>
      </c>
      <c r="D20" s="25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297"/>
      <c r="B21" s="259" t="s">
        <v>305</v>
      </c>
      <c r="C21" s="55"/>
      <c r="D21" s="25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297"/>
      <c r="B22" s="54" t="s">
        <v>71</v>
      </c>
      <c r="C22" s="53"/>
      <c r="D22" s="25">
        <v>50</v>
      </c>
      <c r="E22" s="21">
        <v>9.4499999999999993</v>
      </c>
      <c r="F22" s="21">
        <v>1.45</v>
      </c>
      <c r="G22" s="21">
        <v>0.05</v>
      </c>
      <c r="H22" s="21">
        <v>0.4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279"/>
      <c r="B23" s="258" t="s">
        <v>262</v>
      </c>
      <c r="C23" s="55"/>
      <c r="D23" s="25">
        <v>50</v>
      </c>
      <c r="E23" s="21">
        <v>19.988</v>
      </c>
      <c r="F23" s="21">
        <v>5.97</v>
      </c>
      <c r="G23" s="21">
        <v>0</v>
      </c>
      <c r="H23" s="21"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29" t="s">
        <v>37</v>
      </c>
      <c r="B24" s="430"/>
      <c r="C24" s="431"/>
      <c r="D24" s="30"/>
      <c r="E24" s="82">
        <f>SUM(E9:E23)</f>
        <v>742.58215000000018</v>
      </c>
      <c r="F24" s="82">
        <f>SUM(F9:F23)</f>
        <v>96.336400000000012</v>
      </c>
      <c r="G24" s="82">
        <f>SUM(G9:G23)</f>
        <v>27.373449999999998</v>
      </c>
      <c r="H24" s="82">
        <f>SUM(H9:H23)</f>
        <v>30.155149999999995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4" t="s">
        <v>38</v>
      </c>
      <c r="B25" s="29"/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8">
      <c r="A26" s="294"/>
      <c r="B26" s="266" t="s">
        <v>453</v>
      </c>
      <c r="C26" s="68" t="s">
        <v>454</v>
      </c>
      <c r="D26" s="21">
        <v>60</v>
      </c>
      <c r="E26" s="21">
        <v>46.3</v>
      </c>
      <c r="F26" s="21">
        <v>2.84</v>
      </c>
      <c r="G26" s="21">
        <v>2.33</v>
      </c>
      <c r="H26" s="21">
        <v>2.72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.75">
      <c r="A27" s="274" t="s">
        <v>13</v>
      </c>
      <c r="B27" s="290" t="s">
        <v>455</v>
      </c>
      <c r="C27" s="68" t="s">
        <v>456</v>
      </c>
      <c r="D27" s="27">
        <v>60</v>
      </c>
      <c r="E27" s="21">
        <v>56.4</v>
      </c>
      <c r="F27" s="21">
        <v>3.9000000000000004</v>
      </c>
      <c r="G27" s="21">
        <v>3.03</v>
      </c>
      <c r="H27" s="21">
        <v>3.03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s="39" customFormat="1" ht="18.95" customHeight="1">
      <c r="A28" s="304"/>
      <c r="B28" s="258" t="s">
        <v>59</v>
      </c>
      <c r="C28" s="60" t="s">
        <v>244</v>
      </c>
      <c r="D28" s="25">
        <v>60</v>
      </c>
      <c r="E28" s="21">
        <v>44.37</v>
      </c>
      <c r="F28" s="21">
        <v>10.097999999999999</v>
      </c>
      <c r="G28" s="21">
        <v>6.1199999999999991E-2</v>
      </c>
      <c r="H28" s="21">
        <v>1.1627999999999998</v>
      </c>
      <c r="J28" s="40"/>
      <c r="K28" s="40"/>
      <c r="L28" s="40"/>
      <c r="M28" s="40"/>
      <c r="N28" s="40"/>
      <c r="O28" s="40"/>
      <c r="P28" s="40"/>
    </row>
    <row r="29" spans="1:23" s="39" customFormat="1" ht="18.95" customHeight="1">
      <c r="A29" s="304"/>
      <c r="B29" s="264" t="s">
        <v>18</v>
      </c>
      <c r="C29" s="57" t="s">
        <v>457</v>
      </c>
      <c r="D29" s="25">
        <v>50</v>
      </c>
      <c r="E29" s="21">
        <v>59.125999999999998</v>
      </c>
      <c r="F29" s="21">
        <v>4.077</v>
      </c>
      <c r="G29" s="21">
        <v>3.9460000000000002</v>
      </c>
      <c r="H29" s="21">
        <v>1.873</v>
      </c>
      <c r="I29" s="41"/>
      <c r="J29" s="40"/>
      <c r="K29" s="40"/>
      <c r="L29" s="40"/>
      <c r="M29" s="40"/>
      <c r="N29" s="40"/>
      <c r="O29" s="40"/>
      <c r="P29" s="42"/>
    </row>
    <row r="30" spans="1:23" s="39" customFormat="1" ht="18.95" customHeight="1">
      <c r="A30" s="304"/>
      <c r="B30" s="264" t="s">
        <v>176</v>
      </c>
      <c r="C30" s="57" t="s">
        <v>399</v>
      </c>
      <c r="D30" s="25">
        <v>50</v>
      </c>
      <c r="E30" s="21">
        <v>21.7</v>
      </c>
      <c r="F30" s="21">
        <v>1.07</v>
      </c>
      <c r="G30" s="21">
        <v>1.66</v>
      </c>
      <c r="H30" s="21">
        <v>0.32200000000000001</v>
      </c>
      <c r="I30" s="41"/>
      <c r="J30" s="40"/>
      <c r="K30" s="40"/>
      <c r="L30" s="40"/>
      <c r="M30" s="40"/>
      <c r="N30" s="40"/>
      <c r="O30" s="40"/>
      <c r="P30" s="42"/>
    </row>
    <row r="31" spans="1:23" s="39" customFormat="1" ht="18.95" customHeight="1">
      <c r="A31" s="304"/>
      <c r="B31" s="257" t="s">
        <v>458</v>
      </c>
      <c r="C31" s="57" t="s">
        <v>459</v>
      </c>
      <c r="D31" s="25">
        <v>50</v>
      </c>
      <c r="E31" s="21">
        <v>7.17</v>
      </c>
      <c r="F31" s="21">
        <v>1.07</v>
      </c>
      <c r="G31" s="21">
        <v>2.5000000000000001E-2</v>
      </c>
      <c r="H31" s="21">
        <v>0.375</v>
      </c>
      <c r="I31" s="41"/>
      <c r="J31" s="40"/>
      <c r="K31" s="40"/>
      <c r="L31" s="40"/>
      <c r="M31" s="40"/>
      <c r="N31" s="40"/>
      <c r="O31" s="40"/>
      <c r="P31" s="40"/>
    </row>
    <row r="32" spans="1:23" ht="18.95" customHeight="1">
      <c r="A32" s="295"/>
      <c r="B32" s="262" t="s">
        <v>460</v>
      </c>
      <c r="C32" s="62" t="s">
        <v>461</v>
      </c>
      <c r="D32" s="25">
        <v>100</v>
      </c>
      <c r="E32" s="21">
        <v>55.1</v>
      </c>
      <c r="F32" s="21">
        <v>7.97</v>
      </c>
      <c r="G32" s="21">
        <v>0.3</v>
      </c>
      <c r="H32" s="21">
        <v>3.03</v>
      </c>
      <c r="I32" s="26"/>
      <c r="J32" s="35"/>
      <c r="K32" s="35"/>
      <c r="L32" s="35"/>
      <c r="M32" s="35"/>
      <c r="N32" s="35"/>
      <c r="O32" s="35"/>
      <c r="P32" s="35"/>
    </row>
    <row r="33" spans="1:22" ht="18.95" customHeight="1">
      <c r="A33" s="295"/>
      <c r="B33" s="257" t="s">
        <v>26</v>
      </c>
      <c r="C33" s="118" t="s">
        <v>27</v>
      </c>
      <c r="D33" s="73">
        <v>15</v>
      </c>
      <c r="E33" s="21">
        <v>91.315049999999999</v>
      </c>
      <c r="F33" s="21">
        <v>1.92</v>
      </c>
      <c r="G33" s="21">
        <v>7.7350499999999993</v>
      </c>
      <c r="H33" s="21">
        <v>4.2349499999999995</v>
      </c>
      <c r="J33" s="35"/>
      <c r="K33" s="35"/>
      <c r="L33" s="35"/>
      <c r="M33" s="35"/>
      <c r="N33" s="35"/>
      <c r="O33" s="35"/>
      <c r="P33" s="35"/>
    </row>
    <row r="34" spans="1:22" ht="18.95" customHeight="1">
      <c r="A34" s="295"/>
      <c r="B34" s="257" t="s">
        <v>64</v>
      </c>
      <c r="C34" s="118" t="s">
        <v>91</v>
      </c>
      <c r="D34" s="73">
        <v>5</v>
      </c>
      <c r="E34" s="21">
        <v>32.189399999999999</v>
      </c>
      <c r="F34" s="21">
        <v>9.7050000000000011E-2</v>
      </c>
      <c r="G34" s="21">
        <v>3.5305500000000003</v>
      </c>
      <c r="H34" s="21">
        <v>1.3550000000000001E-2</v>
      </c>
      <c r="J34" s="35"/>
      <c r="K34" s="35"/>
      <c r="L34" s="35"/>
      <c r="M34" s="35"/>
      <c r="N34" s="35"/>
      <c r="O34" s="35"/>
      <c r="P34" s="35"/>
    </row>
    <row r="35" spans="1:22" ht="18.95" customHeight="1">
      <c r="A35" s="277" t="s">
        <v>28</v>
      </c>
      <c r="B35" s="261" t="s">
        <v>303</v>
      </c>
      <c r="C35" s="23"/>
      <c r="D35" s="25">
        <v>50</v>
      </c>
      <c r="E35" s="21">
        <v>28.195</v>
      </c>
      <c r="F35" s="21">
        <v>2.4375</v>
      </c>
      <c r="G35" s="21">
        <v>1.2849999999999999</v>
      </c>
      <c r="H35" s="21">
        <v>1.72</v>
      </c>
      <c r="J35" s="35"/>
      <c r="K35" s="35"/>
      <c r="L35" s="35"/>
      <c r="M35" s="35"/>
      <c r="N35" s="38"/>
      <c r="O35" s="35"/>
      <c r="P35" s="35"/>
    </row>
    <row r="36" spans="1:22" ht="34.5" customHeight="1">
      <c r="A36" s="297"/>
      <c r="B36" s="259" t="s">
        <v>304</v>
      </c>
      <c r="C36" s="57" t="s">
        <v>31</v>
      </c>
      <c r="D36" s="25">
        <v>50</v>
      </c>
      <c r="E36" s="21">
        <v>37.372999999999998</v>
      </c>
      <c r="F36" s="21">
        <v>6.0614999999999997</v>
      </c>
      <c r="G36" s="21">
        <v>0.75</v>
      </c>
      <c r="H36" s="21">
        <v>1.6</v>
      </c>
      <c r="L36" s="33"/>
      <c r="M36" s="32"/>
      <c r="N36" s="32"/>
      <c r="O36" s="32"/>
      <c r="P36" s="32"/>
      <c r="Q36" s="32"/>
    </row>
    <row r="37" spans="1:22" ht="18.95" customHeight="1">
      <c r="A37" s="297"/>
      <c r="B37" s="259" t="s">
        <v>32</v>
      </c>
      <c r="C37" s="55" t="s">
        <v>33</v>
      </c>
      <c r="D37" s="25">
        <v>50</v>
      </c>
      <c r="E37" s="21">
        <v>0.2</v>
      </c>
      <c r="F37" s="21">
        <v>0</v>
      </c>
      <c r="G37" s="21">
        <v>0</v>
      </c>
      <c r="H37" s="21">
        <v>0.05</v>
      </c>
      <c r="L37" s="33"/>
      <c r="M37" s="32"/>
      <c r="N37" s="32"/>
      <c r="O37" s="32"/>
      <c r="P37" s="32"/>
      <c r="Q37" s="32"/>
    </row>
    <row r="38" spans="1:22" ht="18.95" customHeight="1">
      <c r="A38" s="286"/>
      <c r="B38" s="259" t="s">
        <v>305</v>
      </c>
      <c r="C38" s="55"/>
      <c r="D38" s="25">
        <v>50</v>
      </c>
      <c r="E38" s="21">
        <v>123.1</v>
      </c>
      <c r="F38" s="21">
        <v>26.15</v>
      </c>
      <c r="G38" s="21">
        <v>1</v>
      </c>
      <c r="H38" s="21">
        <v>3.5750000000000002</v>
      </c>
      <c r="O38" s="35"/>
      <c r="P38" s="35"/>
      <c r="Q38" s="35"/>
      <c r="R38" s="35"/>
      <c r="S38" s="35"/>
      <c r="T38" s="35"/>
      <c r="U38" s="35"/>
      <c r="V38" s="35"/>
    </row>
    <row r="39" spans="1:22" ht="18.95" customHeight="1">
      <c r="A39" s="286"/>
      <c r="B39" s="56" t="s">
        <v>50</v>
      </c>
      <c r="C39" s="62"/>
      <c r="D39" s="25">
        <v>50</v>
      </c>
      <c r="E39" s="21">
        <v>16.2</v>
      </c>
      <c r="F39" s="21">
        <v>2.8</v>
      </c>
      <c r="G39" s="21">
        <v>0.1</v>
      </c>
      <c r="H39" s="21">
        <v>0.3</v>
      </c>
      <c r="O39" s="35"/>
      <c r="P39" s="35"/>
      <c r="Q39" s="35"/>
      <c r="R39" s="35"/>
      <c r="S39" s="35"/>
      <c r="T39" s="35"/>
      <c r="U39" s="35"/>
      <c r="V39" s="35"/>
    </row>
    <row r="40" spans="1:22" ht="18.95" customHeight="1">
      <c r="A40" s="279"/>
      <c r="B40" s="259" t="s">
        <v>51</v>
      </c>
      <c r="C40" s="55"/>
      <c r="D40" s="25">
        <v>50</v>
      </c>
      <c r="E40" s="21">
        <v>24.038</v>
      </c>
      <c r="F40" s="21">
        <v>6.74</v>
      </c>
      <c r="G40" s="21">
        <v>0</v>
      </c>
      <c r="H40" s="21">
        <v>0</v>
      </c>
      <c r="O40" s="35"/>
      <c r="P40" s="35"/>
      <c r="Q40" s="35"/>
      <c r="R40" s="35"/>
      <c r="S40" s="35"/>
      <c r="T40" s="35"/>
      <c r="U40" s="35"/>
      <c r="V40" s="35"/>
    </row>
    <row r="41" spans="1:22" s="34" customFormat="1" ht="18.95" customHeight="1">
      <c r="A41" s="432" t="s">
        <v>37</v>
      </c>
      <c r="B41" s="433"/>
      <c r="C41" s="434"/>
      <c r="D41" s="51"/>
      <c r="E41" s="81">
        <f>SUM(E26:E40)</f>
        <v>642.77644999999995</v>
      </c>
      <c r="F41" s="81">
        <f>SUM(F26:F40)</f>
        <v>77.231049999999996</v>
      </c>
      <c r="G41" s="81">
        <f>SUM(G26:G40)</f>
        <v>25.752800000000004</v>
      </c>
      <c r="H41" s="81">
        <f>SUM(H26:H40)</f>
        <v>24.006299999999996</v>
      </c>
      <c r="O41" s="36"/>
      <c r="P41" s="36"/>
      <c r="Q41" s="36"/>
      <c r="R41" s="36"/>
      <c r="S41" s="36"/>
      <c r="T41" s="36"/>
      <c r="U41" s="36"/>
      <c r="V41" s="36"/>
    </row>
    <row r="42" spans="1:22" ht="50.1" customHeight="1">
      <c r="A42" s="234" t="s">
        <v>52</v>
      </c>
      <c r="B42" s="29" t="s">
        <v>4</v>
      </c>
      <c r="C42" s="29" t="s">
        <v>5</v>
      </c>
      <c r="D42" s="28" t="s">
        <v>6</v>
      </c>
      <c r="E42" s="28" t="s">
        <v>7</v>
      </c>
      <c r="F42" s="28" t="s">
        <v>8</v>
      </c>
      <c r="G42" s="28" t="s">
        <v>9</v>
      </c>
      <c r="H42" s="28" t="s">
        <v>10</v>
      </c>
      <c r="O42" s="35"/>
      <c r="P42" s="35"/>
      <c r="Q42" s="35"/>
      <c r="R42" s="35"/>
      <c r="S42" s="35"/>
      <c r="T42" s="35"/>
      <c r="U42" s="35"/>
      <c r="V42" s="35"/>
    </row>
    <row r="43" spans="1:22" s="34" customFormat="1" ht="18">
      <c r="A43" s="299"/>
      <c r="B43" s="257" t="s">
        <v>462</v>
      </c>
      <c r="C43" s="57" t="s">
        <v>463</v>
      </c>
      <c r="D43" s="21">
        <v>200</v>
      </c>
      <c r="E43" s="21">
        <v>159</v>
      </c>
      <c r="F43" s="21">
        <v>11.5</v>
      </c>
      <c r="G43" s="21">
        <v>9.35</v>
      </c>
      <c r="H43" s="21">
        <v>6.5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">
      <c r="A44" s="274" t="s">
        <v>13</v>
      </c>
      <c r="B44" s="290" t="s">
        <v>464</v>
      </c>
      <c r="C44" s="57" t="s">
        <v>465</v>
      </c>
      <c r="D44" s="27">
        <v>50</v>
      </c>
      <c r="E44" s="21">
        <v>42.1</v>
      </c>
      <c r="F44" s="21">
        <v>4.25</v>
      </c>
      <c r="G44" s="21">
        <v>1.84</v>
      </c>
      <c r="H44" s="21">
        <v>1.22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274"/>
      <c r="B45" s="258" t="s">
        <v>466</v>
      </c>
      <c r="C45" s="63"/>
      <c r="D45" s="25">
        <v>30</v>
      </c>
      <c r="E45" s="21">
        <v>66.5</v>
      </c>
      <c r="F45" s="21">
        <v>1.1399999999999999</v>
      </c>
      <c r="G45" s="21">
        <v>6.44</v>
      </c>
      <c r="H45" s="21">
        <v>0.99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301"/>
      <c r="B46" s="258" t="s">
        <v>467</v>
      </c>
      <c r="C46" s="64" t="s">
        <v>468</v>
      </c>
      <c r="D46" s="25">
        <v>100</v>
      </c>
      <c r="E46" s="21">
        <v>168.75</v>
      </c>
      <c r="F46" s="21">
        <v>35.5</v>
      </c>
      <c r="G46" s="21">
        <v>1.90625</v>
      </c>
      <c r="H46" s="21">
        <v>1.6625000000000003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">
      <c r="A47" s="301"/>
      <c r="B47" s="257" t="s">
        <v>469</v>
      </c>
      <c r="C47" s="57" t="s">
        <v>470</v>
      </c>
      <c r="D47" s="25">
        <v>100</v>
      </c>
      <c r="E47" s="21">
        <v>109.1144</v>
      </c>
      <c r="F47" s="21">
        <v>12.888</v>
      </c>
      <c r="G47" s="21">
        <v>4.9960000000000004</v>
      </c>
      <c r="H47" s="21">
        <v>3.2256</v>
      </c>
      <c r="J47" s="36"/>
      <c r="K47" s="36"/>
      <c r="L47" s="36"/>
      <c r="M47" s="36"/>
      <c r="N47" s="36"/>
      <c r="O47" s="36"/>
      <c r="P47" s="37"/>
      <c r="Q47" s="37"/>
      <c r="R47" s="37"/>
      <c r="S47" s="37"/>
      <c r="T47" s="36"/>
      <c r="U47" s="36"/>
      <c r="V47" s="36"/>
    </row>
    <row r="48" spans="1:22" s="34" customFormat="1" ht="18">
      <c r="A48" s="286" t="s">
        <v>28</v>
      </c>
      <c r="B48" s="261" t="s">
        <v>303</v>
      </c>
      <c r="C48" s="23"/>
      <c r="D48" s="25">
        <v>50</v>
      </c>
      <c r="E48" s="21">
        <v>28.195</v>
      </c>
      <c r="F48" s="21">
        <v>2.4375</v>
      </c>
      <c r="G48" s="21">
        <v>1.2849999999999999</v>
      </c>
      <c r="H48" s="21">
        <v>1.72</v>
      </c>
      <c r="J48" s="36"/>
      <c r="K48" s="36"/>
      <c r="L48" s="36"/>
      <c r="M48" s="36"/>
      <c r="N48" s="36"/>
      <c r="O48" s="36"/>
      <c r="P48" s="37"/>
      <c r="Q48" s="37"/>
      <c r="R48" s="37"/>
      <c r="S48" s="37"/>
      <c r="T48" s="36"/>
      <c r="U48" s="36"/>
      <c r="V48" s="36"/>
    </row>
    <row r="49" spans="1:22" s="34" customFormat="1" ht="18">
      <c r="A49" s="310"/>
      <c r="B49" s="264" t="s">
        <v>48</v>
      </c>
      <c r="C49" s="55" t="s">
        <v>49</v>
      </c>
      <c r="D49" s="25">
        <v>50</v>
      </c>
      <c r="E49" s="21">
        <v>24.264399999999998</v>
      </c>
      <c r="F49" s="21">
        <v>5.891</v>
      </c>
      <c r="G49" s="21">
        <v>2.5000000000000001E-2</v>
      </c>
      <c r="H49" s="21">
        <v>0.18149999999999999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ht="18">
      <c r="A50" s="310"/>
      <c r="B50" s="292" t="s">
        <v>304</v>
      </c>
      <c r="C50" s="57" t="s">
        <v>31</v>
      </c>
      <c r="D50" s="25">
        <v>50</v>
      </c>
      <c r="E50" s="21">
        <v>37.372999999999998</v>
      </c>
      <c r="F50" s="21">
        <v>6.0614999999999997</v>
      </c>
      <c r="G50" s="21">
        <v>0.75</v>
      </c>
      <c r="H50" s="21">
        <v>1.6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</row>
    <row r="51" spans="1:22" ht="18">
      <c r="A51" s="310"/>
      <c r="B51" s="292" t="s">
        <v>32</v>
      </c>
      <c r="C51" s="55" t="s">
        <v>33</v>
      </c>
      <c r="D51" s="25">
        <v>50</v>
      </c>
      <c r="E51" s="21">
        <v>0.2</v>
      </c>
      <c r="F51" s="21">
        <v>0</v>
      </c>
      <c r="G51" s="21">
        <v>0</v>
      </c>
      <c r="H51" s="21">
        <v>0.05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</row>
    <row r="52" spans="1:22" ht="18">
      <c r="A52" s="310"/>
      <c r="B52" s="259" t="s">
        <v>305</v>
      </c>
      <c r="C52" s="55"/>
      <c r="D52" s="25">
        <v>50</v>
      </c>
      <c r="E52" s="21">
        <v>123.1</v>
      </c>
      <c r="F52" s="21">
        <v>26.15</v>
      </c>
      <c r="G52" s="21">
        <v>1</v>
      </c>
      <c r="H52" s="21">
        <v>3.5750000000000002</v>
      </c>
    </row>
    <row r="53" spans="1:22" ht="18">
      <c r="A53" s="310"/>
      <c r="B53" s="263" t="s">
        <v>168</v>
      </c>
      <c r="C53" s="55"/>
      <c r="D53" s="25">
        <v>50</v>
      </c>
      <c r="E53" s="21">
        <v>14.9</v>
      </c>
      <c r="F53" s="21">
        <v>2.29</v>
      </c>
      <c r="G53" s="21">
        <v>7.4999999999999997E-2</v>
      </c>
      <c r="H53" s="21">
        <v>0.67500000000000004</v>
      </c>
    </row>
    <row r="54" spans="1:22" ht="18">
      <c r="A54" s="311"/>
      <c r="B54" s="258" t="s">
        <v>262</v>
      </c>
      <c r="C54" s="55"/>
      <c r="D54" s="25">
        <v>50</v>
      </c>
      <c r="E54" s="21">
        <v>19.988</v>
      </c>
      <c r="F54" s="21">
        <v>5.97</v>
      </c>
      <c r="G54" s="21">
        <v>0</v>
      </c>
      <c r="H54" s="21">
        <v>0.15</v>
      </c>
    </row>
    <row r="55" spans="1:22" s="34" customFormat="1" ht="18.95" customHeight="1">
      <c r="A55" s="429" t="s">
        <v>37</v>
      </c>
      <c r="B55" s="430"/>
      <c r="C55" s="431"/>
      <c r="D55" s="50"/>
      <c r="E55" s="52">
        <f>SUM(E43:E54)</f>
        <v>793.48480000000018</v>
      </c>
      <c r="F55" s="52">
        <f>SUM(F43:F54)</f>
        <v>114.07800000000002</v>
      </c>
      <c r="G55" s="52">
        <f>SUM(G43:G54)</f>
        <v>27.667249999999996</v>
      </c>
      <c r="H55" s="52">
        <f>SUM(H43:H54)</f>
        <v>21.549599999999998</v>
      </c>
      <c r="J55" s="33"/>
      <c r="K55" s="32"/>
      <c r="L55" s="32"/>
      <c r="M55" s="32"/>
      <c r="N55" s="32"/>
      <c r="O55" s="32"/>
    </row>
    <row r="56" spans="1:22" ht="50.1" customHeight="1">
      <c r="A56" s="234" t="s">
        <v>72</v>
      </c>
      <c r="B56" s="29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22" ht="18">
      <c r="A57" s="294"/>
      <c r="B57" s="266" t="s">
        <v>471</v>
      </c>
      <c r="C57" s="23" t="s">
        <v>472</v>
      </c>
      <c r="D57" s="21">
        <v>90</v>
      </c>
      <c r="E57" s="21">
        <v>138.87</v>
      </c>
      <c r="F57" s="21">
        <v>0.77580000000000005</v>
      </c>
      <c r="G57" s="21">
        <v>7.2837000000000005</v>
      </c>
      <c r="H57" s="21">
        <v>17.723700000000001</v>
      </c>
    </row>
    <row r="58" spans="1:22" ht="30">
      <c r="A58" s="274" t="s">
        <v>13</v>
      </c>
      <c r="B58" s="290" t="s">
        <v>473</v>
      </c>
      <c r="C58" s="23" t="s">
        <v>474</v>
      </c>
      <c r="D58" s="27">
        <v>50</v>
      </c>
      <c r="E58" s="21">
        <v>65.400000000000006</v>
      </c>
      <c r="F58" s="21">
        <v>8.34</v>
      </c>
      <c r="G58" s="21">
        <v>1.42</v>
      </c>
      <c r="H58" s="21">
        <v>4.01</v>
      </c>
    </row>
    <row r="59" spans="1:22" ht="18.95" customHeight="1">
      <c r="A59" s="295"/>
      <c r="B59" s="259" t="s">
        <v>59</v>
      </c>
      <c r="C59" s="57"/>
      <c r="D59" s="25">
        <v>60</v>
      </c>
      <c r="E59" s="21">
        <v>43.5</v>
      </c>
      <c r="F59" s="21">
        <v>9.9</v>
      </c>
      <c r="G59" s="21">
        <v>0.06</v>
      </c>
      <c r="H59" s="21">
        <v>1.1399999999999999</v>
      </c>
    </row>
    <row r="60" spans="1:22" ht="18.95" customHeight="1">
      <c r="A60" s="295"/>
      <c r="B60" s="260" t="s">
        <v>125</v>
      </c>
      <c r="C60" s="329" t="s">
        <v>189</v>
      </c>
      <c r="D60" s="25">
        <v>60</v>
      </c>
      <c r="E60" s="21">
        <v>80.400000000000006</v>
      </c>
      <c r="F60" s="21">
        <v>16.32</v>
      </c>
      <c r="G60" s="21">
        <v>0</v>
      </c>
      <c r="H60" s="21">
        <v>2.48</v>
      </c>
    </row>
    <row r="61" spans="1:22" ht="18">
      <c r="A61" s="295"/>
      <c r="B61" s="261" t="s">
        <v>245</v>
      </c>
      <c r="C61" s="23" t="s">
        <v>246</v>
      </c>
      <c r="D61" s="25">
        <v>50</v>
      </c>
      <c r="E61" s="21">
        <v>32.200000000000003</v>
      </c>
      <c r="F61" s="21">
        <v>7.95</v>
      </c>
      <c r="G61" s="21">
        <v>0.3</v>
      </c>
      <c r="H61" s="21">
        <v>0.85</v>
      </c>
      <c r="J61" s="33"/>
      <c r="K61" s="32"/>
      <c r="L61" s="32"/>
      <c r="M61" s="32"/>
      <c r="N61" s="32"/>
      <c r="O61" s="32"/>
    </row>
    <row r="62" spans="1:22" ht="18.95" customHeight="1">
      <c r="A62" s="295"/>
      <c r="B62" s="261" t="s">
        <v>475</v>
      </c>
      <c r="C62" s="23" t="s">
        <v>476</v>
      </c>
      <c r="D62" s="25">
        <v>50</v>
      </c>
      <c r="E62" s="21">
        <v>102</v>
      </c>
      <c r="F62" s="21">
        <v>2.0499999999999998</v>
      </c>
      <c r="G62" s="21">
        <v>9.94</v>
      </c>
      <c r="H62" s="21">
        <v>1.04</v>
      </c>
      <c r="J62" s="33"/>
      <c r="K62" s="32"/>
      <c r="L62" s="32"/>
      <c r="M62" s="32"/>
      <c r="N62" s="32"/>
      <c r="O62" s="32"/>
    </row>
    <row r="63" spans="1:22" ht="18.95" customHeight="1">
      <c r="A63" s="297"/>
      <c r="B63" s="261" t="s">
        <v>249</v>
      </c>
      <c r="C63" s="23" t="s">
        <v>250</v>
      </c>
      <c r="D63" s="25">
        <v>50</v>
      </c>
      <c r="E63" s="21">
        <v>22.654499999999999</v>
      </c>
      <c r="F63" s="21">
        <v>4.3185000000000002</v>
      </c>
      <c r="G63" s="21">
        <v>0.77149999999999996</v>
      </c>
      <c r="H63" s="21">
        <v>0.28699999999999998</v>
      </c>
    </row>
    <row r="64" spans="1:22" ht="18.95" customHeight="1">
      <c r="A64" s="297"/>
      <c r="B64" s="261" t="s">
        <v>477</v>
      </c>
      <c r="C64" s="23"/>
      <c r="D64" s="25">
        <v>100</v>
      </c>
      <c r="E64" s="21">
        <v>62.3</v>
      </c>
      <c r="F64" s="21">
        <v>6.83</v>
      </c>
      <c r="G64" s="21">
        <v>1.1000000000000001</v>
      </c>
      <c r="H64" s="21">
        <v>3.47</v>
      </c>
    </row>
    <row r="65" spans="1:12" ht="18.95" customHeight="1">
      <c r="A65" s="297"/>
      <c r="B65" s="257" t="s">
        <v>26</v>
      </c>
      <c r="C65" s="58" t="s">
        <v>27</v>
      </c>
      <c r="D65" s="49">
        <v>15</v>
      </c>
      <c r="E65" s="21">
        <v>91.315049999999999</v>
      </c>
      <c r="F65" s="21">
        <v>1.92</v>
      </c>
      <c r="G65" s="21">
        <v>7.7350499999999993</v>
      </c>
      <c r="H65" s="21">
        <v>4.2349499999999995</v>
      </c>
    </row>
    <row r="66" spans="1:12" ht="18">
      <c r="A66" s="297"/>
      <c r="B66" s="264" t="s">
        <v>64</v>
      </c>
      <c r="C66" s="55" t="s">
        <v>65</v>
      </c>
      <c r="D66" s="25">
        <v>5</v>
      </c>
      <c r="E66" s="21">
        <v>32.189399999999999</v>
      </c>
      <c r="F66" s="21">
        <v>9.7050000000000011E-2</v>
      </c>
      <c r="G66" s="21">
        <v>3.5305500000000003</v>
      </c>
      <c r="H66" s="21">
        <v>1.3550000000000001E-2</v>
      </c>
    </row>
    <row r="67" spans="1:12" ht="18.95" customHeight="1">
      <c r="A67" s="277" t="s">
        <v>28</v>
      </c>
      <c r="B67" s="261" t="s">
        <v>303</v>
      </c>
      <c r="C67" s="23"/>
      <c r="D67" s="25">
        <v>50</v>
      </c>
      <c r="E67" s="21">
        <v>28.195</v>
      </c>
      <c r="F67" s="21">
        <v>2.4375</v>
      </c>
      <c r="G67" s="21">
        <v>1.2849999999999999</v>
      </c>
      <c r="H67" s="21">
        <v>1.72</v>
      </c>
    </row>
    <row r="68" spans="1:12" ht="37.5" customHeight="1">
      <c r="A68" s="297"/>
      <c r="B68" s="259" t="s">
        <v>30</v>
      </c>
      <c r="C68" s="57" t="s">
        <v>31</v>
      </c>
      <c r="D68" s="25">
        <v>50</v>
      </c>
      <c r="E68" s="21">
        <v>37.372999999999998</v>
      </c>
      <c r="F68" s="21">
        <v>6.0614999999999997</v>
      </c>
      <c r="G68" s="21">
        <v>0.75</v>
      </c>
      <c r="H68" s="21">
        <v>1.6</v>
      </c>
    </row>
    <row r="69" spans="1:12" ht="18.95" customHeight="1">
      <c r="A69" s="297"/>
      <c r="B69" s="259" t="s">
        <v>32</v>
      </c>
      <c r="C69" s="55" t="s">
        <v>33</v>
      </c>
      <c r="D69" s="25">
        <v>50</v>
      </c>
      <c r="E69" s="21">
        <v>0.2</v>
      </c>
      <c r="F69" s="21">
        <v>0</v>
      </c>
      <c r="G69" s="21">
        <v>0</v>
      </c>
      <c r="H69" s="21">
        <v>0.05</v>
      </c>
    </row>
    <row r="70" spans="1:12" ht="18.95" customHeight="1">
      <c r="A70" s="286"/>
      <c r="B70" s="263" t="s">
        <v>305</v>
      </c>
      <c r="C70" s="55"/>
      <c r="D70" s="25">
        <v>50</v>
      </c>
      <c r="E70" s="21">
        <v>123.1</v>
      </c>
      <c r="F70" s="21">
        <v>26.15</v>
      </c>
      <c r="G70" s="21">
        <v>1</v>
      </c>
      <c r="H70" s="21">
        <v>3.5750000000000002</v>
      </c>
    </row>
    <row r="71" spans="1:12" ht="18.95" customHeight="1">
      <c r="A71" s="286"/>
      <c r="B71" s="54" t="s">
        <v>71</v>
      </c>
      <c r="C71" s="53"/>
      <c r="D71" s="25">
        <v>50</v>
      </c>
      <c r="E71" s="21">
        <v>9.4499999999999993</v>
      </c>
      <c r="F71" s="21">
        <v>1.45</v>
      </c>
      <c r="G71" s="21">
        <v>0.05</v>
      </c>
      <c r="H71" s="21">
        <v>0.4</v>
      </c>
    </row>
    <row r="72" spans="1:12" ht="18.95" customHeight="1">
      <c r="A72" s="279"/>
      <c r="B72" s="259" t="s">
        <v>51</v>
      </c>
      <c r="C72" s="55"/>
      <c r="D72" s="25">
        <v>50</v>
      </c>
      <c r="E72" s="21">
        <v>24.038</v>
      </c>
      <c r="F72" s="21">
        <v>6.74</v>
      </c>
      <c r="G72" s="21">
        <v>0</v>
      </c>
      <c r="H72" s="21">
        <v>0</v>
      </c>
    </row>
    <row r="73" spans="1:12" ht="18.95" customHeight="1">
      <c r="A73" s="432" t="s">
        <v>37</v>
      </c>
      <c r="B73" s="433"/>
      <c r="C73" s="434"/>
      <c r="D73" s="49"/>
      <c r="E73" s="78">
        <f>SUM(E57:E72)</f>
        <v>893.18495000000019</v>
      </c>
      <c r="F73" s="78">
        <f>SUM(F57:F72)</f>
        <v>101.34035</v>
      </c>
      <c r="G73" s="78">
        <f>SUM(G57:G72)</f>
        <v>35.225799999999992</v>
      </c>
      <c r="H73" s="78">
        <f>SUM(H57:H72)</f>
        <v>42.594200000000001</v>
      </c>
    </row>
    <row r="74" spans="1:12" ht="50.1" customHeight="1">
      <c r="A74" s="234" t="s">
        <v>81</v>
      </c>
      <c r="B74" s="29" t="s">
        <v>4</v>
      </c>
      <c r="C74" s="29" t="s">
        <v>5</v>
      </c>
      <c r="D74" s="28" t="s">
        <v>6</v>
      </c>
      <c r="E74" s="28" t="s">
        <v>7</v>
      </c>
      <c r="F74" s="28" t="s">
        <v>8</v>
      </c>
      <c r="G74" s="28" t="s">
        <v>9</v>
      </c>
      <c r="H74" s="28" t="s">
        <v>10</v>
      </c>
    </row>
    <row r="75" spans="1:12" ht="30">
      <c r="A75" s="299"/>
      <c r="B75" s="257" t="s">
        <v>478</v>
      </c>
      <c r="C75" s="62" t="s">
        <v>479</v>
      </c>
      <c r="D75" s="90">
        <v>200</v>
      </c>
      <c r="E75" s="90">
        <v>250.2</v>
      </c>
      <c r="F75" s="90">
        <v>35.6</v>
      </c>
      <c r="G75" s="90">
        <v>7.02</v>
      </c>
      <c r="H75" s="90">
        <v>10.08</v>
      </c>
    </row>
    <row r="76" spans="1:12" ht="18">
      <c r="A76" s="274" t="s">
        <v>13</v>
      </c>
      <c r="B76" s="267" t="s">
        <v>480</v>
      </c>
      <c r="C76" s="60" t="s">
        <v>481</v>
      </c>
      <c r="D76" s="98">
        <v>50</v>
      </c>
      <c r="E76" s="90">
        <v>68.400000000000006</v>
      </c>
      <c r="F76" s="90">
        <v>10.5</v>
      </c>
      <c r="G76" s="90">
        <v>1.68</v>
      </c>
      <c r="H76" s="90">
        <v>1.87</v>
      </c>
    </row>
    <row r="77" spans="1:12" ht="18">
      <c r="A77" s="300"/>
      <c r="B77" s="261" t="s">
        <v>127</v>
      </c>
      <c r="C77" s="23"/>
      <c r="D77" s="25">
        <v>50</v>
      </c>
      <c r="E77" s="21">
        <v>19.73</v>
      </c>
      <c r="F77" s="21">
        <v>3.05</v>
      </c>
      <c r="G77" s="21">
        <v>0.25</v>
      </c>
      <c r="H77" s="21">
        <v>2.0499999999999998</v>
      </c>
    </row>
    <row r="78" spans="1:12" ht="18.95" customHeight="1">
      <c r="A78" s="301"/>
      <c r="B78" s="259" t="s">
        <v>232</v>
      </c>
      <c r="C78" s="62" t="s">
        <v>258</v>
      </c>
      <c r="D78" s="91">
        <v>50</v>
      </c>
      <c r="E78" s="90">
        <v>17.598500000000001</v>
      </c>
      <c r="F78" s="90">
        <v>3.2825000000000002</v>
      </c>
      <c r="G78" s="90">
        <v>0.54400000000000004</v>
      </c>
      <c r="H78" s="90">
        <v>0.38950000000000001</v>
      </c>
    </row>
    <row r="79" spans="1:12" ht="18.95" customHeight="1">
      <c r="A79" s="301"/>
      <c r="B79" s="264" t="s">
        <v>291</v>
      </c>
      <c r="C79" s="62" t="s">
        <v>292</v>
      </c>
      <c r="D79" s="91">
        <v>50</v>
      </c>
      <c r="E79" s="90">
        <v>29.194500000000001</v>
      </c>
      <c r="F79" s="90">
        <v>5.1740000000000004</v>
      </c>
      <c r="G79" s="90">
        <v>0.83599999999999997</v>
      </c>
      <c r="H79" s="90">
        <v>0.77100000000000002</v>
      </c>
    </row>
    <row r="80" spans="1:12" ht="30">
      <c r="A80" s="302"/>
      <c r="B80" s="259" t="s">
        <v>482</v>
      </c>
      <c r="C80" s="92" t="s">
        <v>483</v>
      </c>
      <c r="D80" s="91">
        <v>100</v>
      </c>
      <c r="E80" s="90">
        <v>49.5</v>
      </c>
      <c r="F80" s="90">
        <v>7.43</v>
      </c>
      <c r="G80" s="90">
        <v>0.66700000000000004</v>
      </c>
      <c r="H80" s="90">
        <v>2.0099999999999998</v>
      </c>
      <c r="I80" s="26"/>
      <c r="J80" s="26"/>
      <c r="K80" s="26"/>
      <c r="L80" s="26"/>
    </row>
    <row r="81" spans="1:8" ht="18.95" customHeight="1">
      <c r="A81" s="302"/>
      <c r="B81" s="257" t="s">
        <v>26</v>
      </c>
      <c r="C81" s="58" t="s">
        <v>27</v>
      </c>
      <c r="D81" s="93">
        <v>15</v>
      </c>
      <c r="E81" s="90">
        <v>91.315049999999999</v>
      </c>
      <c r="F81" s="90">
        <v>1.92</v>
      </c>
      <c r="G81" s="90">
        <v>7.7350499999999993</v>
      </c>
      <c r="H81" s="90">
        <v>4.2349499999999995</v>
      </c>
    </row>
    <row r="82" spans="1:8" ht="18.95" customHeight="1">
      <c r="A82" s="301"/>
      <c r="B82" s="264" t="s">
        <v>62</v>
      </c>
      <c r="C82" s="65" t="s">
        <v>484</v>
      </c>
      <c r="D82" s="91">
        <v>10</v>
      </c>
      <c r="E82" s="90">
        <v>12.790300000000002</v>
      </c>
      <c r="F82" s="90">
        <v>1.4038000000000002</v>
      </c>
      <c r="G82" s="90">
        <v>0.68620000000000003</v>
      </c>
      <c r="H82" s="90">
        <v>0.25559999999999999</v>
      </c>
    </row>
    <row r="83" spans="1:8" ht="18.95" customHeight="1">
      <c r="A83" s="274" t="s">
        <v>28</v>
      </c>
      <c r="B83" s="261" t="s">
        <v>303</v>
      </c>
      <c r="C83" s="92"/>
      <c r="D83" s="91">
        <v>50</v>
      </c>
      <c r="E83" s="90">
        <v>28.195</v>
      </c>
      <c r="F83" s="90">
        <v>2.4375</v>
      </c>
      <c r="G83" s="90">
        <v>1.2849999999999999</v>
      </c>
      <c r="H83" s="90">
        <v>1.72</v>
      </c>
    </row>
    <row r="84" spans="1:8" ht="18.95" customHeight="1">
      <c r="A84" s="302"/>
      <c r="B84" s="262" t="s">
        <v>48</v>
      </c>
      <c r="C84" s="77" t="s">
        <v>49</v>
      </c>
      <c r="D84" s="91">
        <v>50</v>
      </c>
      <c r="E84" s="90">
        <v>24.264399999999998</v>
      </c>
      <c r="F84" s="90">
        <v>5.891</v>
      </c>
      <c r="G84" s="90">
        <v>2.5000000000000001E-2</v>
      </c>
      <c r="H84" s="90">
        <v>0.18149999999999999</v>
      </c>
    </row>
    <row r="85" spans="1:8" ht="18.95" customHeight="1">
      <c r="A85" s="310"/>
      <c r="B85" s="262" t="s">
        <v>304</v>
      </c>
      <c r="C85" s="57" t="s">
        <v>31</v>
      </c>
      <c r="D85" s="91">
        <v>50</v>
      </c>
      <c r="E85" s="90">
        <v>37.372999999999998</v>
      </c>
      <c r="F85" s="90">
        <v>6.0614999999999997</v>
      </c>
      <c r="G85" s="90">
        <v>0.75</v>
      </c>
      <c r="H85" s="90">
        <v>1.6</v>
      </c>
    </row>
    <row r="86" spans="1:8" ht="18.95" customHeight="1">
      <c r="A86" s="308"/>
      <c r="B86" s="262" t="s">
        <v>32</v>
      </c>
      <c r="C86" s="77" t="s">
        <v>33</v>
      </c>
      <c r="D86" s="91">
        <v>50</v>
      </c>
      <c r="E86" s="90">
        <v>0.2</v>
      </c>
      <c r="F86" s="90">
        <v>0</v>
      </c>
      <c r="G86" s="90">
        <v>0</v>
      </c>
      <c r="H86" s="90">
        <v>0.05</v>
      </c>
    </row>
    <row r="87" spans="1:8" ht="18.95" customHeight="1">
      <c r="A87" s="297"/>
      <c r="B87" s="259" t="s">
        <v>305</v>
      </c>
      <c r="C87" s="77"/>
      <c r="D87" s="91">
        <v>50</v>
      </c>
      <c r="E87" s="90">
        <v>123.1</v>
      </c>
      <c r="F87" s="90">
        <v>26.15</v>
      </c>
      <c r="G87" s="90">
        <v>1</v>
      </c>
      <c r="H87" s="90">
        <v>3.5750000000000002</v>
      </c>
    </row>
    <row r="88" spans="1:8" ht="18.95" customHeight="1">
      <c r="A88" s="297"/>
      <c r="B88" s="56" t="s">
        <v>50</v>
      </c>
      <c r="C88" s="62"/>
      <c r="D88" s="25">
        <v>50</v>
      </c>
      <c r="E88" s="21">
        <v>16.2</v>
      </c>
      <c r="F88" s="21">
        <v>2.8</v>
      </c>
      <c r="G88" s="21">
        <v>0.1</v>
      </c>
      <c r="H88" s="21">
        <v>0.3</v>
      </c>
    </row>
    <row r="89" spans="1:8" ht="18.95" customHeight="1">
      <c r="A89" s="298"/>
      <c r="B89" s="258" t="s">
        <v>262</v>
      </c>
      <c r="C89" s="55"/>
      <c r="D89" s="25">
        <v>50</v>
      </c>
      <c r="E89" s="21">
        <v>19.988</v>
      </c>
      <c r="F89" s="21">
        <v>5.97</v>
      </c>
      <c r="G89" s="21">
        <v>0</v>
      </c>
      <c r="H89" s="21">
        <v>0.15</v>
      </c>
    </row>
    <row r="90" spans="1:8" ht="18.95" customHeight="1">
      <c r="A90" s="435" t="s">
        <v>37</v>
      </c>
      <c r="B90" s="436"/>
      <c r="C90" s="437"/>
      <c r="D90" s="327"/>
      <c r="E90" s="52">
        <f>SUM(E75:E89)</f>
        <v>788.04875000000038</v>
      </c>
      <c r="F90" s="52">
        <f>SUM(F75:F89)</f>
        <v>117.67029999999998</v>
      </c>
      <c r="G90" s="52">
        <f>SUM(G75:G89)</f>
        <v>22.578250000000001</v>
      </c>
      <c r="H90" s="52">
        <f>SUM(H75:H89)</f>
        <v>29.237550000000002</v>
      </c>
    </row>
    <row r="91" spans="1:8" ht="18.95" customHeight="1">
      <c r="A91" s="400" t="s">
        <v>97</v>
      </c>
      <c r="B91" s="401"/>
      <c r="C91" s="401"/>
      <c r="D91" s="402"/>
      <c r="E91" s="20">
        <f>AVERAGE(E24,E41,E55,E73,E90)</f>
        <v>772.01542000000018</v>
      </c>
      <c r="F91" s="19">
        <f>AVERAGE(F24,F41,F55,F73,F90)</f>
        <v>101.33122</v>
      </c>
      <c r="G91" s="19">
        <f>AVERAGE(G24,G41,G55,G73,G90)</f>
        <v>27.719509999999996</v>
      </c>
      <c r="H91" s="19">
        <f>AVERAGE(H24,H41,H55,H73,H90)</f>
        <v>29.508559999999999</v>
      </c>
    </row>
    <row r="92" spans="1:8" ht="18.95" customHeight="1">
      <c r="A92" s="18"/>
      <c r="B92" s="17"/>
      <c r="C92" s="403" t="s">
        <v>442</v>
      </c>
      <c r="D92" s="404"/>
      <c r="E92" s="328"/>
      <c r="F92" s="14">
        <f>(F91*4)/E91*100</f>
        <v>52.502174114605104</v>
      </c>
      <c r="G92" s="14">
        <f>(G91*9)/E91*100</f>
        <v>32.314845472905176</v>
      </c>
      <c r="H92" s="14">
        <f>(H91*4)/E91*100</f>
        <v>15.289103940436831</v>
      </c>
    </row>
    <row r="93" spans="1:8" ht="18.95" customHeight="1">
      <c r="A93" s="16"/>
      <c r="B93" s="15"/>
      <c r="C93" s="405" t="s">
        <v>99</v>
      </c>
      <c r="D93" s="406"/>
      <c r="E93" s="328" t="s">
        <v>100</v>
      </c>
      <c r="F93" s="14" t="s">
        <v>101</v>
      </c>
      <c r="G93" s="14" t="s">
        <v>102</v>
      </c>
      <c r="H93" s="14" t="s">
        <v>103</v>
      </c>
    </row>
    <row r="94" spans="1:8" ht="18.95" customHeight="1">
      <c r="A94" s="438" t="s">
        <v>104</v>
      </c>
      <c r="B94" s="438"/>
      <c r="C94" s="438"/>
      <c r="D94" s="438"/>
      <c r="E94" s="439"/>
      <c r="F94" s="439"/>
      <c r="G94" s="439"/>
      <c r="H94" s="439"/>
    </row>
    <row r="95" spans="1:8" ht="18.95" customHeight="1">
      <c r="A95" s="442" t="s">
        <v>105</v>
      </c>
      <c r="B95" s="443"/>
      <c r="C95" s="443"/>
      <c r="D95" s="443"/>
      <c r="E95" s="443"/>
      <c r="F95" s="443"/>
      <c r="G95" s="443"/>
      <c r="H95" s="444"/>
    </row>
    <row r="96" spans="1:8" ht="18.95" customHeight="1">
      <c r="A96" s="448" t="s">
        <v>106</v>
      </c>
      <c r="B96" s="449"/>
      <c r="C96" s="449"/>
      <c r="D96" s="449"/>
      <c r="E96" s="449"/>
      <c r="F96" s="449"/>
      <c r="G96" s="449"/>
      <c r="H96" s="450"/>
    </row>
    <row r="97" spans="1:8" ht="18.95" customHeight="1">
      <c r="A97" s="445" t="s">
        <v>107</v>
      </c>
      <c r="B97" s="446"/>
      <c r="C97" s="446"/>
      <c r="D97" s="446"/>
      <c r="E97" s="446"/>
      <c r="F97" s="446"/>
      <c r="G97" s="446"/>
      <c r="H97" s="447"/>
    </row>
    <row r="98" spans="1:8" ht="18.95" customHeight="1">
      <c r="A98" s="445" t="s">
        <v>108</v>
      </c>
      <c r="B98" s="446"/>
      <c r="C98" s="446"/>
      <c r="D98" s="446"/>
      <c r="E98" s="446"/>
      <c r="F98" s="446"/>
      <c r="G98" s="446"/>
      <c r="H98" s="447"/>
    </row>
    <row r="99" spans="1:8" ht="18.95" customHeight="1">
      <c r="A99" s="445" t="s">
        <v>109</v>
      </c>
      <c r="B99" s="446"/>
      <c r="C99" s="446"/>
      <c r="D99" s="446"/>
      <c r="E99" s="446"/>
      <c r="F99" s="446"/>
      <c r="G99" s="446"/>
      <c r="H99" s="447"/>
    </row>
    <row r="100" spans="1:8" ht="18.95" customHeight="1">
      <c r="A100" s="440" t="s">
        <v>110</v>
      </c>
      <c r="B100" s="440"/>
      <c r="C100" s="440"/>
      <c r="D100" s="440"/>
      <c r="E100" s="440"/>
      <c r="F100" s="440"/>
      <c r="G100" s="440"/>
      <c r="H100" s="440"/>
    </row>
    <row r="101" spans="1:8" ht="18.95" customHeight="1">
      <c r="A101" s="112" t="s">
        <v>111</v>
      </c>
      <c r="B101" s="111" t="s">
        <v>112</v>
      </c>
      <c r="C101" s="111"/>
      <c r="D101" s="111"/>
      <c r="E101" s="110"/>
      <c r="F101" s="110"/>
      <c r="G101" s="110"/>
      <c r="H101" s="109"/>
    </row>
    <row r="102" spans="1:8" ht="18.95" customHeight="1">
      <c r="A102" s="108" t="s">
        <v>113</v>
      </c>
      <c r="B102" s="107" t="s">
        <v>114</v>
      </c>
      <c r="C102" s="107"/>
      <c r="D102" s="107"/>
      <c r="E102" s="106"/>
      <c r="F102" s="106"/>
      <c r="G102" s="106"/>
      <c r="H102" s="105"/>
    </row>
    <row r="103" spans="1:8" ht="18.95" customHeight="1">
      <c r="A103" s="104" t="s">
        <v>115</v>
      </c>
      <c r="B103" s="103" t="s">
        <v>116</v>
      </c>
      <c r="C103" s="103"/>
      <c r="D103" s="103"/>
      <c r="E103" s="102"/>
      <c r="F103" s="102"/>
      <c r="G103" s="102"/>
      <c r="H103" s="101"/>
    </row>
    <row r="104" spans="1:8" ht="18.95" customHeight="1">
      <c r="A104" s="441" t="s">
        <v>117</v>
      </c>
      <c r="B104" s="441"/>
      <c r="C104" s="441"/>
      <c r="D104" s="441"/>
      <c r="E104" s="441"/>
      <c r="F104" s="441"/>
      <c r="G104" s="441"/>
      <c r="H104" s="441"/>
    </row>
    <row r="105" spans="1:8" ht="18.95" customHeight="1">
      <c r="A105" s="412" t="s">
        <v>118</v>
      </c>
      <c r="B105" s="412"/>
      <c r="C105" s="412"/>
      <c r="D105" s="412"/>
      <c r="E105" s="412"/>
      <c r="F105" s="412"/>
      <c r="G105" s="412"/>
      <c r="H105" s="412"/>
    </row>
  </sheetData>
  <mergeCells count="19">
    <mergeCell ref="A94:H94"/>
    <mergeCell ref="A105:H105"/>
    <mergeCell ref="A95:H95"/>
    <mergeCell ref="A96:H96"/>
    <mergeCell ref="A97:H97"/>
    <mergeCell ref="A98:H98"/>
    <mergeCell ref="A99:H99"/>
    <mergeCell ref="A100:H100"/>
    <mergeCell ref="A104:H104"/>
    <mergeCell ref="A1:B5"/>
    <mergeCell ref="A6:B6"/>
    <mergeCell ref="A91:D91"/>
    <mergeCell ref="C92:D92"/>
    <mergeCell ref="C93:D93"/>
    <mergeCell ref="A24:C24"/>
    <mergeCell ref="A41:C41"/>
    <mergeCell ref="A55:C55"/>
    <mergeCell ref="A73:C73"/>
    <mergeCell ref="A90:C90"/>
  </mergeCells>
  <pageMargins left="0.7" right="0.7" top="0.75" bottom="0.75" header="0.3" footer="0.3"/>
  <pageSetup paperSize="9" scale="48" fitToHeight="0" orientation="landscape" r:id="rId1"/>
  <rowBreaks count="2" manualBreakCount="2">
    <brk id="41" max="7" man="1"/>
    <brk id="73" max="7" man="1"/>
  </rowBreaks>
  <colBreaks count="2" manualBreakCount="2">
    <brk id="2" max="99" man="1"/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0776-2069-44C0-A660-BCACE2CD0B0A}">
  <sheetPr>
    <pageSetUpPr fitToPage="1"/>
  </sheetPr>
  <dimension ref="A1:N134"/>
  <sheetViews>
    <sheetView topLeftCell="A112" zoomScale="80" zoomScaleNormal="80" workbookViewId="0">
      <selection activeCell="B66" sqref="B66"/>
    </sheetView>
  </sheetViews>
  <sheetFormatPr defaultRowHeight="15"/>
  <cols>
    <col min="1" max="1" width="9" style="34"/>
    <col min="2" max="2" width="59" style="34" bestFit="1" customWidth="1"/>
    <col min="3" max="3" width="12.625" style="34" customWidth="1"/>
    <col min="4" max="4" width="9" style="34"/>
    <col min="5" max="5" width="51.125" style="34" bestFit="1" customWidth="1"/>
    <col min="6" max="6" width="13.875" style="34" customWidth="1"/>
    <col min="7" max="7" width="9" style="34"/>
    <col min="8" max="8" width="38.125" style="34" customWidth="1"/>
    <col min="9" max="9" width="9" style="34"/>
    <col min="10" max="10" width="53.25" style="34" bestFit="1" customWidth="1"/>
    <col min="11" max="11" width="9" style="34"/>
    <col min="12" max="12" width="22.75" style="34" bestFit="1" customWidth="1"/>
    <col min="13" max="16384" width="9" style="34"/>
  </cols>
  <sheetData>
    <row r="1" spans="1:12">
      <c r="B1" s="126" t="s">
        <v>485</v>
      </c>
      <c r="C1" s="83" t="s">
        <v>486</v>
      </c>
    </row>
    <row r="2" spans="1:12">
      <c r="B2" s="127" t="s">
        <v>487</v>
      </c>
      <c r="C2" s="79" t="s">
        <v>488</v>
      </c>
    </row>
    <row r="3" spans="1:12">
      <c r="B3" s="128" t="s">
        <v>489</v>
      </c>
      <c r="C3" s="83" t="s">
        <v>490</v>
      </c>
      <c r="D3" s="129" t="s">
        <v>491</v>
      </c>
      <c r="E3" s="79" t="s">
        <v>492</v>
      </c>
    </row>
    <row r="4" spans="1:12">
      <c r="B4" s="130" t="s">
        <v>493</v>
      </c>
      <c r="C4" s="83" t="s">
        <v>494</v>
      </c>
      <c r="D4" s="131" t="s">
        <v>495</v>
      </c>
      <c r="E4" s="79" t="s">
        <v>496</v>
      </c>
    </row>
    <row r="5" spans="1:12">
      <c r="B5" s="132" t="s">
        <v>497</v>
      </c>
      <c r="C5" s="79" t="s">
        <v>498</v>
      </c>
      <c r="D5" s="133" t="s">
        <v>499</v>
      </c>
      <c r="E5" s="79" t="s">
        <v>500</v>
      </c>
    </row>
    <row r="6" spans="1:12">
      <c r="B6" s="134" t="s">
        <v>501</v>
      </c>
      <c r="C6" s="79" t="s">
        <v>502</v>
      </c>
    </row>
    <row r="7" spans="1:12">
      <c r="B7" s="135" t="s">
        <v>503</v>
      </c>
      <c r="C7" s="79" t="s">
        <v>504</v>
      </c>
    </row>
    <row r="8" spans="1:12" ht="31.5">
      <c r="A8" s="136" t="str">
        <f>'Nädal_17_4.-9.klass'!A7</f>
        <v>17. nädal</v>
      </c>
      <c r="B8" s="331" t="s">
        <v>505</v>
      </c>
      <c r="C8" s="137" t="s">
        <v>506</v>
      </c>
      <c r="D8" s="137" t="s">
        <v>507</v>
      </c>
      <c r="E8" s="136" t="s">
        <v>13</v>
      </c>
      <c r="F8" s="137" t="s">
        <v>508</v>
      </c>
      <c r="G8" s="136" t="str">
        <f>'Nädal_17_4.-9.klass'!A7</f>
        <v>17. nädal</v>
      </c>
      <c r="H8" s="136" t="s">
        <v>509</v>
      </c>
      <c r="I8" s="136" t="str">
        <f>'Nädal_17_4.-9.klass'!A7</f>
        <v>17. nädal</v>
      </c>
      <c r="J8" s="136" t="s">
        <v>510</v>
      </c>
      <c r="K8" s="136" t="str">
        <f>'Nädal_17_4.-9.klass'!A7</f>
        <v>17. nädal</v>
      </c>
      <c r="L8" s="136" t="s">
        <v>511</v>
      </c>
    </row>
    <row r="9" spans="1:12">
      <c r="A9" s="459" t="s">
        <v>512</v>
      </c>
      <c r="B9" s="332" t="str">
        <f>'Nädal_17_4.-9.klass'!B9</f>
        <v>Kana-karrikaste (L)</v>
      </c>
      <c r="C9" s="453" t="s">
        <v>513</v>
      </c>
      <c r="D9" s="133" t="s">
        <v>499</v>
      </c>
      <c r="E9" s="333" t="str">
        <f>'Nädal_17_4.-9.klass'!B10</f>
        <v>Kikerhernekarri (L)</v>
      </c>
      <c r="F9" s="241"/>
      <c r="G9" s="456" t="s">
        <v>512</v>
      </c>
      <c r="H9" s="138" t="str">
        <f>'Nädal_17_4.-9.klass'!B11</f>
        <v>Täisterapasta/pasta (G) (mahe)</v>
      </c>
      <c r="I9" s="456" t="s">
        <v>512</v>
      </c>
      <c r="J9" s="139" t="str">
        <f>'Nädal_17_4.-9.klass'!B15</f>
        <v>Peedi-küüslaugusalat</v>
      </c>
      <c r="K9" s="456" t="s">
        <v>512</v>
      </c>
      <c r="L9" s="140" t="str">
        <f>'Nädal_17_4.-9.klass'!B23</f>
        <v xml:space="preserve">Pirn </v>
      </c>
    </row>
    <row r="10" spans="1:12" ht="15.75" customHeight="1">
      <c r="A10" s="460"/>
      <c r="B10" s="142"/>
      <c r="C10" s="454"/>
      <c r="D10" s="173"/>
      <c r="E10" s="144"/>
      <c r="F10" s="145" t="s">
        <v>514</v>
      </c>
      <c r="G10" s="457"/>
      <c r="H10" s="138" t="str">
        <f>'Nädal_17_4.-9.klass'!B12</f>
        <v xml:space="preserve">Tatar, aurutatud </v>
      </c>
      <c r="I10" s="457"/>
      <c r="J10" s="139" t="str">
        <f>'Nädal_17_4.-9.klass'!B16</f>
        <v>Hiina kapsas, tomat, redis (mahe)</v>
      </c>
      <c r="K10" s="457"/>
      <c r="L10" s="235"/>
    </row>
    <row r="11" spans="1:12">
      <c r="A11" s="460"/>
      <c r="B11" s="334"/>
      <c r="C11" s="455"/>
      <c r="D11" s="335"/>
      <c r="E11" s="144"/>
      <c r="F11" s="145"/>
      <c r="G11" s="457"/>
      <c r="H11" s="138" t="str">
        <f>'Nädal_17_4.-9.klass'!B13</f>
        <v>Porgand, aurutatud</v>
      </c>
      <c r="I11" s="457"/>
      <c r="J11" s="139"/>
      <c r="K11" s="457"/>
      <c r="L11" s="121"/>
    </row>
    <row r="12" spans="1:12">
      <c r="A12" s="459" t="s">
        <v>515</v>
      </c>
      <c r="B12" s="336" t="str">
        <f>'Nädal_17_4.-9.klass'!B26</f>
        <v xml:space="preserve">Värskekapsaborš sealihaga </v>
      </c>
      <c r="C12" s="462" t="s">
        <v>516</v>
      </c>
      <c r="D12" s="129" t="s">
        <v>491</v>
      </c>
      <c r="E12" s="333" t="str">
        <f>'Nädal_17_4.-9.klass'!B27</f>
        <v xml:space="preserve">Värskekapsaborš punaste ubadega </v>
      </c>
      <c r="F12" s="241"/>
      <c r="G12" s="456" t="s">
        <v>515</v>
      </c>
      <c r="H12" s="138"/>
      <c r="I12" s="459" t="s">
        <v>515</v>
      </c>
      <c r="J12" s="337"/>
      <c r="K12" s="466" t="s">
        <v>515</v>
      </c>
      <c r="L12" s="140" t="str">
        <f>'Nädal_17_4.-9.klass'!B37</f>
        <v>Õun (mahe)</v>
      </c>
    </row>
    <row r="13" spans="1:12">
      <c r="A13" s="460"/>
      <c r="B13" s="147" t="str">
        <f>'Nädal_17_4.-9.klass'!B29</f>
        <v>Marja-mannavaht mustsõstra kastmega (G)</v>
      </c>
      <c r="C13" s="463"/>
      <c r="D13" s="173"/>
      <c r="E13" s="144"/>
      <c r="F13" s="145" t="s">
        <v>517</v>
      </c>
      <c r="G13" s="457"/>
      <c r="H13" s="138"/>
      <c r="I13" s="460"/>
      <c r="J13" s="469"/>
      <c r="K13" s="467"/>
      <c r="L13" s="235"/>
    </row>
    <row r="14" spans="1:12">
      <c r="A14" s="461"/>
      <c r="B14" s="338" t="str">
        <f>'Nädal_17_4.-9.klass'!B30</f>
        <v>Maasika-kohupiimakreem (L)</v>
      </c>
      <c r="C14" s="464"/>
      <c r="D14" s="335"/>
      <c r="E14" s="339"/>
      <c r="F14" s="242"/>
      <c r="G14" s="465"/>
      <c r="H14" s="138"/>
      <c r="I14" s="461"/>
      <c r="J14" s="470"/>
      <c r="K14" s="468"/>
      <c r="L14" s="341"/>
    </row>
    <row r="15" spans="1:12">
      <c r="A15" s="456" t="s">
        <v>499</v>
      </c>
      <c r="B15" s="150" t="str">
        <f>'Nädal_17_4.-9.klass'!B40</f>
        <v>Lõhetükid koorekastmes (G, L)</v>
      </c>
      <c r="C15" s="453" t="s">
        <v>518</v>
      </c>
      <c r="D15" s="342"/>
      <c r="E15" s="343" t="str">
        <f>'Nädal_17_4.-9.klass'!B41</f>
        <v>Juurviljastrooganov (G, L)</v>
      </c>
      <c r="F15" s="241" t="s">
        <v>519</v>
      </c>
      <c r="G15" s="456" t="s">
        <v>499</v>
      </c>
      <c r="H15" s="138" t="str">
        <f>'Nädal_17_4.-9.klass'!B42</f>
        <v>Riis, aurutatud (mahe)</v>
      </c>
      <c r="I15" s="456" t="s">
        <v>499</v>
      </c>
      <c r="J15" s="344" t="str">
        <f>'Nädal_17_4.-9.klass'!B47</f>
        <v>Porgandi-melonisalat</v>
      </c>
      <c r="K15" s="456" t="s">
        <v>499</v>
      </c>
      <c r="L15" s="140" t="str">
        <f>'Nädal_17_4.-9.klass'!B55</f>
        <v xml:space="preserve">Pirn </v>
      </c>
    </row>
    <row r="16" spans="1:12">
      <c r="A16" s="457"/>
      <c r="B16" s="150"/>
      <c r="C16" s="454"/>
      <c r="D16" s="173"/>
      <c r="E16" s="144"/>
      <c r="F16" s="145"/>
      <c r="G16" s="457"/>
      <c r="H16" s="138" t="str">
        <f>'Nädal_17_4.-9.klass'!B43</f>
        <v>Kartul, aurutatud (mahe)</v>
      </c>
      <c r="I16" s="457"/>
      <c r="J16" s="345" t="str">
        <f>'Nädal_17_4.-9.klass'!B48</f>
        <v>Kapsas (mahe), peet, roheline hernes</v>
      </c>
      <c r="K16" s="457"/>
      <c r="L16" s="235"/>
    </row>
    <row r="17" spans="1:14" ht="15.75">
      <c r="A17" s="141"/>
      <c r="B17" s="150" t="str">
        <f>'Nädal_17_4.-9.klass'!B45</f>
        <v>Külm küüslaugu-jogurtikaste (L)</v>
      </c>
      <c r="C17" s="385"/>
      <c r="D17" s="131" t="s">
        <v>495</v>
      </c>
      <c r="E17" s="144"/>
      <c r="F17" s="145"/>
      <c r="G17" s="146"/>
      <c r="H17" s="138" t="str">
        <f>'Nädal_17_4.-9.klass'!B44</f>
        <v>Ahjuköögiviljad</v>
      </c>
      <c r="I17" s="141"/>
      <c r="J17" s="150"/>
      <c r="K17" s="148"/>
      <c r="L17" s="341"/>
      <c r="M17" s="152"/>
      <c r="N17" s="458"/>
    </row>
    <row r="18" spans="1:14">
      <c r="A18" s="459" t="s">
        <v>520</v>
      </c>
      <c r="B18" s="346" t="str">
        <f>'Nädal_17_4.-9.klass'!B58</f>
        <v>Kodune seljanka (G)</v>
      </c>
      <c r="C18" s="474" t="s">
        <v>521</v>
      </c>
      <c r="D18" s="131" t="s">
        <v>495</v>
      </c>
      <c r="E18" s="333" t="str">
        <f>'Nädal_17_4.-9.klass'!B59</f>
        <v xml:space="preserve">Seeneseljanka </v>
      </c>
      <c r="F18" s="241" t="s">
        <v>522</v>
      </c>
      <c r="G18" s="456" t="s">
        <v>520</v>
      </c>
      <c r="H18" s="154"/>
      <c r="I18" s="459" t="s">
        <v>520</v>
      </c>
      <c r="J18" s="337"/>
      <c r="K18" s="466" t="s">
        <v>520</v>
      </c>
      <c r="L18" s="140" t="str">
        <f>'Nädal_17_4.-9.klass'!B68</f>
        <v>Õun (mahe)</v>
      </c>
      <c r="N18" s="458"/>
    </row>
    <row r="19" spans="1:14">
      <c r="A19" s="460"/>
      <c r="B19" s="155" t="str">
        <f>'Nädal_17_4.-9.klass'!B61</f>
        <v>Marjasmuuti (L)</v>
      </c>
      <c r="C19" s="475"/>
      <c r="D19" s="173"/>
      <c r="E19" s="144"/>
      <c r="F19" s="145"/>
      <c r="G19" s="457"/>
      <c r="H19" s="154"/>
      <c r="I19" s="460"/>
      <c r="J19" s="428"/>
      <c r="K19" s="467"/>
      <c r="L19" s="121"/>
      <c r="N19" s="153"/>
    </row>
    <row r="20" spans="1:14">
      <c r="A20" s="461"/>
      <c r="B20" s="347" t="str">
        <f>'Nädal_17_4.-9.klass'!B62</f>
        <v>Pannkook moosiga (G, L, M)</v>
      </c>
      <c r="C20" s="476"/>
      <c r="D20" s="335"/>
      <c r="E20" s="339"/>
      <c r="F20" s="242"/>
      <c r="G20" s="465"/>
      <c r="H20" s="154"/>
      <c r="I20" s="461"/>
      <c r="J20" s="477"/>
      <c r="K20" s="468"/>
      <c r="L20" s="341"/>
    </row>
    <row r="21" spans="1:14">
      <c r="A21" s="456" t="s">
        <v>523</v>
      </c>
      <c r="B21" s="150" t="str">
        <f>'Nädal_17_4.-9.klass'!B71</f>
        <v>Bolognese kaste</v>
      </c>
      <c r="C21" s="471" t="s">
        <v>524</v>
      </c>
      <c r="D21" s="133" t="s">
        <v>499</v>
      </c>
      <c r="E21" s="349" t="str">
        <f>'Nädal_17_4.-9.klass'!B72</f>
        <v>Bolognese kaste sojaubadega</v>
      </c>
      <c r="F21" s="241" t="s">
        <v>525</v>
      </c>
      <c r="G21" s="456" t="s">
        <v>523</v>
      </c>
      <c r="H21" s="157" t="str">
        <f>'Nädal_17_4.-9.klass'!B73</f>
        <v>Täisterapasta/pasta (G) (mahe)</v>
      </c>
      <c r="I21" s="456" t="s">
        <v>523</v>
      </c>
      <c r="J21" s="344" t="str">
        <f>'Nädal_17_4.-9.klass'!B78</f>
        <v>Porgand, paprika, porrulauk (mahe kapsas)</v>
      </c>
      <c r="K21" s="456" t="s">
        <v>523</v>
      </c>
      <c r="L21" s="140" t="e">
        <f>'Nädal_17_4.-9.klass'!#REF!</f>
        <v>#REF!</v>
      </c>
    </row>
    <row r="22" spans="1:14">
      <c r="A22" s="457"/>
      <c r="B22" s="150"/>
      <c r="C22" s="472"/>
      <c r="D22" s="173"/>
      <c r="E22" s="144"/>
      <c r="F22" s="145"/>
      <c r="G22" s="457"/>
      <c r="H22" s="157" t="str">
        <f>'Nädal_17_4.-9.klass'!B74</f>
        <v xml:space="preserve">Riis, aurutatud </v>
      </c>
      <c r="I22" s="457"/>
      <c r="J22" s="344" t="str">
        <f>'Nädal_17_4.-9.klass'!B79</f>
        <v>Seemnesegu (mahe)</v>
      </c>
      <c r="K22" s="457"/>
      <c r="L22" s="235"/>
    </row>
    <row r="23" spans="1:14">
      <c r="A23" s="465"/>
      <c r="B23" s="151"/>
      <c r="C23" s="473"/>
      <c r="D23" s="335"/>
      <c r="E23" s="339"/>
      <c r="F23" s="242"/>
      <c r="G23" s="465"/>
      <c r="H23" s="157" t="str">
        <f>'Nädal_17_4.-9.klass'!B75</f>
        <v>Peet, röstitud</v>
      </c>
      <c r="I23" s="465"/>
      <c r="J23" s="344"/>
      <c r="K23" s="465"/>
      <c r="L23" s="341"/>
    </row>
    <row r="24" spans="1:14" ht="31.5">
      <c r="A24" s="136" t="str">
        <f>'Nädal_18_1_4.-9.klass'!A7</f>
        <v>18. nädal</v>
      </c>
      <c r="B24" s="331" t="s">
        <v>505</v>
      </c>
      <c r="C24" s="137" t="s">
        <v>506</v>
      </c>
      <c r="D24" s="137" t="s">
        <v>507</v>
      </c>
      <c r="E24" s="136" t="s">
        <v>13</v>
      </c>
      <c r="F24" s="137" t="s">
        <v>508</v>
      </c>
      <c r="G24" s="136" t="str">
        <f>'Nädal_18_1_4.-9.klass'!A7</f>
        <v>18. nädal</v>
      </c>
      <c r="H24" s="136" t="s">
        <v>509</v>
      </c>
      <c r="I24" s="136" t="str">
        <f>'Nädal_18_1_4.-9.klass'!A7</f>
        <v>18. nädal</v>
      </c>
      <c r="J24" s="136" t="s">
        <v>510</v>
      </c>
      <c r="K24" s="136" t="str">
        <f>'Nädal_18_1_4.-9.klass'!A7</f>
        <v>18. nädal</v>
      </c>
      <c r="L24" s="136" t="s">
        <v>511</v>
      </c>
    </row>
    <row r="25" spans="1:14">
      <c r="A25" s="459" t="s">
        <v>512</v>
      </c>
      <c r="B25" s="350" t="str">
        <f>'Nädal_18_1_4.-9.klass'!B9</f>
        <v>Sealihakaste (G, L)</v>
      </c>
      <c r="C25" s="471" t="s">
        <v>516</v>
      </c>
      <c r="D25" s="131" t="s">
        <v>495</v>
      </c>
      <c r="E25" s="333" t="str">
        <f>'Nädal_18_1_4.-9.klass'!B10</f>
        <v>Stoovitud porgandid (G, L)</v>
      </c>
      <c r="F25" s="241"/>
      <c r="G25" s="456" t="s">
        <v>512</v>
      </c>
      <c r="H25" s="138" t="str">
        <f>'Nädal_18_1_4.-9.klass'!B11</f>
        <v xml:space="preserve">Tatar, aurutatud </v>
      </c>
      <c r="I25" s="456" t="s">
        <v>512</v>
      </c>
      <c r="J25" s="140" t="str">
        <f>'Nädal_18_1_4.-9.klass'!B14</f>
        <v>Mahla-õlikaste</v>
      </c>
      <c r="K25" s="456" t="s">
        <v>512</v>
      </c>
      <c r="L25" s="140" t="str">
        <f>'Nädal_18_1_4.-9.klass'!B23</f>
        <v xml:space="preserve">Pirn </v>
      </c>
    </row>
    <row r="26" spans="1:14">
      <c r="A26" s="460" t="s">
        <v>515</v>
      </c>
      <c r="B26" s="150"/>
      <c r="C26" s="472"/>
      <c r="D26" s="173"/>
      <c r="E26" s="144"/>
      <c r="F26" s="145" t="s">
        <v>526</v>
      </c>
      <c r="G26" s="457" t="s">
        <v>515</v>
      </c>
      <c r="H26" s="138" t="str">
        <f>'Nädal_18_1_4.-9.klass'!B12</f>
        <v>Kuskuss, aurutatud (G)</v>
      </c>
      <c r="I26" s="457" t="s">
        <v>515</v>
      </c>
      <c r="J26" s="140" t="str">
        <f>'Nädal_18_1_4.-9.klass'!B15</f>
        <v>Peedi-piprajuuresalat (L) (mahe peet)</v>
      </c>
      <c r="K26" s="457" t="s">
        <v>515</v>
      </c>
      <c r="L26" s="235"/>
    </row>
    <row r="27" spans="1:14">
      <c r="A27" s="461" t="s">
        <v>499</v>
      </c>
      <c r="B27" s="351"/>
      <c r="C27" s="473"/>
      <c r="D27" s="335"/>
      <c r="E27" s="339"/>
      <c r="F27" s="242"/>
      <c r="G27" s="465" t="s">
        <v>499</v>
      </c>
      <c r="H27" s="138" t="str">
        <f>'Nädal_18_1_4.-9.klass'!B13</f>
        <v>Brokoli, aurutatud</v>
      </c>
      <c r="I27" s="465" t="s">
        <v>499</v>
      </c>
      <c r="J27" s="140"/>
      <c r="K27" s="465" t="s">
        <v>499</v>
      </c>
      <c r="L27" s="341"/>
    </row>
    <row r="28" spans="1:14">
      <c r="A28" s="459" t="s">
        <v>515</v>
      </c>
      <c r="B28" s="158" t="str">
        <f>'Nädal_18_1_4.-9.klass'!B26</f>
        <v>Paneeritud ahjukala (G, PT)</v>
      </c>
      <c r="C28" s="453" t="s">
        <v>513</v>
      </c>
      <c r="D28" s="133" t="s">
        <v>499</v>
      </c>
      <c r="E28" s="349" t="str">
        <f>'Nädal_18_1_4.-9.klass'!B27</f>
        <v>Tofukaste tomati ja paprikaga (L)</v>
      </c>
      <c r="F28" s="241"/>
      <c r="G28" s="456" t="s">
        <v>515</v>
      </c>
      <c r="H28" s="84" t="str">
        <f>'Nädal_18_1_4.-9.klass'!B28</f>
        <v>Riis, aurutatud</v>
      </c>
      <c r="I28" s="459" t="s">
        <v>515</v>
      </c>
      <c r="J28" s="140" t="str">
        <f>'Nädal_18_1_4.-9.klass'!B33</f>
        <v>Brokoli ja porgand seesamiseemnetega</v>
      </c>
      <c r="K28" s="466" t="s">
        <v>515</v>
      </c>
      <c r="L28" s="140" t="e">
        <f>'Nädal_18_1_4.-9.klass'!#REF!</f>
        <v>#REF!</v>
      </c>
    </row>
    <row r="29" spans="1:14">
      <c r="A29" s="460" t="s">
        <v>523</v>
      </c>
      <c r="B29" s="159"/>
      <c r="C29" s="454"/>
      <c r="D29" s="173"/>
      <c r="E29" s="144"/>
      <c r="F29" s="145" t="s">
        <v>527</v>
      </c>
      <c r="G29" s="457" t="s">
        <v>523</v>
      </c>
      <c r="H29" s="84" t="str">
        <f>'Nädal_18_1_4.-9.klass'!B29</f>
        <v>Kartul, aurutatud</v>
      </c>
      <c r="I29" s="460" t="s">
        <v>523</v>
      </c>
      <c r="J29" s="140" t="str">
        <f>'Nädal_18_1_4.-9.klass'!B39</f>
        <v>Rukkileiva (3 sorti) - ja sepikutoodete valik  (G)</v>
      </c>
      <c r="K29" s="467" t="s">
        <v>523</v>
      </c>
      <c r="L29" s="235"/>
    </row>
    <row r="30" spans="1:14">
      <c r="A30" s="461" t="s">
        <v>528</v>
      </c>
      <c r="B30" s="352"/>
      <c r="C30" s="455"/>
      <c r="D30" s="335"/>
      <c r="E30" s="339"/>
      <c r="F30" s="242"/>
      <c r="G30" s="465" t="s">
        <v>528</v>
      </c>
      <c r="H30" s="84" t="str">
        <f>'Nädal_18_1_4.-9.klass'!B30</f>
        <v>Rooskapsas, röstitud</v>
      </c>
      <c r="I30" s="461" t="s">
        <v>528</v>
      </c>
      <c r="J30" s="160"/>
      <c r="K30" s="468" t="s">
        <v>528</v>
      </c>
      <c r="L30" s="341"/>
    </row>
    <row r="31" spans="1:14">
      <c r="A31" s="456" t="s">
        <v>499</v>
      </c>
      <c r="B31" s="198" t="str">
        <f>'Nädal_18_1_4.-9.klass'!B44</f>
        <v>Kanalihasupp kümne köögiviljadega</v>
      </c>
      <c r="C31" s="481" t="s">
        <v>518</v>
      </c>
      <c r="D31" s="129" t="s">
        <v>491</v>
      </c>
      <c r="E31" s="333" t="str">
        <f>'Nädal_18_1_4.-9.klass'!B45</f>
        <v>Aedviljasupp kinoaga</v>
      </c>
      <c r="F31" s="241" t="s">
        <v>525</v>
      </c>
      <c r="G31" s="456" t="s">
        <v>499</v>
      </c>
      <c r="H31" s="138"/>
      <c r="I31" s="456" t="s">
        <v>499</v>
      </c>
      <c r="J31" s="139"/>
      <c r="K31" s="456" t="s">
        <v>499</v>
      </c>
      <c r="L31" s="194" t="e">
        <f>'Nädal_18_1_4.-9.klass'!#REF!</f>
        <v>#REF!</v>
      </c>
    </row>
    <row r="32" spans="1:14">
      <c r="A32" s="457"/>
      <c r="B32" s="155" t="str">
        <f>'Nädal_18_1_4.-9.klass'!B46</f>
        <v>Marjatarretis vahukoorega (L, VS)</v>
      </c>
      <c r="C32" s="482"/>
      <c r="D32" s="173"/>
      <c r="E32" s="144"/>
      <c r="F32" s="145"/>
      <c r="G32" s="457"/>
      <c r="H32" s="138"/>
      <c r="I32" s="457"/>
      <c r="J32" s="484"/>
      <c r="K32" s="457"/>
      <c r="L32" s="121"/>
    </row>
    <row r="33" spans="1:12">
      <c r="A33" s="465" t="s">
        <v>499</v>
      </c>
      <c r="B33" s="155" t="str">
        <f>'Nädal_18_1_4.-9.klass'!B47</f>
        <v>Kakaojogurt kirssidega (L)</v>
      </c>
      <c r="C33" s="483"/>
      <c r="D33" s="335"/>
      <c r="E33" s="339"/>
      <c r="F33" s="242"/>
      <c r="G33" s="465" t="s">
        <v>499</v>
      </c>
      <c r="H33" s="75"/>
      <c r="I33" s="465" t="s">
        <v>499</v>
      </c>
      <c r="J33" s="484"/>
      <c r="K33" s="465" t="s">
        <v>499</v>
      </c>
      <c r="L33" s="341"/>
    </row>
    <row r="34" spans="1:12">
      <c r="A34" s="459" t="s">
        <v>520</v>
      </c>
      <c r="B34" s="350" t="str">
        <f>'Nädal_18_1_4.-9.klass'!B56</f>
        <v xml:space="preserve">Raguu köögiviljade ja sealihaga </v>
      </c>
      <c r="C34" s="478" t="s">
        <v>516</v>
      </c>
      <c r="D34" s="133" t="s">
        <v>499</v>
      </c>
      <c r="E34" s="333" t="str">
        <f>'Nädal_18_1_4.-9.klass'!B57</f>
        <v>Kreemjas köögiviljakaste sulatatud juustuga ja basiilikuga (L)</v>
      </c>
      <c r="F34" s="241"/>
      <c r="G34" s="456" t="s">
        <v>520</v>
      </c>
      <c r="H34" s="154" t="str">
        <f>'Nädal_18_1_4.-9.klass'!B58</f>
        <v>Kartulipüree (L)</v>
      </c>
      <c r="I34" s="459" t="s">
        <v>520</v>
      </c>
      <c r="J34" s="140" t="str">
        <f>'Nädal_18_1_4.-9.klass'!B62</f>
        <v>Hiina kapsa salat spinatiga</v>
      </c>
      <c r="K34" s="466" t="s">
        <v>520</v>
      </c>
      <c r="L34" s="140" t="str">
        <f>'Nädal_18_1_4.-9.klass'!B70</f>
        <v>Õun (mahe)</v>
      </c>
    </row>
    <row r="35" spans="1:12">
      <c r="A35" s="460" t="s">
        <v>523</v>
      </c>
      <c r="B35" s="142"/>
      <c r="C35" s="479"/>
      <c r="D35" s="173"/>
      <c r="E35" s="144"/>
      <c r="F35" s="145" t="s">
        <v>529</v>
      </c>
      <c r="G35" s="457" t="s">
        <v>523</v>
      </c>
      <c r="H35" s="154" t="str">
        <f>'Nädal_18_1_4.-9.klass'!B59</f>
        <v xml:space="preserve">Tatar, aurutatud </v>
      </c>
      <c r="I35" s="460" t="s">
        <v>523</v>
      </c>
      <c r="J35" s="140" t="str">
        <f>'Nädal_18_1_4.-9.klass'!B63</f>
        <v>Porgand (mahe), mais, kurk</v>
      </c>
      <c r="K35" s="467" t="s">
        <v>523</v>
      </c>
      <c r="L35" s="235"/>
    </row>
    <row r="36" spans="1:12">
      <c r="A36" s="461" t="s">
        <v>530</v>
      </c>
      <c r="B36" s="353"/>
      <c r="C36" s="480"/>
      <c r="D36" s="335"/>
      <c r="E36" s="339"/>
      <c r="F36" s="242"/>
      <c r="G36" s="465" t="s">
        <v>530</v>
      </c>
      <c r="H36" s="154" t="str">
        <f>'Nädal_18_1_4.-9.klass'!B60</f>
        <v>Kapsas, röstitud</v>
      </c>
      <c r="I36" s="461" t="s">
        <v>530</v>
      </c>
      <c r="J36" s="139"/>
      <c r="K36" s="468" t="s">
        <v>530</v>
      </c>
      <c r="L36" s="341"/>
    </row>
    <row r="37" spans="1:12">
      <c r="A37" s="456" t="s">
        <v>523</v>
      </c>
      <c r="B37" s="158" t="str">
        <f>'Nädal_18_1_4.-9.klass'!B73</f>
        <v>Kanapada kõrvitsa ja roheliste ubadega (L)</v>
      </c>
      <c r="C37" s="453" t="s">
        <v>513</v>
      </c>
      <c r="D37" s="133" t="s">
        <v>499</v>
      </c>
      <c r="E37" s="354" t="str">
        <f>'Nädal_18_1_4.-9.klass'!B74</f>
        <v>Koorene herne- ja aedviljahautis (L)</v>
      </c>
      <c r="F37" s="241"/>
      <c r="G37" s="456" t="s">
        <v>523</v>
      </c>
      <c r="H37" s="157" t="str">
        <f>'Nädal_18_1_4.-9.klass'!B75</f>
        <v>Täisterapasta/pasta (G) (mahe)</v>
      </c>
      <c r="I37" s="456" t="s">
        <v>523</v>
      </c>
      <c r="J37" s="140" t="str">
        <f>'Nädal_18_1_4.-9.klass'!B80</f>
        <v>Hiina kapsa salat pirni ja Kreeka pähklitega (P)</v>
      </c>
      <c r="K37" s="456" t="s">
        <v>523</v>
      </c>
      <c r="L37" s="140" t="str">
        <f>'Nädal_18_1_4.-9.klass'!B88</f>
        <v xml:space="preserve">Pirn </v>
      </c>
    </row>
    <row r="38" spans="1:12">
      <c r="A38" s="457"/>
      <c r="B38" s="158"/>
      <c r="C38" s="454"/>
      <c r="D38" s="173"/>
      <c r="E38" s="162"/>
      <c r="F38" s="145"/>
      <c r="G38" s="457"/>
      <c r="H38" s="157" t="str">
        <f>'Nädal_18_1_4.-9.klass'!B76</f>
        <v>Kinoa, keedetud</v>
      </c>
      <c r="I38" s="457"/>
      <c r="J38" s="140"/>
      <c r="K38" s="457"/>
      <c r="L38" s="350"/>
    </row>
    <row r="39" spans="1:12">
      <c r="A39" s="457" t="s">
        <v>515</v>
      </c>
      <c r="B39" s="158"/>
      <c r="C39" s="454"/>
      <c r="D39" s="173"/>
      <c r="E39" s="162"/>
      <c r="F39" s="145" t="s">
        <v>517</v>
      </c>
      <c r="G39" s="457" t="s">
        <v>515</v>
      </c>
      <c r="H39" s="157" t="str">
        <f>'Nädal_18_1_4.-9.klass'!B77</f>
        <v>Kõrvits, röstitud</v>
      </c>
      <c r="I39" s="457" t="s">
        <v>515</v>
      </c>
      <c r="J39" s="140" t="str">
        <f>'Nädal_18_1_4.-9.klass'!B81</f>
        <v>Peet, porgand (mahe), valge redis</v>
      </c>
      <c r="K39" s="457" t="s">
        <v>515</v>
      </c>
      <c r="L39" s="235"/>
    </row>
    <row r="40" spans="1:12">
      <c r="A40" s="465" t="s">
        <v>499</v>
      </c>
      <c r="B40" s="163"/>
      <c r="C40" s="455"/>
      <c r="D40" s="335"/>
      <c r="E40" s="355"/>
      <c r="F40" s="242"/>
      <c r="G40" s="465" t="s">
        <v>499</v>
      </c>
      <c r="H40" s="157"/>
      <c r="I40" s="465" t="s">
        <v>499</v>
      </c>
      <c r="J40" s="140"/>
      <c r="K40" s="465" t="s">
        <v>499</v>
      </c>
      <c r="L40" s="341"/>
    </row>
    <row r="41" spans="1:12" ht="31.5">
      <c r="A41" s="136" t="str">
        <f>'Nädal_19_4-.9.klass'!A7</f>
        <v>19. nädal</v>
      </c>
      <c r="B41" s="331" t="s">
        <v>505</v>
      </c>
      <c r="C41" s="137" t="s">
        <v>506</v>
      </c>
      <c r="D41" s="137" t="s">
        <v>507</v>
      </c>
      <c r="E41" s="136" t="s">
        <v>13</v>
      </c>
      <c r="F41" s="137" t="s">
        <v>508</v>
      </c>
      <c r="G41" s="136" t="str">
        <f>'Nädal_19_4-.9.klass'!A7</f>
        <v>19. nädal</v>
      </c>
      <c r="H41" s="136" t="s">
        <v>531</v>
      </c>
      <c r="I41" s="136" t="str">
        <f>'Nädal_19_4-.9.klass'!A7</f>
        <v>19. nädal</v>
      </c>
      <c r="J41" s="136" t="s">
        <v>510</v>
      </c>
      <c r="K41" s="136" t="str">
        <f>'Nädal_19_4-.9.klass'!A7</f>
        <v>19. nädal</v>
      </c>
      <c r="L41" s="136" t="s">
        <v>511</v>
      </c>
    </row>
    <row r="42" spans="1:12">
      <c r="A42" s="459" t="s">
        <v>512</v>
      </c>
      <c r="B42" s="139" t="str">
        <f>'Nädal_19_4-.9.klass'!B9</f>
        <v>Kanakaste sulatatud juustuga (G, L)</v>
      </c>
      <c r="C42" s="453" t="s">
        <v>513</v>
      </c>
      <c r="D42" s="133" t="s">
        <v>499</v>
      </c>
      <c r="E42" s="349" t="str">
        <f>'Nädal_19_4-.9.klass'!B10</f>
        <v>Kikerhernekaste sulatatud juustuga ja basiilikuga (G, L)</v>
      </c>
      <c r="F42" s="241"/>
      <c r="G42" s="456" t="s">
        <v>512</v>
      </c>
      <c r="H42" s="75" t="str">
        <f>'Nädal_19_4-.9.klass'!B11</f>
        <v>Kuskuss, aurutatud (G)</v>
      </c>
      <c r="I42" s="456" t="s">
        <v>512</v>
      </c>
      <c r="J42" s="139" t="str">
        <f>'Nädal_19_4-.9.klass'!B15</f>
        <v>Peedi-küüslaugusalat</v>
      </c>
      <c r="K42" s="456" t="s">
        <v>512</v>
      </c>
      <c r="L42" s="139" t="str">
        <f>'Nädal_19_4-.9.klass'!B23</f>
        <v>Õun  (mahe)</v>
      </c>
    </row>
    <row r="43" spans="1:12">
      <c r="A43" s="460" t="s">
        <v>515</v>
      </c>
      <c r="B43" s="139"/>
      <c r="C43" s="454"/>
      <c r="D43" s="173"/>
      <c r="E43" s="144"/>
      <c r="F43" s="145" t="s">
        <v>514</v>
      </c>
      <c r="G43" s="457"/>
      <c r="H43" s="75" t="str">
        <f>'Nädal_19_4-.9.klass'!B12</f>
        <v>Riis, aurutatud (mahe)</v>
      </c>
      <c r="I43" s="457"/>
      <c r="J43" s="485" t="str">
        <f>'Nädal_19_4-.9.klass'!B16</f>
        <v>Hiina kapsas, roheline hernes, nuikapsas</v>
      </c>
      <c r="K43" s="457"/>
      <c r="L43" s="235"/>
    </row>
    <row r="44" spans="1:12">
      <c r="A44" s="461" t="s">
        <v>499</v>
      </c>
      <c r="B44" s="139"/>
      <c r="C44" s="455"/>
      <c r="D44" s="335"/>
      <c r="E44" s="339"/>
      <c r="F44" s="242"/>
      <c r="G44" s="465"/>
      <c r="H44" s="75" t="str">
        <f>'Nädal_19_4-.9.klass'!B13</f>
        <v>Lillkapsas, aurutatud</v>
      </c>
      <c r="I44" s="465"/>
      <c r="J44" s="486"/>
      <c r="K44" s="465"/>
      <c r="L44" s="341"/>
    </row>
    <row r="45" spans="1:12">
      <c r="A45" s="459" t="s">
        <v>515</v>
      </c>
      <c r="B45" s="199" t="str">
        <f>'Nädal_19_4-.9.klass'!B26</f>
        <v>Hartšoo erineva lihaga (G)</v>
      </c>
      <c r="C45" s="487" t="s">
        <v>521</v>
      </c>
      <c r="D45" s="131" t="s">
        <v>495</v>
      </c>
      <c r="E45" s="349" t="str">
        <f>'Nädal_19_4-.9.klass'!B27</f>
        <v>Taimne hartšoo punaste ubadega</v>
      </c>
      <c r="F45" s="356" t="s">
        <v>519</v>
      </c>
      <c r="G45" s="456" t="s">
        <v>515</v>
      </c>
      <c r="H45" s="84"/>
      <c r="I45" s="459" t="s">
        <v>515</v>
      </c>
      <c r="J45" s="139"/>
      <c r="K45" s="466" t="s">
        <v>515</v>
      </c>
      <c r="L45" s="139" t="str">
        <f>'Nädal_19_4-.9.klass'!B36</f>
        <v xml:space="preserve">Pirn </v>
      </c>
    </row>
    <row r="46" spans="1:12">
      <c r="A46" s="460"/>
      <c r="B46" s="191" t="str">
        <f>'Nädal_19_4-.9.klass'!B28</f>
        <v>Mustikajogurt (L)</v>
      </c>
      <c r="C46" s="488"/>
      <c r="D46" s="173"/>
      <c r="E46" s="144"/>
      <c r="F46" s="145"/>
      <c r="G46" s="457"/>
      <c r="H46" s="84"/>
      <c r="I46" s="460"/>
      <c r="J46" s="85"/>
      <c r="K46" s="467"/>
      <c r="L46" s="121"/>
    </row>
    <row r="47" spans="1:12">
      <c r="A47" s="461" t="s">
        <v>528</v>
      </c>
      <c r="B47" s="191" t="str">
        <f>'Nädal_19_4-.9.klass'!B29</f>
        <v>Õunakook mandlipuruga (G, L, M, P, VS, PT)</v>
      </c>
      <c r="C47" s="489"/>
      <c r="D47" s="335"/>
      <c r="E47" s="339"/>
      <c r="F47" s="242"/>
      <c r="G47" s="465"/>
      <c r="H47" s="75"/>
      <c r="I47" s="461"/>
      <c r="J47" s="85"/>
      <c r="K47" s="468"/>
      <c r="L47" s="341"/>
    </row>
    <row r="48" spans="1:12">
      <c r="A48" s="456" t="s">
        <v>499</v>
      </c>
      <c r="B48" s="140" t="str">
        <f>'Nädal_19_4-.9.klass'!B39</f>
        <v>Kana-paprikahautis (G, L)</v>
      </c>
      <c r="C48" s="453" t="s">
        <v>513</v>
      </c>
      <c r="D48" s="133" t="s">
        <v>499</v>
      </c>
      <c r="E48" s="333" t="str">
        <f>'Nädal_19_4-.9.klass'!B40</f>
        <v>Läätse-kaalika-porgandipada</v>
      </c>
      <c r="F48" s="241"/>
      <c r="G48" s="456" t="s">
        <v>499</v>
      </c>
      <c r="H48" s="138" t="str">
        <f>'Nädal_19_4-.9.klass'!B41</f>
        <v>Täisterapasta/pasta (G) (mahe)</v>
      </c>
      <c r="I48" s="456" t="s">
        <v>499</v>
      </c>
      <c r="J48" s="140" t="str">
        <f>'Nädal_19_4-.9.klass'!B46</f>
        <v>Porgandi-punasesibulasalat hapukoorega (L)</v>
      </c>
      <c r="K48" s="456" t="s">
        <v>499</v>
      </c>
      <c r="L48" s="140" t="str">
        <f>'Nädal_19_4-.9.klass'!B54</f>
        <v>Õun  (mahe)</v>
      </c>
    </row>
    <row r="49" spans="1:12">
      <c r="A49" s="457" t="s">
        <v>515</v>
      </c>
      <c r="B49" s="139"/>
      <c r="C49" s="454"/>
      <c r="D49" s="173"/>
      <c r="E49" s="144"/>
      <c r="F49" s="145" t="s">
        <v>532</v>
      </c>
      <c r="G49" s="457"/>
      <c r="H49" s="138" t="str">
        <f>'Nädal_19_4-.9.klass'!B42</f>
        <v>Riis, aurutatud (mahe)</v>
      </c>
      <c r="I49" s="457"/>
      <c r="J49" s="140" t="str">
        <f>'Nädal_19_4-.9.klass'!B47</f>
        <v>Valge rõigas, mais, kapsas</v>
      </c>
      <c r="K49" s="457"/>
      <c r="L49" s="235"/>
    </row>
    <row r="50" spans="1:12">
      <c r="A50" s="465" t="s">
        <v>499</v>
      </c>
      <c r="B50" s="139"/>
      <c r="C50" s="455"/>
      <c r="D50" s="335"/>
      <c r="E50" s="339"/>
      <c r="F50" s="242"/>
      <c r="G50" s="465"/>
      <c r="H50" s="138" t="str">
        <f>'Nädal_19_4-.9.klass'!B43</f>
        <v>Juurseller, röstitud</v>
      </c>
      <c r="I50" s="465"/>
      <c r="J50" s="140"/>
      <c r="K50" s="465"/>
      <c r="L50" s="341"/>
    </row>
    <row r="51" spans="1:12">
      <c r="A51" s="459" t="s">
        <v>520</v>
      </c>
      <c r="B51" s="199" t="str">
        <f>'Nädal_19_4-.9.klass'!B57</f>
        <v>Selge Lõhesupp köögiviljadega</v>
      </c>
      <c r="C51" s="478" t="s">
        <v>518</v>
      </c>
      <c r="D51" s="129" t="s">
        <v>491</v>
      </c>
      <c r="E51" s="349" t="str">
        <f>'Nädal_19_4-.9.klass'!B58</f>
        <v>Pastinaagipüreesupp (L)</v>
      </c>
      <c r="F51" s="241" t="s">
        <v>533</v>
      </c>
      <c r="G51" s="456" t="s">
        <v>520</v>
      </c>
      <c r="H51" s="84"/>
      <c r="I51" s="459" t="s">
        <v>520</v>
      </c>
      <c r="J51" s="139"/>
      <c r="K51" s="466" t="s">
        <v>520</v>
      </c>
      <c r="L51" s="139" t="str">
        <f>'Nädal_19_4-.9.klass'!B67</f>
        <v xml:space="preserve">Pirn </v>
      </c>
    </row>
    <row r="52" spans="1:12">
      <c r="A52" s="460"/>
      <c r="B52" s="191" t="str">
        <f>'Nädal_19_4-.9.klass'!B59</f>
        <v>Kohupiima-piparkoogidessert marjadega (G, L)</v>
      </c>
      <c r="C52" s="479"/>
      <c r="D52" s="173"/>
      <c r="E52" s="144"/>
      <c r="F52" s="145"/>
      <c r="G52" s="457"/>
      <c r="H52" s="84"/>
      <c r="I52" s="460"/>
      <c r="J52" s="139"/>
      <c r="K52" s="467"/>
      <c r="L52" s="121"/>
    </row>
    <row r="53" spans="1:12">
      <c r="A53" s="461" t="s">
        <v>530</v>
      </c>
      <c r="B53" s="191" t="str">
        <f>'Nädal_19_4-.9.klass'!B60</f>
        <v>Maasika Panna cotta (L, VS)</v>
      </c>
      <c r="C53" s="480"/>
      <c r="D53" s="335"/>
      <c r="E53" s="144"/>
      <c r="F53" s="145"/>
      <c r="G53" s="465"/>
      <c r="H53" s="75"/>
      <c r="I53" s="461"/>
      <c r="J53" s="139"/>
      <c r="K53" s="468"/>
      <c r="L53" s="341"/>
    </row>
    <row r="54" spans="1:12">
      <c r="A54" s="456" t="s">
        <v>523</v>
      </c>
      <c r="B54" s="140" t="str">
        <f>'Nädal_19_4-.9.klass'!B70</f>
        <v xml:space="preserve">Laisk kapsarull </v>
      </c>
      <c r="C54" s="478" t="s">
        <v>516</v>
      </c>
      <c r="D54" s="203" t="s">
        <v>491</v>
      </c>
      <c r="E54" s="205" t="str">
        <f>'Nädal_19_4-.9.klass'!B71</f>
        <v>Värskekapsa-läätsehautis</v>
      </c>
      <c r="F54" s="241" t="s">
        <v>514</v>
      </c>
      <c r="G54" s="466" t="s">
        <v>523</v>
      </c>
      <c r="H54" s="157" t="str">
        <f>'Nädal_19_4-.9.klass'!B72</f>
        <v>Kartul, aurutatud</v>
      </c>
      <c r="I54" s="456" t="s">
        <v>523</v>
      </c>
      <c r="J54" s="140" t="str">
        <f>'Nädal_19_4-.9.klass'!B77</f>
        <v>Peedisalat pohladega</v>
      </c>
      <c r="K54" s="456" t="s">
        <v>523</v>
      </c>
      <c r="L54" s="140" t="str">
        <f>'Nädal_19_4-.9.klass'!B85</f>
        <v>Õun  (mahe)</v>
      </c>
    </row>
    <row r="55" spans="1:12">
      <c r="A55" s="457"/>
      <c r="B55" s="140" t="str">
        <f>'Nädal_19_4-.9.klass'!B75</f>
        <v>Soe tomatikaste</v>
      </c>
      <c r="C55" s="480"/>
      <c r="D55" s="204" t="s">
        <v>499</v>
      </c>
      <c r="E55" s="206"/>
      <c r="F55" s="145"/>
      <c r="G55" s="467"/>
      <c r="H55" s="157" t="str">
        <f>'Nädal_19_4-.9.klass'!B73</f>
        <v>Tatar, aurutatud (mahe)</v>
      </c>
      <c r="I55" s="465"/>
      <c r="J55" s="140" t="str">
        <f>'Nädal_19_4-.9.klass'!B78</f>
        <v>Nuikapsas, porgand, hapukurk</v>
      </c>
      <c r="K55" s="457"/>
      <c r="L55" s="341"/>
    </row>
    <row r="56" spans="1:12" ht="15.75">
      <c r="A56" s="465"/>
      <c r="B56" s="350"/>
      <c r="C56" s="357"/>
      <c r="D56" s="204"/>
      <c r="E56" s="207"/>
      <c r="F56" s="242"/>
      <c r="G56" s="468"/>
      <c r="H56" s="157" t="str">
        <f>'Nädal_19_4-.9.klass'!B74</f>
        <v>Aedoad, aurutatu</v>
      </c>
      <c r="I56" s="340"/>
      <c r="J56" s="350"/>
      <c r="K56" s="465"/>
      <c r="L56" s="341"/>
    </row>
    <row r="57" spans="1:12" ht="31.5">
      <c r="A57" s="136" t="str">
        <f>'Nädal_20_4.-9.klass'!A7</f>
        <v>20. nädal</v>
      </c>
      <c r="B57" s="331" t="s">
        <v>505</v>
      </c>
      <c r="C57" s="137" t="s">
        <v>506</v>
      </c>
      <c r="D57" s="137" t="s">
        <v>507</v>
      </c>
      <c r="E57" s="358" t="s">
        <v>13</v>
      </c>
      <c r="F57" s="359" t="s">
        <v>508</v>
      </c>
      <c r="G57" s="136" t="str">
        <f>'Nädal_20_4.-9.klass'!A7</f>
        <v>20. nädal</v>
      </c>
      <c r="H57" s="136" t="s">
        <v>509</v>
      </c>
      <c r="I57" s="136" t="str">
        <f>'Nädal_20_4.-9.klass'!A7</f>
        <v>20. nädal</v>
      </c>
      <c r="J57" s="331" t="s">
        <v>510</v>
      </c>
      <c r="K57" s="136" t="str">
        <f>'Nädal_20_4.-9.klass'!A7</f>
        <v>20. nädal</v>
      </c>
      <c r="L57" s="136" t="s">
        <v>511</v>
      </c>
    </row>
    <row r="58" spans="1:12">
      <c r="A58" s="459" t="s">
        <v>512</v>
      </c>
      <c r="B58" s="140" t="str">
        <f>'Nädal_20_4.-9.klass'!B9</f>
        <v>Kanamaks hapukoorekastmes (G, L)</v>
      </c>
      <c r="C58" s="453" t="s">
        <v>513</v>
      </c>
      <c r="D58" s="133" t="s">
        <v>499</v>
      </c>
      <c r="E58" s="333" t="str">
        <f>'Nädal_20_4.-9.klass'!B10</f>
        <v>Läätsepada brokoli, porgandi ja paprikaga (L)</v>
      </c>
      <c r="F58" s="337"/>
      <c r="G58" s="456" t="s">
        <v>512</v>
      </c>
      <c r="H58" s="138" t="str">
        <f>'Nädal_20_4.-9.klass'!B11</f>
        <v>Kartul, aurutatud (mahe)</v>
      </c>
      <c r="I58" s="459" t="s">
        <v>512</v>
      </c>
      <c r="J58" s="350" t="str">
        <f>'Nädal_20_4.-9.klass'!B15</f>
        <v>Mahla-õlikaste</v>
      </c>
      <c r="K58" s="466" t="s">
        <v>512</v>
      </c>
      <c r="L58" s="140" t="str">
        <f>'Nädal_20_4.-9.klass'!B24</f>
        <v>Õun (mahe)</v>
      </c>
    </row>
    <row r="59" spans="1:12">
      <c r="A59" s="460" t="s">
        <v>515</v>
      </c>
      <c r="B59" s="140"/>
      <c r="C59" s="454"/>
      <c r="D59" s="173"/>
      <c r="E59" s="144"/>
      <c r="F59" s="156" t="s">
        <v>534</v>
      </c>
      <c r="G59" s="457"/>
      <c r="H59" s="138" t="str">
        <f>'Nädal_20_4.-9.klass'!B12</f>
        <v>Tatar, aurutatud (mahe)</v>
      </c>
      <c r="I59" s="460"/>
      <c r="J59" s="150" t="str">
        <f>'Nädal_20_4.-9.klass'!B16</f>
        <v>Porgandi-ananassisalat</v>
      </c>
      <c r="K59" s="467"/>
      <c r="L59" s="235"/>
    </row>
    <row r="60" spans="1:12">
      <c r="A60" s="461" t="s">
        <v>499</v>
      </c>
      <c r="B60" s="140"/>
      <c r="C60" s="455"/>
      <c r="D60" s="335"/>
      <c r="E60" s="339"/>
      <c r="F60" s="348"/>
      <c r="G60" s="465"/>
      <c r="H60" s="138" t="str">
        <f>'Nädal_20_4.-9.klass'!B13</f>
        <v>Pastinaak, röstitud</v>
      </c>
      <c r="I60" s="461"/>
      <c r="J60" s="344"/>
      <c r="K60" s="468"/>
      <c r="L60" s="341"/>
    </row>
    <row r="61" spans="1:12">
      <c r="A61" s="459" t="s">
        <v>515</v>
      </c>
      <c r="B61" s="139" t="str">
        <f>'Nädal_20_4.-9.klass'!B27</f>
        <v>Pasta hakkliha ja köögiviljadega (G)</v>
      </c>
      <c r="C61" s="487" t="s">
        <v>521</v>
      </c>
      <c r="D61" s="129" t="s">
        <v>491</v>
      </c>
      <c r="E61" s="349" t="str">
        <f>'Nädal_20_4.-9.klass'!B28</f>
        <v>Pasta kikerherne ja juustuga (G, L)</v>
      </c>
      <c r="F61" s="337"/>
      <c r="G61" s="456" t="s">
        <v>515</v>
      </c>
      <c r="H61" s="154" t="str">
        <f>'Nädal_20_4.-9.klass'!B29</f>
        <v>Aedoad küüslauguga, ahjus küpsetatud</v>
      </c>
      <c r="I61" s="459" t="s">
        <v>515</v>
      </c>
      <c r="J61" s="150" t="str">
        <f>'Nädal_20_4.-9.klass'!B32</f>
        <v>Kõrvitsa-pastinaagi-virsikusalat</v>
      </c>
      <c r="K61" s="466" t="s">
        <v>515</v>
      </c>
      <c r="L61" s="140" t="str">
        <f>'Nädal_20_4.-9.klass'!B40</f>
        <v>Pirn</v>
      </c>
    </row>
    <row r="62" spans="1:12">
      <c r="A62" s="460" t="s">
        <v>523</v>
      </c>
      <c r="B62" s="140" t="str">
        <f>'Nädal_20_4.-9.klass'!B30</f>
        <v>Soe tomatikaste</v>
      </c>
      <c r="C62" s="488"/>
      <c r="D62" s="131" t="s">
        <v>495</v>
      </c>
      <c r="E62" s="144"/>
      <c r="F62" s="156" t="s">
        <v>514</v>
      </c>
      <c r="G62" s="457"/>
      <c r="H62" s="154"/>
      <c r="I62" s="460"/>
      <c r="J62" s="150" t="str">
        <f>'Nädal_20_4.-9.klass'!B33</f>
        <v>Hiina kapsas, tomat, roheline sibul (mahe)</v>
      </c>
      <c r="K62" s="467"/>
      <c r="L62" s="235"/>
    </row>
    <row r="63" spans="1:12">
      <c r="A63" s="461" t="s">
        <v>528</v>
      </c>
      <c r="B63" s="139"/>
      <c r="C63" s="489"/>
      <c r="D63" s="335"/>
      <c r="E63" s="339"/>
      <c r="F63" s="348"/>
      <c r="G63" s="465"/>
      <c r="H63" s="154"/>
      <c r="I63" s="461"/>
      <c r="J63" s="352"/>
      <c r="K63" s="468"/>
      <c r="L63" s="341"/>
    </row>
    <row r="64" spans="1:12">
      <c r="A64" s="456" t="s">
        <v>499</v>
      </c>
      <c r="B64" s="200" t="str">
        <f>'Nädal_20_4.-9.klass'!B43</f>
        <v>Selge kalasupp riisiga</v>
      </c>
      <c r="C64" s="481" t="s">
        <v>518</v>
      </c>
      <c r="D64" s="129" t="s">
        <v>491</v>
      </c>
      <c r="E64" s="333" t="str">
        <f>'Nädal_20_4.-9.klass'!B44</f>
        <v>Selge köögiviljasupp riivitud keedumunaga (M)</v>
      </c>
      <c r="F64" s="360"/>
      <c r="G64" s="456" t="s">
        <v>499</v>
      </c>
      <c r="H64" s="138"/>
      <c r="I64" s="459" t="s">
        <v>499</v>
      </c>
      <c r="J64" s="142"/>
      <c r="K64" s="466" t="s">
        <v>499</v>
      </c>
      <c r="L64" s="140" t="str">
        <f>'Nädal_20_4.-9.klass'!B53</f>
        <v>Õun (mahe)</v>
      </c>
    </row>
    <row r="65" spans="1:12">
      <c r="A65" s="457"/>
      <c r="B65" s="191" t="str">
        <f>'Nädal_20_4.-9.klass'!B45</f>
        <v>Marjamuffin (G, L, M)</v>
      </c>
      <c r="C65" s="482"/>
      <c r="D65" s="173"/>
      <c r="E65" s="144"/>
      <c r="F65" s="156"/>
      <c r="G65" s="457"/>
      <c r="H65" s="138"/>
      <c r="I65" s="460"/>
      <c r="J65" s="490"/>
      <c r="K65" s="467"/>
      <c r="L65" s="121"/>
    </row>
    <row r="66" spans="1:12">
      <c r="A66" s="465" t="s">
        <v>499</v>
      </c>
      <c r="B66" s="191" t="str">
        <f>'Nädal_20_4.-9.klass'!B46</f>
        <v>Õuna-rukkileivakreem (G)</v>
      </c>
      <c r="C66" s="483"/>
      <c r="D66" s="335"/>
      <c r="E66" s="339"/>
      <c r="F66" s="348"/>
      <c r="G66" s="465"/>
      <c r="H66" s="138"/>
      <c r="I66" s="461"/>
      <c r="J66" s="486"/>
      <c r="K66" s="468"/>
      <c r="L66" s="341"/>
    </row>
    <row r="67" spans="1:12">
      <c r="A67" s="459" t="s">
        <v>520</v>
      </c>
      <c r="B67" s="140" t="str">
        <f>'Nädal_20_4.-9.klass'!B56</f>
        <v xml:space="preserve">Kodune sealihaguljašš </v>
      </c>
      <c r="C67" s="453" t="s">
        <v>516</v>
      </c>
      <c r="D67" s="133" t="s">
        <v>499</v>
      </c>
      <c r="E67" s="333" t="str">
        <f>'Nädal_20_4.-9.klass'!B57</f>
        <v>Läätseguljašš (mahe)</v>
      </c>
      <c r="F67" s="337"/>
      <c r="G67" s="456" t="s">
        <v>520</v>
      </c>
      <c r="H67" s="154" t="str">
        <f>'Nädal_20_4.-9.klass'!B58</f>
        <v>Riis, aurutatud (mahe)</v>
      </c>
      <c r="I67" s="459" t="s">
        <v>520</v>
      </c>
      <c r="J67" s="150" t="str">
        <f>'Nädal_20_4.-9.klass'!B63</f>
        <v>Peet, kaalikas, mais</v>
      </c>
      <c r="K67" s="466" t="s">
        <v>520</v>
      </c>
      <c r="L67" s="140" t="str">
        <f>'Nädal_20_4.-9.klass'!B70</f>
        <v>Pirn</v>
      </c>
    </row>
    <row r="68" spans="1:12">
      <c r="A68" s="460" t="s">
        <v>523</v>
      </c>
      <c r="B68" s="140"/>
      <c r="C68" s="454"/>
      <c r="D68" s="173"/>
      <c r="E68" s="144"/>
      <c r="F68" s="156" t="s">
        <v>532</v>
      </c>
      <c r="G68" s="457"/>
      <c r="H68" s="154" t="str">
        <f>'Nädal_20_4.-9.klass'!B59</f>
        <v>Kuskuss, aurutatud (G)</v>
      </c>
      <c r="I68" s="460"/>
      <c r="J68" s="150" t="str">
        <f>'Nädal_20_4.-9.klass'!B64</f>
        <v>Seemnesegu (mahe)</v>
      </c>
      <c r="K68" s="467"/>
      <c r="L68" s="235"/>
    </row>
    <row r="69" spans="1:12">
      <c r="A69" s="461" t="s">
        <v>530</v>
      </c>
      <c r="B69" s="140"/>
      <c r="C69" s="455"/>
      <c r="D69" s="335"/>
      <c r="E69" s="339"/>
      <c r="F69" s="348"/>
      <c r="G69" s="465"/>
      <c r="H69" s="154" t="str">
        <f>'Nädal_20_4.-9.klass'!B60</f>
        <v>Miniporgandid, aurutatud</v>
      </c>
      <c r="I69" s="461"/>
      <c r="J69" s="353"/>
      <c r="K69" s="468"/>
      <c r="L69" s="341"/>
    </row>
    <row r="70" spans="1:12">
      <c r="A70" s="459" t="s">
        <v>523</v>
      </c>
      <c r="B70" s="140" t="str">
        <f>'Nädal_20_4.-9.klass'!B73</f>
        <v xml:space="preserve">Jogurti-ürdimarinaadis broileri poolkoib (L, PT) </v>
      </c>
      <c r="C70" s="453" t="s">
        <v>513</v>
      </c>
      <c r="D70" s="342"/>
      <c r="E70" s="349" t="str">
        <f>'Nädal_20_4.-9.klass'!B74</f>
        <v>Juurviljapihv (G, L, M, PT)</v>
      </c>
      <c r="F70" s="337"/>
      <c r="G70" s="456" t="s">
        <v>523</v>
      </c>
      <c r="H70" s="161" t="str">
        <f>'Nädal_20_4.-9.klass'!B75</f>
        <v>Riis, aurutatud (mahe)</v>
      </c>
      <c r="I70" s="459" t="s">
        <v>523</v>
      </c>
      <c r="J70" s="150" t="str">
        <f>'Nädal_20_4.-9.klass'!B80</f>
        <v>Peedi-piprajuuresalat</v>
      </c>
      <c r="K70" s="466" t="s">
        <v>523</v>
      </c>
      <c r="L70" s="140" t="str">
        <f>'Nädal_20_4.-9.klass'!B88</f>
        <v>Õun (mahe)</v>
      </c>
    </row>
    <row r="71" spans="1:12">
      <c r="A71" s="460" t="s">
        <v>515</v>
      </c>
      <c r="B71" s="140" t="str">
        <f>'Nädal_20_4.-9.klass'!B78</f>
        <v>Soe valge kaste (G, L)</v>
      </c>
      <c r="C71" s="454"/>
      <c r="D71" s="133" t="s">
        <v>499</v>
      </c>
      <c r="E71" s="144"/>
      <c r="F71" s="156" t="s">
        <v>535</v>
      </c>
      <c r="G71" s="457"/>
      <c r="H71" s="161" t="str">
        <f>'Nädal_20_4.-9.klass'!B76</f>
        <v>Täisterapasta/pasta (G) (mahe)</v>
      </c>
      <c r="I71" s="460"/>
      <c r="J71" s="150" t="str">
        <f>'Nädal_20_4.-9.klass'!B81</f>
        <v>Hiina kapsas, marineeritud punane sibul, brokoli</v>
      </c>
      <c r="K71" s="467"/>
      <c r="L71" s="235"/>
    </row>
    <row r="72" spans="1:12">
      <c r="A72" s="461" t="s">
        <v>499</v>
      </c>
      <c r="B72" s="140"/>
      <c r="C72" s="455"/>
      <c r="D72" s="335"/>
      <c r="E72" s="339"/>
      <c r="F72" s="348"/>
      <c r="G72" s="465"/>
      <c r="H72" s="161" t="str">
        <f>'Nädal_20_4.-9.klass'!B77</f>
        <v>Ahjuköögiviljad</v>
      </c>
      <c r="I72" s="461"/>
      <c r="J72" s="344"/>
      <c r="K72" s="468"/>
      <c r="L72" s="341"/>
    </row>
    <row r="73" spans="1:12" ht="31.5">
      <c r="A73" s="136" t="str">
        <f>'Nädal_21_4.-9.klass'!A7</f>
        <v>21. nädal</v>
      </c>
      <c r="B73" s="331" t="s">
        <v>505</v>
      </c>
      <c r="C73" s="137" t="s">
        <v>506</v>
      </c>
      <c r="D73" s="137" t="s">
        <v>507</v>
      </c>
      <c r="E73" s="136" t="s">
        <v>13</v>
      </c>
      <c r="F73" s="137" t="s">
        <v>508</v>
      </c>
      <c r="G73" s="136" t="str">
        <f>A73</f>
        <v>21. nädal</v>
      </c>
      <c r="H73" s="136" t="s">
        <v>531</v>
      </c>
      <c r="I73" s="136" t="str">
        <f>A73</f>
        <v>21. nädal</v>
      </c>
      <c r="J73" s="165" t="s">
        <v>510</v>
      </c>
      <c r="K73" s="136" t="str">
        <f>A73</f>
        <v>21. nädal</v>
      </c>
      <c r="L73" s="136" t="s">
        <v>511</v>
      </c>
    </row>
    <row r="74" spans="1:12">
      <c r="A74" s="459" t="s">
        <v>512</v>
      </c>
      <c r="B74" s="332" t="str">
        <f>'Nädal_21_4.-9.klass'!B9</f>
        <v>Kanalihatükid magushapus kastmes</v>
      </c>
      <c r="C74" s="453" t="s">
        <v>513</v>
      </c>
      <c r="D74" s="131" t="s">
        <v>495</v>
      </c>
      <c r="E74" s="333" t="str">
        <f>'Nädal_21_4.-9.klass'!B10</f>
        <v>Lillkapsas magushapus kastmes</v>
      </c>
      <c r="F74" s="241" t="s">
        <v>522</v>
      </c>
      <c r="G74" s="456" t="s">
        <v>512</v>
      </c>
      <c r="H74" s="154" t="str">
        <f>'Nädal_21_4.-9.klass'!B11</f>
        <v>Tatar, aurutatud (mahe)</v>
      </c>
      <c r="I74" s="166"/>
      <c r="J74" s="175" t="str">
        <f>'Nädal_21_4.-9.klass'!B14</f>
        <v>Peedi-küüslaugusalat</v>
      </c>
      <c r="K74" s="491" t="s">
        <v>512</v>
      </c>
      <c r="L74" s="361" t="str">
        <f>'Nädal_21_4.-9.klass'!B23</f>
        <v xml:space="preserve">Pirn </v>
      </c>
    </row>
    <row r="75" spans="1:12">
      <c r="A75" s="460"/>
      <c r="B75" s="142"/>
      <c r="C75" s="454"/>
      <c r="D75" s="173"/>
      <c r="E75" s="144"/>
      <c r="F75" s="145"/>
      <c r="G75" s="457"/>
      <c r="H75" s="154" t="str">
        <f>'Nädal_21_4.-9.klass'!B12</f>
        <v>Kuskuss, aurutatud (G)</v>
      </c>
      <c r="I75" s="167"/>
      <c r="J75" s="174" t="str">
        <f>'Nädal_21_4.-9.klass'!B15</f>
        <v>Kapsas, roheline hernes, redis</v>
      </c>
      <c r="K75" s="491"/>
      <c r="L75" s="121"/>
    </row>
    <row r="76" spans="1:12">
      <c r="A76" s="460"/>
      <c r="B76" s="334"/>
      <c r="C76" s="455"/>
      <c r="D76" s="335"/>
      <c r="E76" s="144"/>
      <c r="F76" s="145"/>
      <c r="G76" s="457"/>
      <c r="H76" s="154" t="str">
        <f>'Nädal_21_4.-9.klass'!B13</f>
        <v>Porgand, aurutatud</v>
      </c>
      <c r="I76" s="167"/>
      <c r="J76" s="213"/>
      <c r="K76" s="491"/>
      <c r="L76" s="121"/>
    </row>
    <row r="77" spans="1:12">
      <c r="A77" s="459" t="s">
        <v>515</v>
      </c>
      <c r="B77" s="201" t="str">
        <f>'Nädal_21_4.-9.klass'!B26</f>
        <v xml:space="preserve">Värskekapsasupp veiselihaga </v>
      </c>
      <c r="C77" s="495" t="s">
        <v>524</v>
      </c>
      <c r="D77" s="131" t="s">
        <v>495</v>
      </c>
      <c r="E77" s="333" t="str">
        <f>'Nädal_21_4.-9.klass'!B27</f>
        <v>Värskekapsasupp kikerhernestega (mahe)</v>
      </c>
      <c r="F77" s="241" t="s">
        <v>519</v>
      </c>
      <c r="G77" s="456" t="s">
        <v>515</v>
      </c>
      <c r="H77" s="84"/>
      <c r="I77" s="166"/>
      <c r="J77" s="119"/>
      <c r="K77" s="491" t="s">
        <v>515</v>
      </c>
      <c r="L77" s="122" t="str">
        <f>'Nädal_21_4.-9.klass'!B37</f>
        <v>Õun (mahe)</v>
      </c>
    </row>
    <row r="78" spans="1:12">
      <c r="A78" s="460"/>
      <c r="B78" s="164" t="str">
        <f>'Nädal_21_4.-9.klass'!B29</f>
        <v>Virsiku-kohupiimakreem (L)</v>
      </c>
      <c r="C78" s="496"/>
      <c r="D78" s="173"/>
      <c r="E78" s="144"/>
      <c r="F78" s="145"/>
      <c r="G78" s="457"/>
      <c r="H78" s="84"/>
      <c r="I78" s="168"/>
      <c r="J78" s="119"/>
      <c r="K78" s="491"/>
      <c r="L78" s="123"/>
    </row>
    <row r="79" spans="1:12">
      <c r="A79" s="461"/>
      <c r="B79" s="164" t="str">
        <f>'Nädal_21_4.-9.klass'!B30</f>
        <v>Banaani-kakaojogurt (L)</v>
      </c>
      <c r="C79" s="497"/>
      <c r="D79" s="335"/>
      <c r="E79" s="339"/>
      <c r="F79" s="242"/>
      <c r="G79" s="465"/>
      <c r="H79" s="84"/>
      <c r="I79" s="168"/>
      <c r="J79" s="119"/>
      <c r="K79" s="491"/>
      <c r="L79" s="124"/>
    </row>
    <row r="80" spans="1:12">
      <c r="A80" s="456" t="s">
        <v>499</v>
      </c>
      <c r="B80" s="350" t="str">
        <f>'Nädal_21_4.-9.klass'!B40</f>
        <v>Paneeritud ahjukala (G, PT)</v>
      </c>
      <c r="C80" s="478" t="s">
        <v>518</v>
      </c>
      <c r="D80" s="129" t="s">
        <v>491</v>
      </c>
      <c r="E80" s="343" t="str">
        <f>'Nädal_21_4.-9.klass'!B41</f>
        <v>Tatra-seenekotletid (G, PT) (mahe)</v>
      </c>
      <c r="F80" s="241" t="s">
        <v>536</v>
      </c>
      <c r="G80" s="456" t="s">
        <v>499</v>
      </c>
      <c r="H80" s="154" t="str">
        <f>'Nädal_21_4.-9.klass'!B43</f>
        <v>Kartulipuder (L)</v>
      </c>
      <c r="I80" s="166"/>
      <c r="J80" s="175" t="str">
        <f>'Nädal_21_4.-9.klass'!B46</f>
        <v>Hiina kapsa salat spinati, meloni ja punase sibulaga</v>
      </c>
      <c r="K80" s="491" t="s">
        <v>499</v>
      </c>
      <c r="L80" s="361" t="str">
        <f>'Nädal_21_4.-9.klass'!B55</f>
        <v xml:space="preserve">Pirn </v>
      </c>
    </row>
    <row r="81" spans="1:12">
      <c r="A81" s="457"/>
      <c r="B81" s="150" t="str">
        <f>'Nädal_21_4.-9.klass'!B42</f>
        <v>Külm hapukoorekaste sidruniga (L)</v>
      </c>
      <c r="C81" s="479"/>
      <c r="D81" s="133" t="s">
        <v>499</v>
      </c>
      <c r="E81" s="343" t="str">
        <f>'Nädal_21_4.-9.klass'!B42</f>
        <v>Külm hapukoorekaste sidruniga (L)</v>
      </c>
      <c r="F81" s="145"/>
      <c r="G81" s="457"/>
      <c r="H81" s="154" t="str">
        <f>'Nädal_21_4.-9.klass'!B44</f>
        <v xml:space="preserve">Riis, aurutatud </v>
      </c>
      <c r="I81" s="167"/>
      <c r="J81" s="174" t="str">
        <f>'Nädal_21_4.-9.klass'!B47</f>
        <v>Peet, roheline hernes, porgand</v>
      </c>
      <c r="K81" s="491"/>
      <c r="L81" s="121"/>
    </row>
    <row r="82" spans="1:12">
      <c r="A82" s="465"/>
      <c r="B82" s="169"/>
      <c r="C82" s="480"/>
      <c r="D82" s="335"/>
      <c r="E82" s="339"/>
      <c r="F82" s="242"/>
      <c r="G82" s="465"/>
      <c r="H82" s="154" t="str">
        <f>'Nädal_21_4.-9.klass'!B45</f>
        <v>Kapsas, röstitud</v>
      </c>
      <c r="I82" s="168"/>
      <c r="J82" s="120"/>
      <c r="K82" s="491"/>
      <c r="L82" s="341"/>
    </row>
    <row r="83" spans="1:12">
      <c r="A83" s="459" t="s">
        <v>520</v>
      </c>
      <c r="B83" s="346" t="str">
        <f>'Nädal_21_4.-9.klass'!B58</f>
        <v>Frikadellisupp (G)</v>
      </c>
      <c r="C83" s="492" t="s">
        <v>521</v>
      </c>
      <c r="D83" s="342"/>
      <c r="E83" s="333" t="str">
        <f>'Nädal_21_4.-9.klass'!B59</f>
        <v>Juurviljapüreesupp (L) (mahe)</v>
      </c>
      <c r="F83" s="241" t="s">
        <v>533</v>
      </c>
      <c r="G83" s="456" t="s">
        <v>520</v>
      </c>
      <c r="H83" s="84"/>
      <c r="I83" s="166"/>
      <c r="J83" s="119"/>
      <c r="K83" s="491" t="s">
        <v>520</v>
      </c>
      <c r="L83" s="122" t="str">
        <f>'Nädal_21_4.-9.klass'!B68</f>
        <v>Õun (mahe)</v>
      </c>
    </row>
    <row r="84" spans="1:12">
      <c r="A84" s="460"/>
      <c r="B84" s="164" t="str">
        <f>'Nädal_21_4.-9.klass'!B60</f>
        <v>Pannkook moosiga (G, L, M)</v>
      </c>
      <c r="C84" s="493"/>
      <c r="D84" s="173"/>
      <c r="E84" s="144"/>
      <c r="F84" s="145"/>
      <c r="G84" s="457"/>
      <c r="H84" s="84"/>
      <c r="I84" s="166"/>
      <c r="J84" s="119"/>
      <c r="K84" s="491"/>
      <c r="L84" s="123"/>
    </row>
    <row r="85" spans="1:12">
      <c r="A85" s="461"/>
      <c r="B85" s="164" t="str">
        <f>'Nädal_21_4.-9.klass'!B61</f>
        <v>Mango-kohupiimakreem (L)</v>
      </c>
      <c r="C85" s="494"/>
      <c r="D85" s="335"/>
      <c r="E85" s="144"/>
      <c r="F85" s="145"/>
      <c r="G85" s="465"/>
      <c r="H85" s="84"/>
      <c r="I85" s="166"/>
      <c r="J85" s="119"/>
      <c r="K85" s="491"/>
      <c r="L85" s="124"/>
    </row>
    <row r="86" spans="1:12">
      <c r="A86" s="456" t="s">
        <v>523</v>
      </c>
      <c r="B86" s="150" t="str">
        <f>'Nädal_21_4.-9.klass'!B71</f>
        <v>Kanapasta juustu ja basiilikuga (G, L)</v>
      </c>
      <c r="C86" s="453" t="s">
        <v>513</v>
      </c>
      <c r="D86" s="204" t="s">
        <v>499</v>
      </c>
      <c r="E86" s="178" t="str">
        <f>'Nädal_21_4.-9.klass'!B72</f>
        <v>Suvikõrvitsapasta juustu ja basiilikuga (G, L) (mahe)</v>
      </c>
      <c r="F86" s="241" t="s">
        <v>525</v>
      </c>
      <c r="G86" s="466" t="s">
        <v>523</v>
      </c>
      <c r="H86" s="171" t="str">
        <f>'Nädal_21_4.-9.klass'!B73</f>
        <v>Baklažaan-paprika-sibul, röstitud</v>
      </c>
      <c r="I86" s="210"/>
      <c r="J86" s="175" t="str">
        <f>'Nädal_21_4.-9.klass'!B75</f>
        <v>Porgandi-apelsinisalat</v>
      </c>
      <c r="K86" s="491" t="s">
        <v>523</v>
      </c>
      <c r="L86" s="361" t="str">
        <f>'Nädal_21_4.-9.klass'!B84</f>
        <v xml:space="preserve">Pirn </v>
      </c>
    </row>
    <row r="87" spans="1:12">
      <c r="A87" s="457"/>
      <c r="B87" s="150" t="str">
        <f>'Nädal_21_4.-9.klass'!B74</f>
        <v xml:space="preserve">Soe tomatikaste </v>
      </c>
      <c r="C87" s="454"/>
      <c r="D87" s="208" t="s">
        <v>495</v>
      </c>
      <c r="E87" s="179"/>
      <c r="F87" s="145"/>
      <c r="G87" s="468"/>
      <c r="H87" s="172"/>
      <c r="I87" s="211"/>
      <c r="J87" s="174" t="str">
        <f>'Nädal_21_4.-9.klass'!B76</f>
        <v>Valge peakapsas, mais, hapukurk</v>
      </c>
      <c r="K87" s="491"/>
      <c r="L87" s="341"/>
    </row>
    <row r="88" spans="1:12" ht="15.75">
      <c r="A88" s="465"/>
      <c r="B88" s="150"/>
      <c r="C88" s="455"/>
      <c r="D88" s="209"/>
      <c r="E88" s="180"/>
      <c r="F88" s="242"/>
      <c r="G88" s="149"/>
      <c r="H88" s="172"/>
      <c r="I88" s="212"/>
      <c r="J88" s="120"/>
      <c r="K88" s="491"/>
      <c r="L88" s="341"/>
    </row>
    <row r="89" spans="1:12" ht="31.5">
      <c r="A89" s="136" t="str">
        <f>'Nädal_22_10.-12.klass'!A7</f>
        <v>22. nädal</v>
      </c>
      <c r="B89" s="331" t="s">
        <v>505</v>
      </c>
      <c r="C89" s="137" t="s">
        <v>506</v>
      </c>
      <c r="D89" s="137" t="s">
        <v>507</v>
      </c>
      <c r="E89" s="358" t="s">
        <v>13</v>
      </c>
      <c r="F89" s="359" t="s">
        <v>508</v>
      </c>
      <c r="G89" s="136" t="str">
        <f>A89</f>
        <v>22. nädal</v>
      </c>
      <c r="H89" s="137" t="s">
        <v>509</v>
      </c>
      <c r="I89" s="137" t="str">
        <f>A89</f>
        <v>22. nädal</v>
      </c>
      <c r="J89" s="165" t="s">
        <v>510</v>
      </c>
      <c r="K89" s="362" t="str">
        <f>A89</f>
        <v>22. nädal</v>
      </c>
      <c r="L89" s="136" t="s">
        <v>511</v>
      </c>
    </row>
    <row r="90" spans="1:12">
      <c r="A90" s="459" t="s">
        <v>512</v>
      </c>
      <c r="B90" s="350" t="str">
        <f>'Nädal_22_4.-9.klass'!B9</f>
        <v>Böfstrooganov (G, L) (mahe)</v>
      </c>
      <c r="C90" s="471" t="s">
        <v>487</v>
      </c>
      <c r="D90" s="131" t="s">
        <v>495</v>
      </c>
      <c r="E90" s="333" t="str">
        <f>'Nädal_22_4.-9.klass'!B10</f>
        <v>Köögiviljastrooganov (G, L)</v>
      </c>
      <c r="F90" s="241" t="s">
        <v>525</v>
      </c>
      <c r="G90" s="456" t="s">
        <v>512</v>
      </c>
      <c r="H90" s="154" t="str">
        <f>'Nädal_22_4.-9.klass'!B11</f>
        <v>Tatar, aurutatud (mahe)</v>
      </c>
      <c r="I90" s="491" t="s">
        <v>512</v>
      </c>
      <c r="J90" s="175" t="str">
        <f>'Nädal_22_4.-9.klass'!B14</f>
        <v>Kapsa-paprikasalat</v>
      </c>
      <c r="K90" s="491" t="s">
        <v>512</v>
      </c>
      <c r="L90" s="122" t="str">
        <f>'Nädal_22_4.-9.klass'!B23</f>
        <v>Õun (mahe)</v>
      </c>
    </row>
    <row r="91" spans="1:12">
      <c r="A91" s="460" t="s">
        <v>515</v>
      </c>
      <c r="B91" s="142"/>
      <c r="C91" s="472"/>
      <c r="D91" s="173"/>
      <c r="E91" s="144"/>
      <c r="F91" s="145"/>
      <c r="G91" s="457" t="s">
        <v>515</v>
      </c>
      <c r="H91" s="154" t="str">
        <f>'Nädal_22_4.-9.klass'!B12</f>
        <v xml:space="preserve">Riis, aurutatud </v>
      </c>
      <c r="I91" s="491"/>
      <c r="J91" s="174" t="str">
        <f>'Nädal_22_4.-9.klass'!B15</f>
        <v>Porgand, porrulauk, lillkapsas</v>
      </c>
      <c r="K91" s="491"/>
      <c r="L91" s="123"/>
    </row>
    <row r="92" spans="1:12">
      <c r="A92" s="461" t="s">
        <v>499</v>
      </c>
      <c r="B92" s="334"/>
      <c r="C92" s="473"/>
      <c r="D92" s="335"/>
      <c r="E92" s="339"/>
      <c r="F92" s="242"/>
      <c r="G92" s="465" t="s">
        <v>499</v>
      </c>
      <c r="H92" s="154" t="str">
        <f>'Nädal_22_4.-9.klass'!B13</f>
        <v>Peet, röstitud</v>
      </c>
      <c r="I92" s="491"/>
      <c r="J92" s="120"/>
      <c r="K92" s="491"/>
      <c r="L92" s="124"/>
    </row>
    <row r="93" spans="1:12">
      <c r="A93" s="459" t="s">
        <v>515</v>
      </c>
      <c r="B93" s="363" t="str">
        <f>'Nädal_22_4.-9.klass'!B26</f>
        <v>Hakkliha-riisipall (M, PT)</v>
      </c>
      <c r="C93" s="498" t="s">
        <v>521</v>
      </c>
      <c r="D93" s="342"/>
      <c r="E93" s="349" t="str">
        <f>'Nädal_22_4.-9.klass'!B27</f>
        <v>Juurviljakotlet (G, M, PT) (mahe)</v>
      </c>
      <c r="F93" s="241" t="s">
        <v>533</v>
      </c>
      <c r="G93" s="456" t="s">
        <v>515</v>
      </c>
      <c r="H93" s="154" t="str">
        <f>'Nädal_22_4.-9.klass'!B28</f>
        <v>Kartul, aurutatud (mahe)</v>
      </c>
      <c r="I93" s="456" t="s">
        <v>515</v>
      </c>
      <c r="J93" s="174" t="str">
        <f>'Nädal_22_4.-9.klass'!B32</f>
        <v>Peedi-piprajuuresalat (L)</v>
      </c>
      <c r="K93" s="456" t="s">
        <v>515</v>
      </c>
      <c r="L93" s="122" t="str">
        <f>'Nädal_22_4.-9.klass'!B41</f>
        <v xml:space="preserve">Pirn </v>
      </c>
    </row>
    <row r="94" spans="1:12">
      <c r="A94" s="461" t="s">
        <v>528</v>
      </c>
      <c r="B94" s="364" t="str">
        <f>'Nädal_22_4.-9.klass'!B31</f>
        <v>Soe valge kaste (G, L)</v>
      </c>
      <c r="C94" s="499"/>
      <c r="D94" s="133" t="s">
        <v>499</v>
      </c>
      <c r="E94" s="339"/>
      <c r="F94" s="242"/>
      <c r="G94" s="465" t="s">
        <v>528</v>
      </c>
      <c r="H94" s="154" t="str">
        <f>'Nädal_22_4.-9.klass'!B30</f>
        <v>Porgand, röstitud</v>
      </c>
      <c r="I94" s="465"/>
      <c r="J94" s="174"/>
      <c r="K94" s="465"/>
      <c r="L94" s="124"/>
    </row>
    <row r="95" spans="1:12">
      <c r="A95" s="456" t="s">
        <v>499</v>
      </c>
      <c r="B95" s="198" t="str">
        <f>'Nädal_22_4.-9.klass'!B44</f>
        <v>Rassolnik kanalihaga (G)</v>
      </c>
      <c r="C95" s="453" t="s">
        <v>513</v>
      </c>
      <c r="D95" s="342"/>
      <c r="E95" s="333" t="str">
        <f>'Nädal_22_4.-9.klass'!B45</f>
        <v>Rassolnik põldubadega (G) (mahe)</v>
      </c>
      <c r="F95" s="241" t="s">
        <v>519</v>
      </c>
      <c r="G95" s="456" t="s">
        <v>499</v>
      </c>
      <c r="H95" s="84"/>
      <c r="I95" s="491" t="s">
        <v>499</v>
      </c>
      <c r="J95" s="125"/>
      <c r="K95" s="491" t="s">
        <v>499</v>
      </c>
      <c r="L95" s="122" t="str">
        <f>'Nädal_22_4.-9.klass'!B55</f>
        <v>Õun (mahe)</v>
      </c>
    </row>
    <row r="96" spans="1:12">
      <c r="A96" s="457"/>
      <c r="B96" s="164" t="str">
        <f>'Nädal_22_4.-9.klass'!B47</f>
        <v>Ploomi-pirnikompott vahukoorega (L)</v>
      </c>
      <c r="C96" s="454"/>
      <c r="D96" s="173"/>
      <c r="E96" s="176"/>
      <c r="F96" s="145"/>
      <c r="G96" s="457"/>
      <c r="H96" s="84"/>
      <c r="I96" s="491"/>
      <c r="J96" s="119"/>
      <c r="K96" s="491"/>
      <c r="L96" s="177"/>
    </row>
    <row r="97" spans="1:12">
      <c r="A97" s="465" t="s">
        <v>499</v>
      </c>
      <c r="B97" s="164" t="str">
        <f>'Nädal_22_4.-9.klass'!B48</f>
        <v>Mustsõstra-rukkivaht (G)</v>
      </c>
      <c r="C97" s="455"/>
      <c r="D97" s="335"/>
      <c r="E97" s="339"/>
      <c r="F97" s="242"/>
      <c r="G97" s="465" t="s">
        <v>499</v>
      </c>
      <c r="H97" s="84"/>
      <c r="I97" s="491"/>
      <c r="J97" s="120"/>
      <c r="K97" s="491"/>
      <c r="L97" s="124"/>
    </row>
    <row r="98" spans="1:12">
      <c r="A98" s="459" t="s">
        <v>520</v>
      </c>
      <c r="B98" s="350" t="str">
        <f>'Nädal_22_4.-9.klass'!B58</f>
        <v>Kalapada värviliste köögiviljadega</v>
      </c>
      <c r="C98" s="478" t="s">
        <v>518</v>
      </c>
      <c r="D98" s="129" t="s">
        <v>491</v>
      </c>
      <c r="E98" s="349" t="str">
        <f>'Nädal_22_4.-9.klass'!B59</f>
        <v>Läätsepada värviliste köögiviljadega (mahe)</v>
      </c>
      <c r="F98" s="241" t="s">
        <v>522</v>
      </c>
      <c r="G98" s="456" t="s">
        <v>520</v>
      </c>
      <c r="H98" s="154" t="str">
        <f>'Nädal_22_4.-9.klass'!B60</f>
        <v>Täisterapasta/pasta (G) (mahe)</v>
      </c>
      <c r="I98" s="456" t="s">
        <v>520</v>
      </c>
      <c r="J98" s="175" t="str">
        <f>'Nädal_22_4.-9.klass'!B63</f>
        <v>Porgandi-mangosalat (mahe porgand)</v>
      </c>
      <c r="K98" s="456" t="s">
        <v>520</v>
      </c>
      <c r="L98" s="122" t="str">
        <f>'Nädal_22_4.-9.klass'!B73</f>
        <v xml:space="preserve">Pirn </v>
      </c>
    </row>
    <row r="99" spans="1:12">
      <c r="A99" s="460" t="s">
        <v>523</v>
      </c>
      <c r="B99" s="142"/>
      <c r="C99" s="479"/>
      <c r="D99" s="173"/>
      <c r="E99" s="144"/>
      <c r="F99" s="145"/>
      <c r="G99" s="457" t="s">
        <v>523</v>
      </c>
      <c r="H99" s="154" t="str">
        <f>'Nädal_22_4.-9.klass'!B61</f>
        <v xml:space="preserve">Riis, aurutatud </v>
      </c>
      <c r="I99" s="457" t="s">
        <v>523</v>
      </c>
      <c r="J99" s="175" t="str">
        <f>'Nädal_22_4.-9.klass'!B64</f>
        <v>Hiina kapsas, roheline hernes, marineeritud punane sibul</v>
      </c>
      <c r="K99" s="457" t="s">
        <v>523</v>
      </c>
      <c r="L99" s="123"/>
    </row>
    <row r="100" spans="1:12">
      <c r="A100" s="461" t="s">
        <v>530</v>
      </c>
      <c r="B100" s="353"/>
      <c r="C100" s="480"/>
      <c r="D100" s="335"/>
      <c r="E100" s="339"/>
      <c r="F100" s="242"/>
      <c r="G100" s="465" t="s">
        <v>530</v>
      </c>
      <c r="H100" s="154" t="str">
        <f>'Nädal_22_4.-9.klass'!B62</f>
        <v>Brokoli, aurutatud</v>
      </c>
      <c r="I100" s="465" t="s">
        <v>530</v>
      </c>
      <c r="J100" s="175"/>
      <c r="K100" s="465" t="s">
        <v>530</v>
      </c>
      <c r="L100" s="124"/>
    </row>
    <row r="101" spans="1:12">
      <c r="A101" s="456" t="s">
        <v>523</v>
      </c>
      <c r="B101" s="159" t="str">
        <f>'Nädal_22_4.-9.klass'!B76</f>
        <v>Hautatud kanaliha ürtidi-köögiviljaleemes</v>
      </c>
      <c r="C101" s="500" t="s">
        <v>493</v>
      </c>
      <c r="D101" s="129" t="s">
        <v>491</v>
      </c>
      <c r="E101" s="354" t="str">
        <f>'Nädal_22_4.-9.klass'!B77</f>
        <v>Kartuli-seeneroog Vahemere ürtidega</v>
      </c>
      <c r="F101" s="241" t="s">
        <v>536</v>
      </c>
      <c r="G101" s="456" t="s">
        <v>523</v>
      </c>
      <c r="H101" s="172" t="str">
        <f>'Nädal_22_4.-9.klass'!B80</f>
        <v>Aedoad, aurutatu</v>
      </c>
      <c r="I101" s="456" t="s">
        <v>523</v>
      </c>
      <c r="J101" s="125"/>
      <c r="K101" s="456" t="s">
        <v>523</v>
      </c>
      <c r="L101" s="122" t="str">
        <f>'Nädal_22_4.-9.klass'!B92</f>
        <v>Õun (mahe)</v>
      </c>
    </row>
    <row r="102" spans="1:12">
      <c r="A102" s="465" t="s">
        <v>499</v>
      </c>
      <c r="B102" s="159" t="str">
        <f>'Nädal_22_4.-9.klass'!B81</f>
        <v>Külm jogurti-küüslaugukaste (L)</v>
      </c>
      <c r="C102" s="501"/>
      <c r="D102" s="133" t="s">
        <v>499</v>
      </c>
      <c r="E102" s="355"/>
      <c r="F102" s="242"/>
      <c r="G102" s="465" t="s">
        <v>499</v>
      </c>
      <c r="H102" s="172"/>
      <c r="I102" s="465" t="s">
        <v>499</v>
      </c>
      <c r="J102" s="120"/>
      <c r="K102" s="465" t="s">
        <v>499</v>
      </c>
      <c r="L102" s="124"/>
    </row>
    <row r="103" spans="1:12" ht="31.5">
      <c r="A103" s="136" t="str">
        <f>'Nädal_23_10.-12.klass'!A7</f>
        <v>23. nädal</v>
      </c>
      <c r="B103" s="331" t="s">
        <v>505</v>
      </c>
      <c r="C103" s="137" t="s">
        <v>506</v>
      </c>
      <c r="D103" s="137" t="s">
        <v>507</v>
      </c>
      <c r="E103" s="136" t="s">
        <v>13</v>
      </c>
      <c r="F103" s="137" t="s">
        <v>508</v>
      </c>
      <c r="G103" s="136" t="str">
        <f>A103</f>
        <v>23. nädal</v>
      </c>
      <c r="H103" s="136" t="s">
        <v>509</v>
      </c>
      <c r="I103" s="136" t="str">
        <f>A103</f>
        <v>23. nädal</v>
      </c>
      <c r="J103" s="136" t="s">
        <v>510</v>
      </c>
      <c r="K103" s="165" t="str">
        <f>A103</f>
        <v>23. nädal</v>
      </c>
      <c r="L103" s="136" t="s">
        <v>511</v>
      </c>
    </row>
    <row r="104" spans="1:12">
      <c r="A104" s="459" t="s">
        <v>512</v>
      </c>
      <c r="B104" s="140" t="str">
        <f>'Nädal_23_4-.9.klass'!B9</f>
        <v>Magushapu sealihapada seesamiseemnetega</v>
      </c>
      <c r="C104" s="502" t="s">
        <v>516</v>
      </c>
      <c r="D104" s="131" t="s">
        <v>495</v>
      </c>
      <c r="E104" s="349" t="str">
        <f>'Nädal_23_4-.9.klass'!B10</f>
        <v>Edamame oad magushapus kastmes (mahe)</v>
      </c>
      <c r="F104" s="241" t="s">
        <v>519</v>
      </c>
      <c r="G104" s="456" t="s">
        <v>512</v>
      </c>
      <c r="H104" s="154" t="str">
        <f>'Nädal_23_4-.9.klass'!B11</f>
        <v>Täisterapasta/pasta (G) (mahe)</v>
      </c>
      <c r="I104" s="456" t="s">
        <v>512</v>
      </c>
      <c r="J104" s="175" t="str">
        <f>'Nädal_23_4-.9.klass'!B14</f>
        <v>Peedisalat pohladega</v>
      </c>
      <c r="K104" s="456" t="s">
        <v>512</v>
      </c>
      <c r="L104" s="122" t="str">
        <f>'Nädal_23_4-.9.klass'!B23</f>
        <v xml:space="preserve">Pirn </v>
      </c>
    </row>
    <row r="105" spans="1:12">
      <c r="A105" s="460" t="s">
        <v>515</v>
      </c>
      <c r="B105" s="139"/>
      <c r="C105" s="503"/>
      <c r="D105" s="173"/>
      <c r="E105" s="144"/>
      <c r="F105" s="145"/>
      <c r="G105" s="457"/>
      <c r="H105" s="154" t="str">
        <f>'Nädal_23_4-.9.klass'!B12</f>
        <v>Riis, aurutatud (mahe)</v>
      </c>
      <c r="I105" s="457"/>
      <c r="J105" s="175" t="str">
        <f>'Nädal_23_4-.9.klass'!B15</f>
        <v>Valge peakapsas, aeduba, kõrvits</v>
      </c>
      <c r="K105" s="457"/>
      <c r="L105" s="123"/>
    </row>
    <row r="106" spans="1:12">
      <c r="A106" s="461" t="s">
        <v>499</v>
      </c>
      <c r="B106" s="139"/>
      <c r="C106" s="504"/>
      <c r="D106" s="335"/>
      <c r="E106" s="339"/>
      <c r="F106" s="242"/>
      <c r="G106" s="465"/>
      <c r="H106" s="154" t="str">
        <f>'Nädal_23_4-.9.klass'!B13</f>
        <v>Kõrvits, röstitud</v>
      </c>
      <c r="I106" s="465"/>
      <c r="J106" s="120"/>
      <c r="K106" s="465"/>
      <c r="L106" s="124"/>
    </row>
    <row r="107" spans="1:12">
      <c r="A107" s="459" t="s">
        <v>515</v>
      </c>
      <c r="B107" s="202" t="str">
        <f>'Nädal_23_4-.9.klass'!B26</f>
        <v>Selge lõhesupp</v>
      </c>
      <c r="C107" s="481" t="s">
        <v>518</v>
      </c>
      <c r="D107" s="129" t="s">
        <v>491</v>
      </c>
      <c r="E107" s="349" t="str">
        <f>'Nädal_23_4-.9.klass'!B27</f>
        <v>Kikerhernesupp kümne köögiviljaga (mahe)</v>
      </c>
      <c r="F107" s="356" t="s">
        <v>514</v>
      </c>
      <c r="G107" s="456" t="s">
        <v>515</v>
      </c>
      <c r="H107" s="84"/>
      <c r="I107" s="456" t="s">
        <v>515</v>
      </c>
      <c r="J107" s="125"/>
      <c r="K107" s="456" t="s">
        <v>515</v>
      </c>
      <c r="L107" s="122" t="str">
        <f>'Nädal_23_4-.9.klass'!B36</f>
        <v>Õun(mahe)</v>
      </c>
    </row>
    <row r="108" spans="1:12">
      <c r="A108" s="460"/>
      <c r="B108" s="164" t="str">
        <f>'Nädal_23_4-.9.klass'!B28</f>
        <v>Pähkli-kakaoruudud (G, L, M, P)</v>
      </c>
      <c r="C108" s="482"/>
      <c r="D108" s="173"/>
      <c r="E108" s="144"/>
      <c r="F108" s="145"/>
      <c r="G108" s="457"/>
      <c r="H108" s="172"/>
      <c r="I108" s="457"/>
      <c r="J108" s="119"/>
      <c r="K108" s="457"/>
      <c r="L108" s="123"/>
    </row>
    <row r="109" spans="1:12">
      <c r="A109" s="461" t="s">
        <v>528</v>
      </c>
      <c r="B109" s="164" t="str">
        <f>'Nädal_23_4-.9.klass'!B29</f>
        <v>Jogurti-kamadessert marjadega (G, L)</v>
      </c>
      <c r="C109" s="483"/>
      <c r="D109" s="335"/>
      <c r="E109" s="339"/>
      <c r="F109" s="242"/>
      <c r="G109" s="465"/>
      <c r="H109" s="84"/>
      <c r="I109" s="465"/>
      <c r="J109" s="120"/>
      <c r="K109" s="465"/>
      <c r="L109" s="124"/>
    </row>
    <row r="110" spans="1:12">
      <c r="A110" s="456" t="s">
        <v>499</v>
      </c>
      <c r="B110" s="140" t="str">
        <f>'Nädal_23_4-.9.klass'!B39</f>
        <v>Kodune pikkpoiss (G, L, M, PT)</v>
      </c>
      <c r="C110" s="371"/>
      <c r="D110" s="365"/>
      <c r="E110" s="333" t="str">
        <f>'Nädal_23_4-.9.klass'!B40</f>
        <v>Läätse-porgandi pikkpoiss (G, M, PT)</v>
      </c>
      <c r="F110" s="241" t="s">
        <v>529</v>
      </c>
      <c r="G110" s="456" t="s">
        <v>499</v>
      </c>
      <c r="H110" s="154" t="str">
        <f>'Nädal_23_4-.9.klass'!B41</f>
        <v>Kartulipuder (L)</v>
      </c>
      <c r="I110" s="456" t="s">
        <v>499</v>
      </c>
      <c r="J110" s="175" t="str">
        <f>'Nädal_23_4-.9.klass'!B45</f>
        <v>Kapsa-maisi-paprikasalat (mahe kapsas)</v>
      </c>
      <c r="K110" s="456" t="s">
        <v>499</v>
      </c>
      <c r="L110" s="122" t="str">
        <f>'Nädal_23_4-.9.klass'!B54</f>
        <v>Apelsin</v>
      </c>
    </row>
    <row r="111" spans="1:12">
      <c r="A111" s="457"/>
      <c r="B111" s="140" t="str">
        <f>'Nädal_23_4-.9.klass'!B44</f>
        <v>Soe valge kaste (G, L)</v>
      </c>
      <c r="C111" s="372" t="s">
        <v>521</v>
      </c>
      <c r="D111" s="133" t="s">
        <v>499</v>
      </c>
      <c r="E111" s="144"/>
      <c r="F111" s="145"/>
      <c r="G111" s="457"/>
      <c r="H111" s="154" t="str">
        <f>'Nädal_23_4-.9.klass'!B42</f>
        <v>Tatar, aurutatud (mahe)</v>
      </c>
      <c r="I111" s="457"/>
      <c r="J111" s="175" t="str">
        <f>'Nädal_23_4-.9.klass'!B46</f>
        <v>Porgand, roheline hernes, valge redis</v>
      </c>
      <c r="K111" s="457"/>
      <c r="L111" s="123"/>
    </row>
    <row r="112" spans="1:12">
      <c r="A112" s="465"/>
      <c r="B112" s="140"/>
      <c r="C112" s="372"/>
      <c r="D112" s="143"/>
      <c r="E112" s="144"/>
      <c r="F112" s="145"/>
      <c r="G112" s="465"/>
      <c r="H112" s="154" t="str">
        <f>'Nädal_23_4-.9.klass'!B43</f>
        <v>Peet, aurutatud</v>
      </c>
      <c r="I112" s="465"/>
      <c r="J112" s="119"/>
      <c r="K112" s="465"/>
      <c r="L112" s="123"/>
    </row>
    <row r="113" spans="1:12">
      <c r="A113" s="459" t="s">
        <v>520</v>
      </c>
      <c r="B113" s="199" t="str">
        <f>'Nädal_23_4-.9.klass'!B57</f>
        <v xml:space="preserve">Kanalihasupp </v>
      </c>
      <c r="C113" s="453" t="s">
        <v>537</v>
      </c>
      <c r="D113" s="133" t="s">
        <v>499</v>
      </c>
      <c r="E113" s="333" t="str">
        <f>'Nädal_23_4-.9.klass'!B58</f>
        <v>Koorene oasupp spinati ja keedumunaga (L) (mahe)</v>
      </c>
      <c r="F113" s="241" t="s">
        <v>519</v>
      </c>
      <c r="G113" s="456" t="s">
        <v>520</v>
      </c>
      <c r="H113" s="84"/>
      <c r="I113" s="456" t="s">
        <v>520</v>
      </c>
      <c r="J113" s="125"/>
      <c r="K113" s="456" t="s">
        <v>520</v>
      </c>
      <c r="L113" s="122" t="str">
        <f>'Nädal_23_4-.9.klass'!B67</f>
        <v xml:space="preserve">Pirn </v>
      </c>
    </row>
    <row r="114" spans="1:12">
      <c r="A114" s="460"/>
      <c r="B114" s="164" t="str">
        <f>'Nädal_23_4-.9.klass'!B59</f>
        <v>Vanillikissell marjapüreega (L, VS)</v>
      </c>
      <c r="C114" s="454"/>
      <c r="D114" s="173"/>
      <c r="E114" s="144"/>
      <c r="F114" s="145"/>
      <c r="G114" s="457"/>
      <c r="H114" s="84"/>
      <c r="I114" s="457"/>
      <c r="J114" s="119"/>
      <c r="K114" s="457"/>
      <c r="L114" s="123"/>
    </row>
    <row r="115" spans="1:12">
      <c r="A115" s="461" t="s">
        <v>530</v>
      </c>
      <c r="B115" s="164" t="str">
        <f>'Nädal_23_4-.9.klass'!B60</f>
        <v>Mango-kohupiimakreem (L, VS)</v>
      </c>
      <c r="C115" s="455"/>
      <c r="D115" s="335"/>
      <c r="E115" s="339"/>
      <c r="F115" s="242"/>
      <c r="G115" s="465"/>
      <c r="H115" s="84"/>
      <c r="I115" s="465"/>
      <c r="J115" s="120"/>
      <c r="K115" s="465"/>
      <c r="L115" s="124"/>
    </row>
    <row r="116" spans="1:12">
      <c r="A116" s="456" t="s">
        <v>523</v>
      </c>
      <c r="B116" s="140" t="str">
        <f>'Nädal_23_4-.9.klass'!B70</f>
        <v>Värskekapsahautis segahakklihaga</v>
      </c>
      <c r="C116" s="505"/>
      <c r="D116" s="129" t="s">
        <v>491</v>
      </c>
      <c r="E116" s="343" t="str">
        <f>'Nädal_23_4-.9.klass'!B71</f>
        <v>Värskekapsa-läätsehautis (mahe)</v>
      </c>
      <c r="F116" s="241" t="s">
        <v>522</v>
      </c>
      <c r="G116" s="456" t="s">
        <v>523</v>
      </c>
      <c r="H116" s="171" t="str">
        <f>'Nädal_23_4-.9.klass'!B72</f>
        <v>Kartul, aurutatud (mahe)</v>
      </c>
      <c r="I116" s="456" t="s">
        <v>523</v>
      </c>
      <c r="J116" s="175" t="str">
        <f>'Nädal_23_4-.9.klass'!B76</f>
        <v>Suvikõrvitsa-kurgisalat</v>
      </c>
      <c r="K116" s="456" t="s">
        <v>523</v>
      </c>
      <c r="L116" s="122" t="str">
        <f>'Nädal_23_4-.9.klass'!B84</f>
        <v>Õun(mahe)</v>
      </c>
    </row>
    <row r="117" spans="1:12">
      <c r="A117" s="457" t="s">
        <v>515</v>
      </c>
      <c r="B117" s="140"/>
      <c r="C117" s="506"/>
      <c r="D117" s="173"/>
      <c r="E117" s="162"/>
      <c r="F117" s="145"/>
      <c r="G117" s="457"/>
      <c r="H117" s="171" t="str">
        <f>'Nädal_23_4-.9.klass'!B73</f>
        <v>Riis, aurutatud (mahe)</v>
      </c>
      <c r="I117" s="457"/>
      <c r="J117" s="175" t="str">
        <f>'Nädal_23_4-.9.klass'!B77</f>
        <v>Kaalikas, mais, hapukurk</v>
      </c>
      <c r="K117" s="457"/>
      <c r="L117" s="123"/>
    </row>
    <row r="118" spans="1:12">
      <c r="A118" s="465" t="s">
        <v>499</v>
      </c>
      <c r="B118" s="139"/>
      <c r="C118" s="507"/>
      <c r="D118" s="335"/>
      <c r="E118" s="355"/>
      <c r="F118" s="242"/>
      <c r="G118" s="465"/>
      <c r="H118" s="171" t="str">
        <f>'Nädal_23_4-.9.klass'!B74</f>
        <v>Juurseller, röstitud</v>
      </c>
      <c r="I118" s="465"/>
      <c r="J118" s="120"/>
      <c r="K118" s="465"/>
      <c r="L118" s="124"/>
    </row>
    <row r="119" spans="1:12" ht="31.5">
      <c r="A119" s="136" t="str">
        <f>'Nädal_24_10.-12.klass'!A7</f>
        <v>24. nädal</v>
      </c>
      <c r="B119" s="331" t="s">
        <v>505</v>
      </c>
      <c r="C119" s="137" t="s">
        <v>506</v>
      </c>
      <c r="D119" s="137" t="s">
        <v>507</v>
      </c>
      <c r="E119" s="136" t="s">
        <v>13</v>
      </c>
      <c r="F119" s="137" t="s">
        <v>508</v>
      </c>
      <c r="G119" s="136" t="str">
        <f>A119</f>
        <v>24. nädal</v>
      </c>
      <c r="H119" s="136" t="s">
        <v>509</v>
      </c>
      <c r="I119" s="136" t="str">
        <f>A119</f>
        <v>24. nädal</v>
      </c>
      <c r="J119" s="136" t="s">
        <v>510</v>
      </c>
      <c r="K119" s="165" t="str">
        <f>A119</f>
        <v>24. nädal</v>
      </c>
      <c r="L119" s="136" t="s">
        <v>511</v>
      </c>
    </row>
    <row r="120" spans="1:12">
      <c r="A120" s="459" t="s">
        <v>512</v>
      </c>
      <c r="B120" s="140" t="str">
        <f>'Nädal_24_4.-9.klass'!B9</f>
        <v>Sinepine sealihakaste (G, L)</v>
      </c>
      <c r="C120" s="502" t="s">
        <v>516</v>
      </c>
      <c r="D120" s="133" t="s">
        <v>499</v>
      </c>
      <c r="E120" s="349" t="str">
        <f>'Nädal_24_4.-9.klass'!B10</f>
        <v>Rooskapsas sinepikastmes (G, L) (mahe)</v>
      </c>
      <c r="F120" s="337" t="s">
        <v>525</v>
      </c>
      <c r="G120" s="456" t="s">
        <v>512</v>
      </c>
      <c r="H120" s="138" t="str">
        <f>'Nädal_24_4.-9.klass'!B11</f>
        <v>Täisterapasta/pasta (G) (mahe)</v>
      </c>
      <c r="I120" s="456" t="s">
        <v>512</v>
      </c>
      <c r="J120" s="175" t="str">
        <f>'Nädal_24_4.-9.klass'!B14</f>
        <v>Hiina kapsa salat roheliste hernestega</v>
      </c>
      <c r="K120" s="456" t="s">
        <v>512</v>
      </c>
      <c r="L120" s="122" t="str">
        <f>'Nädal_24_4.-9.klass'!B23</f>
        <v>Pirn</v>
      </c>
    </row>
    <row r="121" spans="1:12">
      <c r="A121" s="460" t="s">
        <v>515</v>
      </c>
      <c r="B121" s="139"/>
      <c r="C121" s="503"/>
      <c r="D121" s="173"/>
      <c r="E121" s="144"/>
      <c r="F121" s="156"/>
      <c r="G121" s="457"/>
      <c r="H121" s="138" t="str">
        <f>'Nädal_24_4.-9.klass'!B12</f>
        <v>Riis, aurutatud (mahe)</v>
      </c>
      <c r="I121" s="457"/>
      <c r="J121" s="175" t="str">
        <f>'Nädal_24_4.-9.klass'!B15</f>
        <v>Porgand, šampinjonid küüslauguga, valge redis</v>
      </c>
      <c r="K121" s="457"/>
      <c r="L121" s="123"/>
    </row>
    <row r="122" spans="1:12">
      <c r="A122" s="461" t="s">
        <v>499</v>
      </c>
      <c r="B122" s="139"/>
      <c r="C122" s="504"/>
      <c r="D122" s="335"/>
      <c r="E122" s="339"/>
      <c r="F122" s="348"/>
      <c r="G122" s="465"/>
      <c r="H122" s="138" t="str">
        <f>'Nädal_24_4.-9.klass'!B13</f>
        <v>Miniporgandid, aurutatud</v>
      </c>
      <c r="I122" s="465"/>
      <c r="J122" s="120"/>
      <c r="K122" s="465"/>
      <c r="L122" s="124"/>
    </row>
    <row r="123" spans="1:12">
      <c r="A123" s="459" t="s">
        <v>515</v>
      </c>
      <c r="B123" s="140" t="str">
        <f>'Nädal_24_4.-9.klass'!B26</f>
        <v>Ühepajatoit kanalihaga</v>
      </c>
      <c r="C123" s="453" t="s">
        <v>513</v>
      </c>
      <c r="D123" s="342"/>
      <c r="E123" s="349" t="str">
        <f>'Nädal_24_4.-9.klass'!B27</f>
        <v>Koorene köögiviljakaste (G, L)</v>
      </c>
      <c r="F123" s="337" t="s">
        <v>525</v>
      </c>
      <c r="G123" s="456" t="s">
        <v>515</v>
      </c>
      <c r="H123" s="154" t="str">
        <f>'Nädal_24_4.-9.klass'!B28</f>
        <v>Kartul, aurutatud (mahe)</v>
      </c>
      <c r="I123" s="456" t="s">
        <v>515</v>
      </c>
      <c r="J123" s="175" t="str">
        <f>'Nädal_24_4.-9.klass'!B31</f>
        <v>Valge redisesalat värske kurgiga</v>
      </c>
      <c r="K123" s="456" t="s">
        <v>515</v>
      </c>
      <c r="L123" s="122" t="str">
        <f>'Nädal_24_4.-9.klass'!B40</f>
        <v>Õun (mahe)</v>
      </c>
    </row>
    <row r="124" spans="1:12">
      <c r="A124" s="460" t="s">
        <v>523</v>
      </c>
      <c r="B124" s="139"/>
      <c r="C124" s="454"/>
      <c r="D124" s="173"/>
      <c r="E124" s="144"/>
      <c r="F124" s="156"/>
      <c r="G124" s="457"/>
      <c r="H124" s="154" t="str">
        <f>'Nädal_24_4.-9.klass'!B29</f>
        <v xml:space="preserve">Tatar, aurutatud </v>
      </c>
      <c r="I124" s="457"/>
      <c r="J124" s="175" t="str">
        <f>'Nädal_24_4.-9.klass'!B32</f>
        <v>Peet, hernes, kaalikas</v>
      </c>
      <c r="K124" s="457"/>
      <c r="L124" s="123"/>
    </row>
    <row r="125" spans="1:12">
      <c r="A125" s="461" t="s">
        <v>528</v>
      </c>
      <c r="B125" s="139"/>
      <c r="C125" s="455"/>
      <c r="D125" s="335"/>
      <c r="E125" s="339"/>
      <c r="F125" s="348"/>
      <c r="G125" s="465"/>
      <c r="H125" s="154" t="str">
        <f>'Nädal_24_4.-9.klass'!B30</f>
        <v>Kõrvits, röstitud</v>
      </c>
      <c r="I125" s="465"/>
      <c r="J125" s="175" t="str">
        <f>'Nädal_24_4.-9.klass'!B33</f>
        <v>Seemnesegu (mahe)</v>
      </c>
      <c r="K125" s="465"/>
      <c r="L125" s="124"/>
    </row>
    <row r="126" spans="1:12">
      <c r="A126" s="456" t="s">
        <v>499</v>
      </c>
      <c r="B126" s="200" t="str">
        <f>'Nädal_24_4.-9.klass'!B43</f>
        <v>Hakklihasupp</v>
      </c>
      <c r="C126" s="487" t="s">
        <v>503</v>
      </c>
      <c r="D126" s="131" t="s">
        <v>495</v>
      </c>
      <c r="E126" s="349" t="str">
        <f>'Nädal_24_4.-9.klass'!B44</f>
        <v>Tomatine kikerhernesupp</v>
      </c>
      <c r="F126" s="360" t="s">
        <v>525</v>
      </c>
      <c r="G126" s="456" t="s">
        <v>499</v>
      </c>
      <c r="H126" s="84"/>
      <c r="I126" s="456" t="s">
        <v>499</v>
      </c>
      <c r="J126" s="125"/>
      <c r="K126" s="456" t="s">
        <v>499</v>
      </c>
      <c r="L126" s="122" t="str">
        <f>'Nädal_24_4.-9.klass'!B54</f>
        <v>Pirn</v>
      </c>
    </row>
    <row r="127" spans="1:12">
      <c r="A127" s="457"/>
      <c r="B127" s="164" t="str">
        <f>'Nädal_24_4.-9.klass'!B46</f>
        <v>Maisimannakreem kisselliga (L)</v>
      </c>
      <c r="C127" s="488"/>
      <c r="D127" s="173"/>
      <c r="E127" s="144"/>
      <c r="F127" s="156"/>
      <c r="G127" s="457"/>
      <c r="H127" s="84"/>
      <c r="I127" s="457"/>
      <c r="J127" s="119"/>
      <c r="K127" s="457"/>
      <c r="L127" s="123"/>
    </row>
    <row r="128" spans="1:12">
      <c r="A128" s="465" t="s">
        <v>499</v>
      </c>
      <c r="B128" s="164" t="str">
        <f>'Nädal_24_4.-9.klass'!B47</f>
        <v>Vanilje panna cotta pohlakastmega (L)</v>
      </c>
      <c r="C128" s="489"/>
      <c r="D128" s="173"/>
      <c r="E128" s="144"/>
      <c r="F128" s="156"/>
      <c r="G128" s="465"/>
      <c r="H128" s="84"/>
      <c r="I128" s="465"/>
      <c r="J128" s="120"/>
      <c r="K128" s="465"/>
      <c r="L128" s="124"/>
    </row>
    <row r="129" spans="1:12">
      <c r="A129" s="456" t="s">
        <v>520</v>
      </c>
      <c r="B129" s="140" t="str">
        <f>'Nädal_24_4.-9.klass'!B57</f>
        <v>Ahjukala juustukattega (G, L, PT)</v>
      </c>
      <c r="C129" s="508" t="s">
        <v>518</v>
      </c>
      <c r="D129" s="342"/>
      <c r="E129" s="195" t="str">
        <f>'Nädal_24_4.-9.klass'!B58</f>
        <v>Köögivilja-läätse pikkpoiss (G, L, M)</v>
      </c>
      <c r="F129" s="337" t="s">
        <v>522</v>
      </c>
      <c r="G129" s="456" t="s">
        <v>520</v>
      </c>
      <c r="H129" s="154" t="str">
        <f>'Nädal_24_4.-9.klass'!B59</f>
        <v>Kartul, aurutatud (mahe)</v>
      </c>
      <c r="I129" s="456" t="s">
        <v>520</v>
      </c>
      <c r="J129" s="175" t="str">
        <f>'Nädal_24_4.-9.klass'!B63</f>
        <v>Porgandi-ananassisalat</v>
      </c>
      <c r="K129" s="456" t="s">
        <v>520</v>
      </c>
      <c r="L129" s="122" t="str">
        <f>'Nädal_24_4.-9.klass'!B72</f>
        <v>Õun (mahe)</v>
      </c>
    </row>
    <row r="130" spans="1:12">
      <c r="A130" s="457"/>
      <c r="B130" s="140" t="str">
        <f>'Nädal_24_4.-9.klass'!B62</f>
        <v>Tartarkaste (L)</v>
      </c>
      <c r="C130" s="509"/>
      <c r="D130" s="133" t="s">
        <v>499</v>
      </c>
      <c r="E130" s="196"/>
      <c r="F130" s="156"/>
      <c r="G130" s="457"/>
      <c r="H130" s="154" t="str">
        <f>'Nädal_24_4.-9.klass'!B60</f>
        <v>Kuskuss, aurutatud (G)</v>
      </c>
      <c r="I130" s="457"/>
      <c r="J130" s="175" t="str">
        <f>'Nädal_24_4.-9.klass'!B64</f>
        <v>Nuikapsas, kikerherned, porrulauk</v>
      </c>
      <c r="K130" s="457"/>
      <c r="L130" s="124"/>
    </row>
    <row r="131" spans="1:12">
      <c r="A131" s="465"/>
      <c r="B131" s="140"/>
      <c r="C131" s="510"/>
      <c r="D131" s="357"/>
      <c r="E131" s="197"/>
      <c r="F131" s="348"/>
      <c r="G131" s="465"/>
      <c r="H131" s="154" t="str">
        <f>'Nädal_24_4.-9.klass'!B61</f>
        <v>Pastinaak, röstitud</v>
      </c>
      <c r="I131" s="465"/>
      <c r="J131" s="175"/>
      <c r="K131" s="465"/>
      <c r="L131" s="123"/>
    </row>
    <row r="132" spans="1:12">
      <c r="A132" s="456" t="s">
        <v>523</v>
      </c>
      <c r="B132" s="181" t="str">
        <f>'Nädal_24_4.-9.klass'!B75</f>
        <v>Pilaff kanalihaga</v>
      </c>
      <c r="C132" s="453" t="s">
        <v>513</v>
      </c>
      <c r="D132" s="129" t="s">
        <v>491</v>
      </c>
      <c r="E132" s="182" t="str">
        <f>'Nädal_24_4.-9.klass'!B76</f>
        <v>Pilaff porgandi ja punaste ubadega (mahe)</v>
      </c>
      <c r="F132" s="184" t="s">
        <v>519</v>
      </c>
      <c r="G132" s="456" t="s">
        <v>523</v>
      </c>
      <c r="H132" s="189" t="str">
        <f>'Nädal_24_4.-9.klass'!B77</f>
        <v>Brokoli, aurutatud</v>
      </c>
      <c r="I132" s="456" t="s">
        <v>523</v>
      </c>
      <c r="J132" s="190" t="str">
        <f>'Nädal_24_4.-9.klass'!B79</f>
        <v>Peedi-piprajuuresalat</v>
      </c>
      <c r="K132" s="456" t="s">
        <v>523</v>
      </c>
      <c r="L132" s="122" t="str">
        <f>'Nädal_24_4.-9.klass'!B89</f>
        <v>Pirn</v>
      </c>
    </row>
    <row r="133" spans="1:12">
      <c r="A133" s="457"/>
      <c r="B133" s="181" t="str">
        <f>'Nädal_24_4.-9.klass'!B78</f>
        <v>Soe tomatikaste</v>
      </c>
      <c r="C133" s="454"/>
      <c r="D133" s="131" t="s">
        <v>495</v>
      </c>
      <c r="E133" s="183"/>
      <c r="F133" s="185"/>
      <c r="G133" s="457"/>
      <c r="H133" s="189"/>
      <c r="I133" s="457"/>
      <c r="J133" s="190" t="str">
        <f>'Nädal_24_4.-9.klass'!B80</f>
        <v>Hiina kapsas, marineeritud punane sibul, mais</v>
      </c>
      <c r="K133" s="457"/>
      <c r="L133" s="124"/>
    </row>
    <row r="134" spans="1:12">
      <c r="A134" s="465"/>
      <c r="B134" s="140"/>
      <c r="C134" s="455"/>
      <c r="D134" s="335"/>
      <c r="E134" s="186"/>
      <c r="F134" s="170"/>
      <c r="G134" s="465"/>
      <c r="H134" s="187"/>
      <c r="I134" s="465"/>
      <c r="J134" s="188"/>
      <c r="K134" s="465"/>
      <c r="L134" s="75"/>
    </row>
  </sheetData>
  <mergeCells count="200">
    <mergeCell ref="K93:K94"/>
    <mergeCell ref="K95:K97"/>
    <mergeCell ref="I95:I97"/>
    <mergeCell ref="I93:I94"/>
    <mergeCell ref="I98:I100"/>
    <mergeCell ref="K98:K100"/>
    <mergeCell ref="I101:I102"/>
    <mergeCell ref="K101:K102"/>
    <mergeCell ref="I120:I122"/>
    <mergeCell ref="K120:K122"/>
    <mergeCell ref="I110:I112"/>
    <mergeCell ref="K110:K112"/>
    <mergeCell ref="I113:I115"/>
    <mergeCell ref="K113:K115"/>
    <mergeCell ref="I116:I118"/>
    <mergeCell ref="K116:K118"/>
    <mergeCell ref="I104:I106"/>
    <mergeCell ref="K104:K106"/>
    <mergeCell ref="I107:I109"/>
    <mergeCell ref="K107:K109"/>
    <mergeCell ref="G132:G134"/>
    <mergeCell ref="A132:A134"/>
    <mergeCell ref="C132:C134"/>
    <mergeCell ref="K132:K134"/>
    <mergeCell ref="A129:A131"/>
    <mergeCell ref="G129:G131"/>
    <mergeCell ref="C129:C131"/>
    <mergeCell ref="A126:A128"/>
    <mergeCell ref="C126:C128"/>
    <mergeCell ref="G126:G128"/>
    <mergeCell ref="I126:I128"/>
    <mergeCell ref="I129:I131"/>
    <mergeCell ref="I132:I134"/>
    <mergeCell ref="K126:K128"/>
    <mergeCell ref="K129:K131"/>
    <mergeCell ref="A123:A125"/>
    <mergeCell ref="C123:C125"/>
    <mergeCell ref="G123:G125"/>
    <mergeCell ref="I123:I125"/>
    <mergeCell ref="K123:K125"/>
    <mergeCell ref="A120:A122"/>
    <mergeCell ref="C120:C122"/>
    <mergeCell ref="G120:G122"/>
    <mergeCell ref="A116:A118"/>
    <mergeCell ref="C116:C118"/>
    <mergeCell ref="G116:G118"/>
    <mergeCell ref="A107:A109"/>
    <mergeCell ref="C107:C109"/>
    <mergeCell ref="G107:G109"/>
    <mergeCell ref="A104:A106"/>
    <mergeCell ref="C104:C106"/>
    <mergeCell ref="G104:G106"/>
    <mergeCell ref="A113:A115"/>
    <mergeCell ref="C113:C115"/>
    <mergeCell ref="G113:G115"/>
    <mergeCell ref="A110:A112"/>
    <mergeCell ref="G110:G112"/>
    <mergeCell ref="A95:A97"/>
    <mergeCell ref="C95:C97"/>
    <mergeCell ref="G95:G97"/>
    <mergeCell ref="A93:A94"/>
    <mergeCell ref="C93:C94"/>
    <mergeCell ref="G93:G94"/>
    <mergeCell ref="A101:A102"/>
    <mergeCell ref="C101:C102"/>
    <mergeCell ref="G101:G102"/>
    <mergeCell ref="A98:A100"/>
    <mergeCell ref="C98:C100"/>
    <mergeCell ref="G98:G100"/>
    <mergeCell ref="K90:K92"/>
    <mergeCell ref="A83:A85"/>
    <mergeCell ref="C83:C85"/>
    <mergeCell ref="G83:G85"/>
    <mergeCell ref="G86:G87"/>
    <mergeCell ref="A80:A82"/>
    <mergeCell ref="C80:C82"/>
    <mergeCell ref="G80:G82"/>
    <mergeCell ref="A77:A79"/>
    <mergeCell ref="C77:C79"/>
    <mergeCell ref="G77:G79"/>
    <mergeCell ref="A90:A92"/>
    <mergeCell ref="C90:C92"/>
    <mergeCell ref="G90:G92"/>
    <mergeCell ref="I90:I92"/>
    <mergeCell ref="A74:A76"/>
    <mergeCell ref="C74:C76"/>
    <mergeCell ref="G74:G76"/>
    <mergeCell ref="K74:K76"/>
    <mergeCell ref="A86:A88"/>
    <mergeCell ref="C86:C88"/>
    <mergeCell ref="K77:K79"/>
    <mergeCell ref="K80:K82"/>
    <mergeCell ref="K83:K85"/>
    <mergeCell ref="K86:K88"/>
    <mergeCell ref="A61:A63"/>
    <mergeCell ref="C61:C63"/>
    <mergeCell ref="G61:G63"/>
    <mergeCell ref="I61:I63"/>
    <mergeCell ref="K61:K63"/>
    <mergeCell ref="A70:A72"/>
    <mergeCell ref="C70:C72"/>
    <mergeCell ref="G70:G72"/>
    <mergeCell ref="I70:I72"/>
    <mergeCell ref="K70:K72"/>
    <mergeCell ref="A64:A66"/>
    <mergeCell ref="C64:C66"/>
    <mergeCell ref="G64:G66"/>
    <mergeCell ref="I64:I66"/>
    <mergeCell ref="K64:K66"/>
    <mergeCell ref="J65:J66"/>
    <mergeCell ref="A67:A69"/>
    <mergeCell ref="C67:C69"/>
    <mergeCell ref="G67:G69"/>
    <mergeCell ref="I67:I69"/>
    <mergeCell ref="K67:K69"/>
    <mergeCell ref="A48:A50"/>
    <mergeCell ref="C48:C50"/>
    <mergeCell ref="G48:G50"/>
    <mergeCell ref="A58:A60"/>
    <mergeCell ref="C58:C60"/>
    <mergeCell ref="G58:G60"/>
    <mergeCell ref="I58:I60"/>
    <mergeCell ref="K58:K60"/>
    <mergeCell ref="C54:C55"/>
    <mergeCell ref="I48:I50"/>
    <mergeCell ref="K48:K50"/>
    <mergeCell ref="A51:A53"/>
    <mergeCell ref="C51:C53"/>
    <mergeCell ref="G51:G53"/>
    <mergeCell ref="I51:I53"/>
    <mergeCell ref="K51:K53"/>
    <mergeCell ref="I54:I55"/>
    <mergeCell ref="A54:A56"/>
    <mergeCell ref="G54:G56"/>
    <mergeCell ref="K54:K56"/>
    <mergeCell ref="K37:K40"/>
    <mergeCell ref="K42:K44"/>
    <mergeCell ref="J43:J44"/>
    <mergeCell ref="A45:A47"/>
    <mergeCell ref="C45:C47"/>
    <mergeCell ref="G45:G47"/>
    <mergeCell ref="I45:I47"/>
    <mergeCell ref="K45:K47"/>
    <mergeCell ref="A37:A40"/>
    <mergeCell ref="C37:C40"/>
    <mergeCell ref="G37:G40"/>
    <mergeCell ref="I37:I40"/>
    <mergeCell ref="A42:A44"/>
    <mergeCell ref="C42:C44"/>
    <mergeCell ref="G42:G44"/>
    <mergeCell ref="I42:I44"/>
    <mergeCell ref="A34:A36"/>
    <mergeCell ref="C34:C36"/>
    <mergeCell ref="G34:G36"/>
    <mergeCell ref="I34:I36"/>
    <mergeCell ref="K34:K36"/>
    <mergeCell ref="A31:A33"/>
    <mergeCell ref="C31:C33"/>
    <mergeCell ref="G31:G33"/>
    <mergeCell ref="I31:I33"/>
    <mergeCell ref="K31:K33"/>
    <mergeCell ref="J32:J33"/>
    <mergeCell ref="A21:A23"/>
    <mergeCell ref="C21:C23"/>
    <mergeCell ref="G21:G23"/>
    <mergeCell ref="I21:I23"/>
    <mergeCell ref="K21:K23"/>
    <mergeCell ref="A18:A20"/>
    <mergeCell ref="C18:C20"/>
    <mergeCell ref="G18:G20"/>
    <mergeCell ref="I18:I20"/>
    <mergeCell ref="K18:K20"/>
    <mergeCell ref="J19:J20"/>
    <mergeCell ref="C25:C27"/>
    <mergeCell ref="G25:G27"/>
    <mergeCell ref="I25:I27"/>
    <mergeCell ref="K25:K27"/>
    <mergeCell ref="A25:A27"/>
    <mergeCell ref="A28:A30"/>
    <mergeCell ref="C28:C30"/>
    <mergeCell ref="G28:G30"/>
    <mergeCell ref="I28:I30"/>
    <mergeCell ref="K28:K30"/>
    <mergeCell ref="C9:C11"/>
    <mergeCell ref="G9:G11"/>
    <mergeCell ref="I9:I11"/>
    <mergeCell ref="N17:N18"/>
    <mergeCell ref="K9:K11"/>
    <mergeCell ref="A12:A14"/>
    <mergeCell ref="C12:C14"/>
    <mergeCell ref="G12:G14"/>
    <mergeCell ref="I12:I14"/>
    <mergeCell ref="K12:K14"/>
    <mergeCell ref="J13:J14"/>
    <mergeCell ref="A9:A11"/>
    <mergeCell ref="A15:A16"/>
    <mergeCell ref="C15:C16"/>
    <mergeCell ref="G15:G16"/>
    <mergeCell ref="I15:I16"/>
    <mergeCell ref="K15:K16"/>
  </mergeCells>
  <conditionalFormatting sqref="B1">
    <cfRule type="expression" priority="105">
      <formula>B1="siga"+$B$5</formula>
    </cfRule>
  </conditionalFormatting>
  <conditionalFormatting sqref="B1:B2 B4:B7">
    <cfRule type="expression" priority="106">
      <formula>B1="siga"</formula>
    </cfRule>
    <cfRule type="expression" dxfId="60" priority="104">
      <formula>B1="siga"</formula>
    </cfRule>
  </conditionalFormatting>
  <conditionalFormatting sqref="B2">
    <cfRule type="expression" dxfId="59" priority="103">
      <formula>B2="veis"</formula>
    </cfRule>
  </conditionalFormatting>
  <conditionalFormatting sqref="B4">
    <cfRule type="expression" dxfId="58" priority="102">
      <formula>B4="kalkun"</formula>
    </cfRule>
  </conditionalFormatting>
  <conditionalFormatting sqref="B5">
    <cfRule type="expression" dxfId="57" priority="101">
      <formula>B5="kala"</formula>
    </cfRule>
  </conditionalFormatting>
  <conditionalFormatting sqref="B6">
    <cfRule type="expression" dxfId="56" priority="100">
      <formula>B6="lammas"</formula>
    </cfRule>
  </conditionalFormatting>
  <conditionalFormatting sqref="B7">
    <cfRule type="expression" dxfId="55" priority="99">
      <formula>B7="segaliha"</formula>
    </cfRule>
    <cfRule type="expression" dxfId="54" priority="98">
      <formula>B7="segaliha"</formula>
    </cfRule>
  </conditionalFormatting>
  <conditionalFormatting sqref="C9">
    <cfRule type="expression" dxfId="53" priority="8">
      <formula>C9="siga"</formula>
    </cfRule>
    <cfRule type="expression" dxfId="52" priority="7">
      <formula>C9="kala"</formula>
    </cfRule>
    <cfRule type="expression" priority="9">
      <formula>C9="siga"</formula>
    </cfRule>
  </conditionalFormatting>
  <conditionalFormatting sqref="C12">
    <cfRule type="expression" dxfId="51" priority="93">
      <formula>C12="siga"</formula>
    </cfRule>
    <cfRule type="expression" priority="94">
      <formula>C12="siga"</formula>
    </cfRule>
    <cfRule type="expression" dxfId="50" priority="92">
      <formula>C12="veis"</formula>
    </cfRule>
  </conditionalFormatting>
  <conditionalFormatting sqref="C15">
    <cfRule type="expression" priority="91">
      <formula>C15="siga"</formula>
    </cfRule>
    <cfRule type="expression" dxfId="49" priority="90">
      <formula>C15="siga"</formula>
    </cfRule>
    <cfRule type="expression" dxfId="48" priority="89">
      <formula>C15="kala"</formula>
    </cfRule>
  </conditionalFormatting>
  <conditionalFormatting sqref="C18">
    <cfRule type="expression" priority="88">
      <formula>C18="siga"</formula>
    </cfRule>
    <cfRule type="expression" dxfId="47" priority="87">
      <formula>C18="siga"</formula>
    </cfRule>
    <cfRule type="expression" dxfId="46" priority="86">
      <formula>C18="segaliha"</formula>
    </cfRule>
    <cfRule type="expression" dxfId="45" priority="85">
      <formula>C18="segaliha"</formula>
    </cfRule>
  </conditionalFormatting>
  <conditionalFormatting sqref="C25">
    <cfRule type="expression" priority="84">
      <formula>C25="siga"</formula>
    </cfRule>
    <cfRule type="expression" dxfId="44" priority="83">
      <formula>C25="siga"</formula>
    </cfRule>
    <cfRule type="expression" dxfId="43" priority="82">
      <formula>C25="veis"</formula>
    </cfRule>
  </conditionalFormatting>
  <conditionalFormatting sqref="C28">
    <cfRule type="expression" dxfId="42" priority="79">
      <formula>C28="segaliha"</formula>
    </cfRule>
    <cfRule type="expression" priority="81">
      <formula>C28="siga"</formula>
    </cfRule>
    <cfRule type="expression" dxfId="41" priority="80">
      <formula>C28="siga"</formula>
    </cfRule>
    <cfRule type="expression" dxfId="40" priority="78">
      <formula>C28="segaliha"</formula>
    </cfRule>
  </conditionalFormatting>
  <conditionalFormatting sqref="C34">
    <cfRule type="expression" dxfId="39" priority="76">
      <formula>C34="siga"</formula>
    </cfRule>
    <cfRule type="expression" dxfId="38" priority="75">
      <formula>C34="kala"</formula>
    </cfRule>
    <cfRule type="expression" priority="77">
      <formula>C34="siga"</formula>
    </cfRule>
  </conditionalFormatting>
  <conditionalFormatting sqref="C37:C38">
    <cfRule type="expression" priority="74">
      <formula>C37="siga"</formula>
    </cfRule>
    <cfRule type="expression" dxfId="37" priority="73">
      <formula>C37="siga"</formula>
    </cfRule>
    <cfRule type="expression" dxfId="36" priority="72">
      <formula>C37="kalkun"</formula>
    </cfRule>
  </conditionalFormatting>
  <conditionalFormatting sqref="C42">
    <cfRule type="expression" priority="71">
      <formula>C42="siga"</formula>
    </cfRule>
    <cfRule type="expression" priority="70">
      <formula>C42="siga"+$B$5</formula>
    </cfRule>
    <cfRule type="expression" dxfId="35" priority="69">
      <formula>C42="siga"</formula>
    </cfRule>
  </conditionalFormatting>
  <conditionalFormatting sqref="C48">
    <cfRule type="expression" priority="6">
      <formula>C48="siga"</formula>
    </cfRule>
    <cfRule type="expression" priority="5">
      <formula>C48="siga"+$B$5</formula>
    </cfRule>
    <cfRule type="expression" dxfId="34" priority="4">
      <formula>C48="siga"</formula>
    </cfRule>
  </conditionalFormatting>
  <conditionalFormatting sqref="C51">
    <cfRule type="expression" dxfId="33" priority="63">
      <formula>C51="kala"</formula>
    </cfRule>
    <cfRule type="expression" priority="65">
      <formula>C51="siga"</formula>
    </cfRule>
    <cfRule type="expression" dxfId="32" priority="64">
      <formula>C51="siga"</formula>
    </cfRule>
  </conditionalFormatting>
  <conditionalFormatting sqref="C54">
    <cfRule type="expression" dxfId="31" priority="2">
      <formula>C54="siga"</formula>
    </cfRule>
    <cfRule type="expression" dxfId="30" priority="1">
      <formula>C54="kala"</formula>
    </cfRule>
    <cfRule type="expression" priority="3">
      <formula>C54="siga"</formula>
    </cfRule>
  </conditionalFormatting>
  <conditionalFormatting sqref="C61">
    <cfRule type="expression" priority="61">
      <formula>C61="siga"+$B$5</formula>
    </cfRule>
    <cfRule type="expression" dxfId="29" priority="60">
      <formula>C61="siga"</formula>
    </cfRule>
    <cfRule type="expression" priority="62">
      <formula>C61="siga"</formula>
    </cfRule>
  </conditionalFormatting>
  <conditionalFormatting sqref="C67">
    <cfRule type="expression" priority="59">
      <formula>C67="siga"</formula>
    </cfRule>
    <cfRule type="expression" dxfId="28" priority="58">
      <formula>C67="siga"</formula>
    </cfRule>
    <cfRule type="expression" dxfId="27" priority="57">
      <formula>C67="kala"</formula>
    </cfRule>
  </conditionalFormatting>
  <conditionalFormatting sqref="C70">
    <cfRule type="expression" priority="56">
      <formula>C70="siga"</formula>
    </cfRule>
    <cfRule type="expression" dxfId="26" priority="54">
      <formula>C70="veis"</formula>
    </cfRule>
    <cfRule type="expression" dxfId="25" priority="55">
      <formula>C70="siga"</formula>
    </cfRule>
  </conditionalFormatting>
  <conditionalFormatting sqref="C74">
    <cfRule type="expression" dxfId="24" priority="51">
      <formula>C74="siga"</formula>
    </cfRule>
    <cfRule type="expression" priority="52">
      <formula>C74="siga"+$B$5</formula>
    </cfRule>
    <cfRule type="expression" priority="53">
      <formula>C74="siga"</formula>
    </cfRule>
  </conditionalFormatting>
  <conditionalFormatting sqref="C77">
    <cfRule type="expression" dxfId="23" priority="48">
      <formula>C77="veis"</formula>
    </cfRule>
    <cfRule type="expression" dxfId="22" priority="49">
      <formula>C77="siga"</formula>
    </cfRule>
    <cfRule type="expression" priority="50">
      <formula>C77="siga"</formula>
    </cfRule>
  </conditionalFormatting>
  <conditionalFormatting sqref="C80">
    <cfRule type="expression" dxfId="21" priority="45">
      <formula>C80="kala"</formula>
    </cfRule>
    <cfRule type="expression" priority="47">
      <formula>C80="siga"</formula>
    </cfRule>
    <cfRule type="expression" dxfId="20" priority="46">
      <formula>C80="siga"</formula>
    </cfRule>
  </conditionalFormatting>
  <conditionalFormatting sqref="C83">
    <cfRule type="expression" dxfId="19" priority="43">
      <formula>C83="siga"</formula>
    </cfRule>
    <cfRule type="expression" dxfId="18" priority="42">
      <formula>C83="segaliha"</formula>
    </cfRule>
    <cfRule type="expression" priority="44">
      <formula>C83="siga"</formula>
    </cfRule>
    <cfRule type="expression" dxfId="17" priority="41">
      <formula>C83="segaliha"</formula>
    </cfRule>
  </conditionalFormatting>
  <conditionalFormatting sqref="C90">
    <cfRule type="expression" dxfId="16" priority="39">
      <formula>C90="siga"</formula>
    </cfRule>
    <cfRule type="expression" priority="40">
      <formula>C90="siga"</formula>
    </cfRule>
    <cfRule type="expression" dxfId="15" priority="38">
      <formula>C90="veis"</formula>
    </cfRule>
  </conditionalFormatting>
  <conditionalFormatting sqref="C93">
    <cfRule type="expression" priority="37">
      <formula>C93="siga"</formula>
    </cfRule>
    <cfRule type="expression" dxfId="14" priority="36">
      <formula>C93="siga"</formula>
    </cfRule>
    <cfRule type="expression" dxfId="13" priority="35">
      <formula>C93="segaliha"</formula>
    </cfRule>
    <cfRule type="expression" dxfId="12" priority="34">
      <formula>C93="segaliha"</formula>
    </cfRule>
  </conditionalFormatting>
  <conditionalFormatting sqref="C98">
    <cfRule type="expression" priority="33">
      <formula>C98="siga"</formula>
    </cfRule>
    <cfRule type="expression" dxfId="11" priority="32">
      <formula>C98="siga"</formula>
    </cfRule>
    <cfRule type="expression" dxfId="10" priority="31">
      <formula>C98="kala"</formula>
    </cfRule>
  </conditionalFormatting>
  <conditionalFormatting sqref="C101">
    <cfRule type="expression" priority="30">
      <formula>C101="siga"</formula>
    </cfRule>
    <cfRule type="expression" dxfId="9" priority="28">
      <formula>C101="kalkun"</formula>
    </cfRule>
    <cfRule type="expression" dxfId="8" priority="29">
      <formula>C101="siga"</formula>
    </cfRule>
  </conditionalFormatting>
  <conditionalFormatting sqref="C104">
    <cfRule type="expression" dxfId="7" priority="25">
      <formula>C104="siga"</formula>
    </cfRule>
    <cfRule type="expression" priority="26">
      <formula>C104="siga"+$B$5</formula>
    </cfRule>
    <cfRule type="expression" priority="27">
      <formula>C104="siga"</formula>
    </cfRule>
  </conditionalFormatting>
  <conditionalFormatting sqref="C110">
    <cfRule type="expression" priority="23">
      <formula>C110="siga"+$B$5</formula>
    </cfRule>
    <cfRule type="expression" dxfId="6" priority="22">
      <formula>C110="siga"</formula>
    </cfRule>
    <cfRule type="expression" priority="24">
      <formula>C110="siga"</formula>
    </cfRule>
  </conditionalFormatting>
  <conditionalFormatting sqref="C113">
    <cfRule type="expression" priority="21">
      <formula>C113="siga"</formula>
    </cfRule>
    <cfRule type="expression" dxfId="5" priority="20">
      <formula>C113="siga"</formula>
    </cfRule>
    <cfRule type="expression" dxfId="4" priority="19">
      <formula>C113="kala"</formula>
    </cfRule>
  </conditionalFormatting>
  <conditionalFormatting sqref="C120">
    <cfRule type="expression" priority="15">
      <formula>C120="siga"</formula>
    </cfRule>
    <cfRule type="expression" priority="14">
      <formula>C120="siga"+$B$5</formula>
    </cfRule>
    <cfRule type="expression" dxfId="3" priority="13">
      <formula>C120="siga"</formula>
    </cfRule>
  </conditionalFormatting>
  <conditionalFormatting sqref="C126">
    <cfRule type="expression" priority="12">
      <formula>C126="siga"</formula>
    </cfRule>
    <cfRule type="expression" priority="11">
      <formula>C126="siga"+$B$5</formula>
    </cfRule>
    <cfRule type="expression" dxfId="2" priority="10">
      <formula>C126="siga"</formula>
    </cfRule>
  </conditionalFormatting>
  <conditionalFormatting sqref="C129">
    <cfRule type="expression" priority="18">
      <formula>C129="siga"</formula>
    </cfRule>
    <cfRule type="expression" dxfId="1" priority="17">
      <formula>C129="siga"</formula>
    </cfRule>
    <cfRule type="expression" dxfId="0" priority="16">
      <formula>C129="kala"</formula>
    </cfRule>
  </conditionalFormatting>
  <pageMargins left="0.25" right="0.25" top="0.75" bottom="0.75" header="0.3" footer="0.3"/>
  <pageSetup paperSize="8" scale="72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53FE1A235E94DBA75173A88BA5E46" ma:contentTypeVersion="5" ma:contentTypeDescription="Create a new document." ma:contentTypeScope="" ma:versionID="b9f17d00cf6041034fcb0e051c8a5de5">
  <xsd:schema xmlns:xsd="http://www.w3.org/2001/XMLSchema" xmlns:xs="http://www.w3.org/2001/XMLSchema" xmlns:p="http://schemas.microsoft.com/office/2006/metadata/properties" xmlns:ns3="d2d7157d-88dd-4b39-bd8b-426562e3b9f0" targetNamespace="http://schemas.microsoft.com/office/2006/metadata/properties" ma:root="true" ma:fieldsID="c6ee5b6ba9b34cac0920fda88746b20b" ns3:_="">
    <xsd:import namespace="d2d7157d-88dd-4b39-bd8b-426562e3b9f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157d-88dd-4b39-bd8b-426562e3b9f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7157d-88dd-4b39-bd8b-426562e3b9f0" xsi:nil="true"/>
  </documentManagement>
</p:properties>
</file>

<file path=customXml/itemProps1.xml><?xml version="1.0" encoding="utf-8"?>
<ds:datastoreItem xmlns:ds="http://schemas.openxmlformats.org/officeDocument/2006/customXml" ds:itemID="{2E16FA98-B4F8-4639-8B6D-CD6B6A9F9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157d-88dd-4b39-bd8b-426562e3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BAB96D-074F-406B-80D5-DCF503CB37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98F293-56E5-42DD-9BDB-C4953085F12C}">
  <ds:schemaRefs>
    <ds:schemaRef ds:uri="http://schemas.microsoft.com/office/2006/metadata/properties"/>
    <ds:schemaRef ds:uri="http://schemas.microsoft.com/office/infopath/2007/PartnerControls"/>
    <ds:schemaRef ds:uri="d2d7157d-88dd-4b39-bd8b-426562e3b9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Nädal_17_4.-9.klass</vt:lpstr>
      <vt:lpstr>Nädal_18_1_4.-9.klass</vt:lpstr>
      <vt:lpstr>Nädal_19_4-.9.klass</vt:lpstr>
      <vt:lpstr>Nädal_20_4.-9.klass</vt:lpstr>
      <vt:lpstr>Nädal_21_4.-9.klass</vt:lpstr>
      <vt:lpstr>Nädal_22_4.-9.klass</vt:lpstr>
      <vt:lpstr>Nädal_23_4-.9.klass</vt:lpstr>
      <vt:lpstr>Nädal_24_4.-9.klass</vt:lpstr>
      <vt:lpstr>Kontroll-leht</vt:lpstr>
      <vt:lpstr>Nädal_17_10.-12.klass</vt:lpstr>
      <vt:lpstr>Nädal_18_10.-12.klass</vt:lpstr>
      <vt:lpstr>Nädal_19_10.-12.klass</vt:lpstr>
      <vt:lpstr>Nädal_20_10.-12.klass</vt:lpstr>
      <vt:lpstr>Nädal_21_10.-12.klass</vt:lpstr>
      <vt:lpstr>Nädal_22_10.-12.klass</vt:lpstr>
      <vt:lpstr>Nädal_23_10.-12.klass</vt:lpstr>
      <vt:lpstr>Nädal_24_10.-12.klass</vt:lpstr>
      <vt:lpstr>'Kontroll-leht'!Print_Area</vt:lpstr>
      <vt:lpstr>'Nädal_17_10.-12.klass'!Print_Area</vt:lpstr>
      <vt:lpstr>'Nädal_17_4.-9.klass'!Print_Area</vt:lpstr>
      <vt:lpstr>'Nädal_18_1_4.-9.klass'!Print_Area</vt:lpstr>
      <vt:lpstr>'Nädal_18_10.-12.klass'!Print_Area</vt:lpstr>
      <vt:lpstr>'Nädal_19_10.-12.klass'!Print_Area</vt:lpstr>
      <vt:lpstr>'Nädal_19_4-.9.klass'!Print_Area</vt:lpstr>
      <vt:lpstr>'Nädal_20_10.-12.klass'!Print_Area</vt:lpstr>
      <vt:lpstr>'Nädal_20_4.-9.klass'!Print_Area</vt:lpstr>
      <vt:lpstr>'Nädal_21_10.-12.klass'!Print_Area</vt:lpstr>
      <vt:lpstr>'Nädal_21_4.-9.klass'!Print_Area</vt:lpstr>
      <vt:lpstr>'Nädal_22_10.-12.klass'!Print_Area</vt:lpstr>
      <vt:lpstr>'Nädal_22_4.-9.klass'!Print_Area</vt:lpstr>
      <vt:lpstr>'Nädal_23_10.-12.klass'!Print_Area</vt:lpstr>
      <vt:lpstr>'Nädal_23_4-.9.klass'!Print_Area</vt:lpstr>
      <vt:lpstr>'Nädal_24_10.-12.klass'!Print_Area</vt:lpstr>
      <vt:lpstr>'Nädal_24_4.-9.klass'!Print_Area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Kerli Jalas</dc:creator>
  <cp:keywords/>
  <dc:description/>
  <cp:lastModifiedBy>Narva</cp:lastModifiedBy>
  <cp:revision/>
  <dcterms:created xsi:type="dcterms:W3CDTF">2025-11-10T14:06:11Z</dcterms:created>
  <dcterms:modified xsi:type="dcterms:W3CDTF">2026-04-09T10:46:30Z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0x01010089D53FE1A235E94DBA75173A88BA5E46</vt:lpwstr>
  </property>
</Properties>
</file>