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tlana\Desktop\NOVEMBER MENÜÜ\"/>
    </mc:Choice>
  </mc:AlternateContent>
  <xr:revisionPtr revIDLastSave="0" documentId="13_ncr:1_{3D9F249B-3B30-4713-8434-D3896D4351EE}" xr6:coauthVersionLast="47" xr6:coauthVersionMax="47" xr10:uidLastSave="{00000000-0000-0000-0000-000000000000}"/>
  <bookViews>
    <workbookView xWindow="-110" yWindow="-110" windowWidth="19420" windowHeight="10300" tabRatio="871" xr2:uid="{00000000-000D-0000-FFFF-FFFF00000000}"/>
  </bookViews>
  <sheets>
    <sheet name="Teine 45" sheetId="5" r:id="rId1"/>
    <sheet name="Teine 46" sheetId="3" r:id="rId2"/>
    <sheet name="Teine 47" sheetId="4" r:id="rId3"/>
    <sheet name="Teine 48" sheetId="15" r:id="rId4"/>
    <sheet name="Esimene 45" sheetId="6" r:id="rId5"/>
    <sheet name="Esimene 46" sheetId="7" r:id="rId6"/>
    <sheet name="Esimene 47" sheetId="8" r:id="rId7"/>
    <sheet name="Esimene 48" sheetId="16" r:id="rId8"/>
    <sheet name="Kolmas 45" sheetId="9" r:id="rId9"/>
    <sheet name="Kolmas 46" sheetId="10" r:id="rId10"/>
    <sheet name="Kolmas 47" sheetId="11" r:id="rId11"/>
    <sheet name="Kolmas 48" sheetId="17" r:id="rId12"/>
  </sheets>
  <definedNames>
    <definedName name="_xlnm.Print_Area" localSheetId="4">'Esimene 45'!$A$1:$G$89</definedName>
    <definedName name="_xlnm.Print_Area" localSheetId="5">'Esimene 46'!$A$1:$G$94</definedName>
    <definedName name="_xlnm.Print_Area" localSheetId="6">'Esimene 47'!$A$1:$G$90</definedName>
    <definedName name="_xlnm.Print_Area" localSheetId="7">'Esimene 48'!$A$1:$G$96</definedName>
    <definedName name="_xlnm.Print_Area" localSheetId="8">'Kolmas 45'!$A$1:$G$89</definedName>
    <definedName name="_xlnm.Print_Area" localSheetId="9">'Kolmas 46'!$A$1:$G$94</definedName>
    <definedName name="_xlnm.Print_Area" localSheetId="10">'Kolmas 47'!$A$1:$G$90</definedName>
    <definedName name="_xlnm.Print_Area" localSheetId="11">'Kolmas 48'!$A$1:$G$96</definedName>
    <definedName name="_xlnm.Print_Area" localSheetId="0">'Teine 45'!$A$1:$G$89</definedName>
    <definedName name="_xlnm.Print_Area" localSheetId="1">'Teine 46'!$A$1:$G$94</definedName>
    <definedName name="_xlnm.Print_Area" localSheetId="2">'Teine 47'!$A$1:$G$90</definedName>
    <definedName name="_xlnm.Print_Area" localSheetId="3">'Teine 48'!$A$1:$G$96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7" l="1"/>
  <c r="F52" i="17" s="1"/>
  <c r="G52" i="17" s="1"/>
  <c r="D52" i="17"/>
  <c r="B52" i="17"/>
  <c r="E19" i="17"/>
  <c r="F19" i="17"/>
  <c r="G19" i="17" s="1"/>
  <c r="D19" i="17"/>
  <c r="B19" i="17"/>
  <c r="D14" i="17"/>
  <c r="E14" i="17" s="1"/>
  <c r="F14" i="17" s="1"/>
  <c r="B14" i="17"/>
  <c r="B50" i="11"/>
  <c r="B50" i="10"/>
  <c r="G50" i="11"/>
  <c r="E19" i="16"/>
  <c r="F19" i="16" s="1"/>
  <c r="G19" i="16" s="1"/>
  <c r="D19" i="16"/>
  <c r="B19" i="16"/>
  <c r="D14" i="16"/>
  <c r="E14" i="16" s="1"/>
  <c r="F14" i="16" s="1"/>
  <c r="B14" i="16"/>
  <c r="B74" i="10" l="1"/>
  <c r="B75" i="10"/>
  <c r="B76" i="10"/>
  <c r="B77" i="10"/>
  <c r="B78" i="10"/>
  <c r="B79" i="10"/>
  <c r="B80" i="10"/>
  <c r="B81" i="10"/>
  <c r="B82" i="10"/>
  <c r="B83" i="10"/>
  <c r="B84" i="10"/>
  <c r="B85" i="10"/>
  <c r="B42" i="10"/>
  <c r="B43" i="10"/>
  <c r="B44" i="10"/>
  <c r="B45" i="10"/>
  <c r="B46" i="10"/>
  <c r="B47" i="10"/>
  <c r="B48" i="10"/>
  <c r="B49" i="10"/>
  <c r="D76" i="17" l="1"/>
  <c r="E76" i="17" s="1"/>
  <c r="F76" i="17" s="1"/>
  <c r="G76" i="17" s="1"/>
  <c r="D77" i="17"/>
  <c r="E77" i="17" s="1"/>
  <c r="F77" i="17" s="1"/>
  <c r="G77" i="17" s="1"/>
  <c r="D78" i="17"/>
  <c r="E78" i="17" s="1"/>
  <c r="F78" i="17" s="1"/>
  <c r="G78" i="17" s="1"/>
  <c r="D79" i="17"/>
  <c r="E79" i="17" s="1"/>
  <c r="F79" i="17" s="1"/>
  <c r="G79" i="17" s="1"/>
  <c r="D80" i="17"/>
  <c r="E80" i="17" s="1"/>
  <c r="F80" i="17" s="1"/>
  <c r="G80" i="17" s="1"/>
  <c r="D81" i="17"/>
  <c r="E81" i="17" s="1"/>
  <c r="F81" i="17" s="1"/>
  <c r="G81" i="17" s="1"/>
  <c r="D82" i="17"/>
  <c r="E82" i="17" s="1"/>
  <c r="F82" i="17" s="1"/>
  <c r="G82" i="17" s="1"/>
  <c r="D83" i="17"/>
  <c r="E83" i="17" s="1"/>
  <c r="F83" i="17" s="1"/>
  <c r="G83" i="17" s="1"/>
  <c r="D84" i="17"/>
  <c r="E84" i="17" s="1"/>
  <c r="F84" i="17" s="1"/>
  <c r="G84" i="17" s="1"/>
  <c r="D85" i="17"/>
  <c r="E85" i="17" s="1"/>
  <c r="F85" i="17" s="1"/>
  <c r="G85" i="17" s="1"/>
  <c r="D86" i="17"/>
  <c r="E86" i="17" s="1"/>
  <c r="D87" i="17"/>
  <c r="E87" i="17" s="1"/>
  <c r="F87" i="17" s="1"/>
  <c r="G87" i="17" s="1"/>
  <c r="D88" i="17"/>
  <c r="E88" i="17" s="1"/>
  <c r="F88" i="17" s="1"/>
  <c r="B76" i="17"/>
  <c r="B77" i="17"/>
  <c r="B78" i="17"/>
  <c r="B79" i="17"/>
  <c r="B80" i="17"/>
  <c r="B81" i="17"/>
  <c r="B82" i="17"/>
  <c r="B83" i="17"/>
  <c r="B84" i="17"/>
  <c r="B85" i="17"/>
  <c r="B86" i="17"/>
  <c r="B87" i="17"/>
  <c r="D57" i="17"/>
  <c r="E57" i="17" s="1"/>
  <c r="F57" i="17" s="1"/>
  <c r="G57" i="17" s="1"/>
  <c r="D58" i="17"/>
  <c r="E58" i="17" s="1"/>
  <c r="F58" i="17" s="1"/>
  <c r="G58" i="17" s="1"/>
  <c r="D59" i="17"/>
  <c r="E59" i="17" s="1"/>
  <c r="F59" i="17" s="1"/>
  <c r="G59" i="17" s="1"/>
  <c r="D60" i="17"/>
  <c r="E60" i="17" s="1"/>
  <c r="F60" i="17" s="1"/>
  <c r="G60" i="17" s="1"/>
  <c r="D61" i="17"/>
  <c r="E61" i="17" s="1"/>
  <c r="F61" i="17" s="1"/>
  <c r="G61" i="17" s="1"/>
  <c r="D62" i="17"/>
  <c r="E62" i="17" s="1"/>
  <c r="F62" i="17" s="1"/>
  <c r="G62" i="17" s="1"/>
  <c r="D63" i="17"/>
  <c r="E63" i="17" s="1"/>
  <c r="F63" i="17" s="1"/>
  <c r="G63" i="17" s="1"/>
  <c r="D64" i="17"/>
  <c r="E64" i="17" s="1"/>
  <c r="F64" i="17" s="1"/>
  <c r="G64" i="17" s="1"/>
  <c r="D65" i="17"/>
  <c r="E65" i="17" s="1"/>
  <c r="F65" i="17" s="1"/>
  <c r="G65" i="17" s="1"/>
  <c r="D66" i="17"/>
  <c r="E66" i="17" s="1"/>
  <c r="F66" i="17" s="1"/>
  <c r="G66" i="17" s="1"/>
  <c r="D67" i="17"/>
  <c r="E67" i="17" s="1"/>
  <c r="F67" i="17" s="1"/>
  <c r="G67" i="17" s="1"/>
  <c r="D68" i="17"/>
  <c r="E68" i="17" s="1"/>
  <c r="F68" i="17" s="1"/>
  <c r="G68" i="17" s="1"/>
  <c r="D69" i="17"/>
  <c r="E69" i="17" s="1"/>
  <c r="D70" i="17"/>
  <c r="E70" i="17" s="1"/>
  <c r="F70" i="17" s="1"/>
  <c r="G70" i="17" s="1"/>
  <c r="D71" i="17"/>
  <c r="E71" i="17" s="1"/>
  <c r="F71" i="17" s="1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D44" i="17"/>
  <c r="E44" i="17" s="1"/>
  <c r="F44" i="17" s="1"/>
  <c r="G44" i="17" s="1"/>
  <c r="D45" i="17"/>
  <c r="E45" i="17" s="1"/>
  <c r="F45" i="17" s="1"/>
  <c r="G45" i="17" s="1"/>
  <c r="D46" i="17"/>
  <c r="E46" i="17" s="1"/>
  <c r="F46" i="17" s="1"/>
  <c r="G46" i="17" s="1"/>
  <c r="D47" i="17"/>
  <c r="E47" i="17" s="1"/>
  <c r="F47" i="17" s="1"/>
  <c r="G47" i="17" s="1"/>
  <c r="D48" i="17"/>
  <c r="E48" i="17" s="1"/>
  <c r="F48" i="17" s="1"/>
  <c r="G48" i="17" s="1"/>
  <c r="D49" i="17"/>
  <c r="E49" i="17" s="1"/>
  <c r="F49" i="17" s="1"/>
  <c r="G49" i="17" s="1"/>
  <c r="D50" i="17"/>
  <c r="E50" i="17" s="1"/>
  <c r="D51" i="17"/>
  <c r="E51" i="17" s="1"/>
  <c r="F51" i="17" s="1"/>
  <c r="G51" i="17" s="1"/>
  <c r="D43" i="17"/>
  <c r="E43" i="17" s="1"/>
  <c r="F43" i="17" s="1"/>
  <c r="G43" i="17" s="1"/>
  <c r="B44" i="17"/>
  <c r="B45" i="17"/>
  <c r="B46" i="17"/>
  <c r="B47" i="17"/>
  <c r="B48" i="17"/>
  <c r="B49" i="17"/>
  <c r="B50" i="17"/>
  <c r="B51" i="17"/>
  <c r="D25" i="17"/>
  <c r="E25" i="17" s="1"/>
  <c r="F25" i="17" s="1"/>
  <c r="G25" i="17" s="1"/>
  <c r="D26" i="17"/>
  <c r="E26" i="17" s="1"/>
  <c r="F26" i="17" s="1"/>
  <c r="G26" i="17" s="1"/>
  <c r="D27" i="17"/>
  <c r="E27" i="17" s="1"/>
  <c r="F27" i="17" s="1"/>
  <c r="G27" i="17" s="1"/>
  <c r="D28" i="17"/>
  <c r="E28" i="17" s="1"/>
  <c r="F28" i="17" s="1"/>
  <c r="G28" i="17" s="1"/>
  <c r="D29" i="17"/>
  <c r="E29" i="17" s="1"/>
  <c r="F29" i="17" s="1"/>
  <c r="G29" i="17" s="1"/>
  <c r="D30" i="17"/>
  <c r="E30" i="17" s="1"/>
  <c r="F30" i="17" s="1"/>
  <c r="G30" i="17" s="1"/>
  <c r="D31" i="17"/>
  <c r="E31" i="17" s="1"/>
  <c r="F31" i="17" s="1"/>
  <c r="G31" i="17" s="1"/>
  <c r="D32" i="17"/>
  <c r="E32" i="17" s="1"/>
  <c r="F32" i="17" s="1"/>
  <c r="G32" i="17" s="1"/>
  <c r="D33" i="17"/>
  <c r="E33" i="17" s="1"/>
  <c r="F33" i="17" s="1"/>
  <c r="G33" i="17" s="1"/>
  <c r="D34" i="17"/>
  <c r="E34" i="17" s="1"/>
  <c r="F34" i="17" s="1"/>
  <c r="G34" i="17" s="1"/>
  <c r="D35" i="17"/>
  <c r="E35" i="17" s="1"/>
  <c r="F35" i="17" s="1"/>
  <c r="G35" i="17" s="1"/>
  <c r="D36" i="17"/>
  <c r="E36" i="17" s="1"/>
  <c r="F36" i="17" s="1"/>
  <c r="G36" i="17" s="1"/>
  <c r="D37" i="17"/>
  <c r="E37" i="17" s="1"/>
  <c r="D38" i="17"/>
  <c r="E38" i="17" s="1"/>
  <c r="F38" i="17" s="1"/>
  <c r="G38" i="17" s="1"/>
  <c r="D39" i="17"/>
  <c r="E39" i="17" s="1"/>
  <c r="F39" i="17" s="1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D5" i="17"/>
  <c r="E5" i="17" s="1"/>
  <c r="F5" i="17" s="1"/>
  <c r="G5" i="17" s="1"/>
  <c r="D6" i="17"/>
  <c r="E6" i="17" s="1"/>
  <c r="F6" i="17" s="1"/>
  <c r="G6" i="17" s="1"/>
  <c r="D7" i="17"/>
  <c r="E7" i="17" s="1"/>
  <c r="F7" i="17" s="1"/>
  <c r="G7" i="17" s="1"/>
  <c r="D8" i="17"/>
  <c r="E8" i="17" s="1"/>
  <c r="F8" i="17" s="1"/>
  <c r="G8" i="17" s="1"/>
  <c r="D9" i="17"/>
  <c r="E9" i="17" s="1"/>
  <c r="F9" i="17" s="1"/>
  <c r="G9" i="17" s="1"/>
  <c r="D10" i="17"/>
  <c r="E10" i="17" s="1"/>
  <c r="F10" i="17" s="1"/>
  <c r="G10" i="17" s="1"/>
  <c r="D11" i="17"/>
  <c r="E11" i="17" s="1"/>
  <c r="F11" i="17" s="1"/>
  <c r="G11" i="17" s="1"/>
  <c r="D12" i="17"/>
  <c r="E12" i="17" s="1"/>
  <c r="F12" i="17" s="1"/>
  <c r="G12" i="17" s="1"/>
  <c r="D13" i="17"/>
  <c r="E13" i="17" s="1"/>
  <c r="F13" i="17" s="1"/>
  <c r="G13" i="17" s="1"/>
  <c r="D15" i="17"/>
  <c r="E15" i="17" s="1"/>
  <c r="F15" i="17" s="1"/>
  <c r="G15" i="17" s="1"/>
  <c r="D16" i="17"/>
  <c r="E16" i="17" s="1"/>
  <c r="F16" i="17" s="1"/>
  <c r="G16" i="17" s="1"/>
  <c r="D17" i="17"/>
  <c r="E17" i="17" s="1"/>
  <c r="D18" i="17"/>
  <c r="E18" i="17" s="1"/>
  <c r="F18" i="17" s="1"/>
  <c r="G18" i="17" s="1"/>
  <c r="D20" i="17"/>
  <c r="E20" i="17" s="1"/>
  <c r="F20" i="17" s="1"/>
  <c r="B5" i="17"/>
  <c r="B6" i="17"/>
  <c r="B7" i="17"/>
  <c r="B8" i="17"/>
  <c r="B9" i="17"/>
  <c r="B10" i="17"/>
  <c r="B11" i="17"/>
  <c r="B12" i="17"/>
  <c r="B13" i="17"/>
  <c r="B15" i="17"/>
  <c r="B16" i="17"/>
  <c r="B17" i="17"/>
  <c r="B18" i="17"/>
  <c r="E50" i="11"/>
  <c r="F50" i="11" s="1"/>
  <c r="D36" i="11"/>
  <c r="E36" i="11" s="1"/>
  <c r="F36" i="11" s="1"/>
  <c r="G36" i="11" s="1"/>
  <c r="D37" i="11"/>
  <c r="E37" i="11" s="1"/>
  <c r="F37" i="11" s="1"/>
  <c r="G37" i="11" s="1"/>
  <c r="D38" i="11"/>
  <c r="E38" i="11" s="1"/>
  <c r="F38" i="11" s="1"/>
  <c r="G38" i="11" s="1"/>
  <c r="D39" i="11"/>
  <c r="E39" i="11" s="1"/>
  <c r="F39" i="11" s="1"/>
  <c r="G39" i="11" s="1"/>
  <c r="D40" i="11"/>
  <c r="E40" i="11" s="1"/>
  <c r="F40" i="11" s="1"/>
  <c r="G40" i="11" s="1"/>
  <c r="D41" i="11"/>
  <c r="E41" i="11" s="1"/>
  <c r="F41" i="11" s="1"/>
  <c r="G41" i="11" s="1"/>
  <c r="D42" i="11"/>
  <c r="E42" i="11" s="1"/>
  <c r="F42" i="11" s="1"/>
  <c r="G42" i="11" s="1"/>
  <c r="D43" i="11"/>
  <c r="E43" i="11" s="1"/>
  <c r="F43" i="11" s="1"/>
  <c r="G43" i="11" s="1"/>
  <c r="D44" i="11"/>
  <c r="E44" i="11" s="1"/>
  <c r="F44" i="11" s="1"/>
  <c r="G44" i="11" s="1"/>
  <c r="D45" i="11"/>
  <c r="E45" i="11" s="1"/>
  <c r="F45" i="11" s="1"/>
  <c r="G45" i="11" s="1"/>
  <c r="D46" i="11"/>
  <c r="E46" i="11" s="1"/>
  <c r="F46" i="11" s="1"/>
  <c r="G46" i="11" s="1"/>
  <c r="D47" i="11"/>
  <c r="E47" i="11" s="1"/>
  <c r="F47" i="11" s="1"/>
  <c r="G47" i="11" s="1"/>
  <c r="D48" i="11"/>
  <c r="E48" i="11" s="1"/>
  <c r="D49" i="11"/>
  <c r="E49" i="11" s="1"/>
  <c r="F49" i="11" s="1"/>
  <c r="G49" i="11" s="1"/>
  <c r="D50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D68" i="11"/>
  <c r="E68" i="11" s="1"/>
  <c r="F68" i="11" s="1"/>
  <c r="G68" i="11" s="1"/>
  <c r="D69" i="11"/>
  <c r="E69" i="11" s="1"/>
  <c r="F69" i="11" s="1"/>
  <c r="G69" i="11" s="1"/>
  <c r="D70" i="11"/>
  <c r="E70" i="11" s="1"/>
  <c r="F70" i="11" s="1"/>
  <c r="G70" i="11" s="1"/>
  <c r="D71" i="11"/>
  <c r="E71" i="11" s="1"/>
  <c r="F71" i="11" s="1"/>
  <c r="G71" i="11" s="1"/>
  <c r="D72" i="11"/>
  <c r="E72" i="11" s="1"/>
  <c r="F72" i="11" s="1"/>
  <c r="G72" i="11" s="1"/>
  <c r="D73" i="11"/>
  <c r="E73" i="11" s="1"/>
  <c r="F73" i="11" s="1"/>
  <c r="G73" i="11" s="1"/>
  <c r="D74" i="11"/>
  <c r="E74" i="11" s="1"/>
  <c r="F74" i="11" s="1"/>
  <c r="G74" i="11" s="1"/>
  <c r="D75" i="11"/>
  <c r="E75" i="11" s="1"/>
  <c r="F75" i="11" s="1"/>
  <c r="G75" i="11" s="1"/>
  <c r="D76" i="11"/>
  <c r="E76" i="11" s="1"/>
  <c r="F76" i="11" s="1"/>
  <c r="G76" i="11" s="1"/>
  <c r="D77" i="11"/>
  <c r="E77" i="11" s="1"/>
  <c r="F77" i="11" s="1"/>
  <c r="G77" i="11" s="1"/>
  <c r="D78" i="11"/>
  <c r="E78" i="11" s="1"/>
  <c r="F78" i="11" s="1"/>
  <c r="G78" i="11" s="1"/>
  <c r="D79" i="11"/>
  <c r="E79" i="11" s="1"/>
  <c r="F79" i="11" s="1"/>
  <c r="G79" i="11" s="1"/>
  <c r="D80" i="11"/>
  <c r="E80" i="11" s="1"/>
  <c r="D81" i="11"/>
  <c r="E81" i="11" s="1"/>
  <c r="F81" i="11" s="1"/>
  <c r="G81" i="11" s="1"/>
  <c r="D82" i="11"/>
  <c r="E82" i="11" s="1"/>
  <c r="F82" i="11" s="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D67" i="11"/>
  <c r="E67" i="11" s="1"/>
  <c r="F67" i="11" s="1"/>
  <c r="G67" i="11" s="1"/>
  <c r="D55" i="11"/>
  <c r="E55" i="11" s="1"/>
  <c r="F55" i="11" s="1"/>
  <c r="G55" i="11" s="1"/>
  <c r="D56" i="11"/>
  <c r="E56" i="11" s="1"/>
  <c r="F56" i="11" s="1"/>
  <c r="G56" i="11" s="1"/>
  <c r="D57" i="11"/>
  <c r="E57" i="11" s="1"/>
  <c r="F57" i="11" s="1"/>
  <c r="G57" i="11" s="1"/>
  <c r="D58" i="11"/>
  <c r="E58" i="11" s="1"/>
  <c r="F58" i="11" s="1"/>
  <c r="G58" i="11" s="1"/>
  <c r="D59" i="11"/>
  <c r="E59" i="11" s="1"/>
  <c r="F59" i="11" s="1"/>
  <c r="G59" i="11" s="1"/>
  <c r="D60" i="11"/>
  <c r="E60" i="11" s="1"/>
  <c r="F60" i="11" s="1"/>
  <c r="G60" i="11" s="1"/>
  <c r="D61" i="11"/>
  <c r="E61" i="11" s="1"/>
  <c r="D62" i="11"/>
  <c r="E62" i="11" s="1"/>
  <c r="F62" i="11" s="1"/>
  <c r="G62" i="11" s="1"/>
  <c r="D63" i="11"/>
  <c r="E63" i="11" s="1"/>
  <c r="F63" i="11" s="1"/>
  <c r="B62" i="11"/>
  <c r="B58" i="11"/>
  <c r="B59" i="11"/>
  <c r="B60" i="11"/>
  <c r="B61" i="11"/>
  <c r="D23" i="11"/>
  <c r="E23" i="11" s="1"/>
  <c r="F23" i="11" s="1"/>
  <c r="G23" i="11" s="1"/>
  <c r="D24" i="11"/>
  <c r="E24" i="11" s="1"/>
  <c r="F24" i="11" s="1"/>
  <c r="G24" i="11" s="1"/>
  <c r="D25" i="11"/>
  <c r="E25" i="11" s="1"/>
  <c r="F25" i="11" s="1"/>
  <c r="G25" i="11" s="1"/>
  <c r="D26" i="11"/>
  <c r="E26" i="11" s="1"/>
  <c r="F26" i="11" s="1"/>
  <c r="G26" i="11" s="1"/>
  <c r="D27" i="11"/>
  <c r="E27" i="11" s="1"/>
  <c r="F27" i="11" s="1"/>
  <c r="G27" i="11" s="1"/>
  <c r="D28" i="11"/>
  <c r="E28" i="11" s="1"/>
  <c r="F28" i="11" s="1"/>
  <c r="G28" i="11" s="1"/>
  <c r="D29" i="11"/>
  <c r="E29" i="11" s="1"/>
  <c r="D30" i="11"/>
  <c r="E30" i="11" s="1"/>
  <c r="F30" i="11" s="1"/>
  <c r="G30" i="11" s="1"/>
  <c r="D31" i="11"/>
  <c r="E31" i="11" s="1"/>
  <c r="F31" i="11" s="1"/>
  <c r="B23" i="11"/>
  <c r="B24" i="11"/>
  <c r="B25" i="11"/>
  <c r="B26" i="11"/>
  <c r="B27" i="11"/>
  <c r="B28" i="11"/>
  <c r="B29" i="11"/>
  <c r="B30" i="11"/>
  <c r="D5" i="11"/>
  <c r="E5" i="11" s="1"/>
  <c r="F5" i="11" s="1"/>
  <c r="G5" i="11" s="1"/>
  <c r="D6" i="11"/>
  <c r="E6" i="11" s="1"/>
  <c r="F6" i="11" s="1"/>
  <c r="G6" i="11" s="1"/>
  <c r="D7" i="11"/>
  <c r="E7" i="11" s="1"/>
  <c r="F7" i="11" s="1"/>
  <c r="G7" i="11" s="1"/>
  <c r="D8" i="11"/>
  <c r="E8" i="11" s="1"/>
  <c r="F8" i="11" s="1"/>
  <c r="G8" i="11" s="1"/>
  <c r="D9" i="11"/>
  <c r="E9" i="11" s="1"/>
  <c r="F9" i="11" s="1"/>
  <c r="G9" i="11" s="1"/>
  <c r="D10" i="11"/>
  <c r="E10" i="11" s="1"/>
  <c r="F10" i="11" s="1"/>
  <c r="G10" i="11" s="1"/>
  <c r="D11" i="11"/>
  <c r="E11" i="11" s="1"/>
  <c r="F11" i="11" s="1"/>
  <c r="G11" i="11" s="1"/>
  <c r="D12" i="11"/>
  <c r="E12" i="11" s="1"/>
  <c r="F12" i="11" s="1"/>
  <c r="G12" i="11" s="1"/>
  <c r="D13" i="11"/>
  <c r="E13" i="11" s="1"/>
  <c r="F13" i="11" s="1"/>
  <c r="G13" i="11" s="1"/>
  <c r="D14" i="11"/>
  <c r="E14" i="11" s="1"/>
  <c r="F14" i="11" s="1"/>
  <c r="G14" i="11" s="1"/>
  <c r="D15" i="11"/>
  <c r="E15" i="11" s="1"/>
  <c r="F15" i="11" s="1"/>
  <c r="G15" i="11" s="1"/>
  <c r="D16" i="11"/>
  <c r="E16" i="11" s="1"/>
  <c r="D17" i="11"/>
  <c r="E17" i="11" s="1"/>
  <c r="F17" i="11" s="1"/>
  <c r="G17" i="11" s="1"/>
  <c r="D18" i="11"/>
  <c r="E18" i="11" s="1"/>
  <c r="F18" i="11" s="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D42" i="10"/>
  <c r="E42" i="10" s="1"/>
  <c r="F42" i="10" s="1"/>
  <c r="G42" i="10" s="1"/>
  <c r="D43" i="10"/>
  <c r="E43" i="10" s="1"/>
  <c r="F43" i="10" s="1"/>
  <c r="G43" i="10" s="1"/>
  <c r="D44" i="10"/>
  <c r="E44" i="10" s="1"/>
  <c r="F44" i="10" s="1"/>
  <c r="G44" i="10" s="1"/>
  <c r="D45" i="10"/>
  <c r="E45" i="10" s="1"/>
  <c r="F45" i="10" s="1"/>
  <c r="G45" i="10" s="1"/>
  <c r="D46" i="10"/>
  <c r="E46" i="10" s="1"/>
  <c r="F46" i="10" s="1"/>
  <c r="G46" i="10" s="1"/>
  <c r="D47" i="10"/>
  <c r="E47" i="10" s="1"/>
  <c r="F47" i="10" s="1"/>
  <c r="G47" i="10" s="1"/>
  <c r="D48" i="10"/>
  <c r="E48" i="10" s="1"/>
  <c r="D49" i="10"/>
  <c r="E49" i="10" s="1"/>
  <c r="F49" i="10" s="1"/>
  <c r="G49" i="10" s="1"/>
  <c r="D50" i="10"/>
  <c r="E50" i="10" s="1"/>
  <c r="F50" i="10" s="1"/>
  <c r="G50" i="10" s="1"/>
  <c r="D74" i="10"/>
  <c r="E74" i="10" s="1"/>
  <c r="F74" i="10" s="1"/>
  <c r="G74" i="10" s="1"/>
  <c r="D75" i="10"/>
  <c r="E75" i="10" s="1"/>
  <c r="F75" i="10" s="1"/>
  <c r="G75" i="10" s="1"/>
  <c r="D76" i="10"/>
  <c r="E76" i="10" s="1"/>
  <c r="F76" i="10" s="1"/>
  <c r="G76" i="10" s="1"/>
  <c r="D77" i="10"/>
  <c r="E77" i="10" s="1"/>
  <c r="F77" i="10" s="1"/>
  <c r="G77" i="10" s="1"/>
  <c r="D78" i="10"/>
  <c r="E78" i="10" s="1"/>
  <c r="F78" i="10" s="1"/>
  <c r="G78" i="10" s="1"/>
  <c r="D79" i="10"/>
  <c r="E79" i="10" s="1"/>
  <c r="F79" i="10" s="1"/>
  <c r="G79" i="10" s="1"/>
  <c r="D80" i="10"/>
  <c r="E80" i="10" s="1"/>
  <c r="F80" i="10" s="1"/>
  <c r="G80" i="10" s="1"/>
  <c r="D81" i="10"/>
  <c r="E81" i="10" s="1"/>
  <c r="F81" i="10" s="1"/>
  <c r="G81" i="10" s="1"/>
  <c r="D82" i="10"/>
  <c r="E82" i="10" s="1"/>
  <c r="F82" i="10" s="1"/>
  <c r="G82" i="10" s="1"/>
  <c r="D83" i="10"/>
  <c r="E83" i="10" s="1"/>
  <c r="F83" i="10" s="1"/>
  <c r="G83" i="10" s="1"/>
  <c r="D84" i="10"/>
  <c r="E84" i="10" s="1"/>
  <c r="D85" i="10"/>
  <c r="E85" i="10" s="1"/>
  <c r="F85" i="10" s="1"/>
  <c r="G85" i="10" s="1"/>
  <c r="D86" i="10"/>
  <c r="E86" i="10" s="1"/>
  <c r="F86" i="10" s="1"/>
  <c r="D55" i="10"/>
  <c r="E55" i="10" s="1"/>
  <c r="F55" i="10" s="1"/>
  <c r="G55" i="10" s="1"/>
  <c r="D56" i="10"/>
  <c r="E56" i="10" s="1"/>
  <c r="F56" i="10" s="1"/>
  <c r="G56" i="10" s="1"/>
  <c r="D57" i="10"/>
  <c r="E57" i="10" s="1"/>
  <c r="F57" i="10" s="1"/>
  <c r="G57" i="10" s="1"/>
  <c r="D58" i="10"/>
  <c r="E58" i="10" s="1"/>
  <c r="F58" i="10" s="1"/>
  <c r="G58" i="10" s="1"/>
  <c r="D59" i="10"/>
  <c r="E59" i="10" s="1"/>
  <c r="F59" i="10" s="1"/>
  <c r="G59" i="10" s="1"/>
  <c r="D60" i="10"/>
  <c r="E60" i="10" s="1"/>
  <c r="F60" i="10" s="1"/>
  <c r="G60" i="10" s="1"/>
  <c r="D61" i="10"/>
  <c r="E61" i="10" s="1"/>
  <c r="F61" i="10" s="1"/>
  <c r="G61" i="10" s="1"/>
  <c r="D62" i="10"/>
  <c r="E62" i="10" s="1"/>
  <c r="F62" i="10" s="1"/>
  <c r="G62" i="10" s="1"/>
  <c r="D63" i="10"/>
  <c r="E63" i="10" s="1"/>
  <c r="F63" i="10" s="1"/>
  <c r="G63" i="10" s="1"/>
  <c r="D64" i="10"/>
  <c r="E64" i="10" s="1"/>
  <c r="F64" i="10" s="1"/>
  <c r="G64" i="10" s="1"/>
  <c r="D65" i="10"/>
  <c r="E65" i="10" s="1"/>
  <c r="F65" i="10" s="1"/>
  <c r="G65" i="10" s="1"/>
  <c r="D66" i="10"/>
  <c r="E66" i="10" s="1"/>
  <c r="F66" i="10" s="1"/>
  <c r="G66" i="10" s="1"/>
  <c r="D67" i="10"/>
  <c r="E67" i="10" s="1"/>
  <c r="D68" i="10"/>
  <c r="E68" i="10" s="1"/>
  <c r="F68" i="10" s="1"/>
  <c r="G68" i="10" s="1"/>
  <c r="D69" i="10"/>
  <c r="E69" i="10" s="1"/>
  <c r="F69" i="10" s="1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D23" i="10"/>
  <c r="E23" i="10" s="1"/>
  <c r="F23" i="10" s="1"/>
  <c r="G23" i="10" s="1"/>
  <c r="D24" i="10"/>
  <c r="E24" i="10" s="1"/>
  <c r="F24" i="10" s="1"/>
  <c r="G24" i="10" s="1"/>
  <c r="D25" i="10"/>
  <c r="E25" i="10" s="1"/>
  <c r="F25" i="10" s="1"/>
  <c r="G25" i="10" s="1"/>
  <c r="D26" i="10"/>
  <c r="E26" i="10" s="1"/>
  <c r="F26" i="10" s="1"/>
  <c r="G26" i="10" s="1"/>
  <c r="D27" i="10"/>
  <c r="E27" i="10" s="1"/>
  <c r="F27" i="10" s="1"/>
  <c r="G27" i="10" s="1"/>
  <c r="D28" i="10"/>
  <c r="E28" i="10" s="1"/>
  <c r="F28" i="10" s="1"/>
  <c r="G28" i="10" s="1"/>
  <c r="D29" i="10"/>
  <c r="E29" i="10" s="1"/>
  <c r="F29" i="10" s="1"/>
  <c r="G29" i="10" s="1"/>
  <c r="D30" i="10"/>
  <c r="E30" i="10" s="1"/>
  <c r="F30" i="10" s="1"/>
  <c r="G30" i="10" s="1"/>
  <c r="D31" i="10"/>
  <c r="E31" i="10" s="1"/>
  <c r="F31" i="10" s="1"/>
  <c r="G31" i="10" s="1"/>
  <c r="D32" i="10"/>
  <c r="E32" i="10" s="1"/>
  <c r="F32" i="10" s="1"/>
  <c r="G32" i="10" s="1"/>
  <c r="D33" i="10"/>
  <c r="E33" i="10" s="1"/>
  <c r="F33" i="10" s="1"/>
  <c r="G33" i="10" s="1"/>
  <c r="D34" i="10"/>
  <c r="E34" i="10" s="1"/>
  <c r="F34" i="10" s="1"/>
  <c r="G34" i="10" s="1"/>
  <c r="D35" i="10"/>
  <c r="E35" i="10" s="1"/>
  <c r="D36" i="10"/>
  <c r="E36" i="10" s="1"/>
  <c r="F36" i="10" s="1"/>
  <c r="G36" i="10" s="1"/>
  <c r="D37" i="10"/>
  <c r="E37" i="10" s="1"/>
  <c r="F37" i="10" s="1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D5" i="10"/>
  <c r="E5" i="10" s="1"/>
  <c r="F5" i="10" s="1"/>
  <c r="G5" i="10" s="1"/>
  <c r="D6" i="10"/>
  <c r="E6" i="10" s="1"/>
  <c r="F6" i="10" s="1"/>
  <c r="G6" i="10" s="1"/>
  <c r="D7" i="10"/>
  <c r="E7" i="10" s="1"/>
  <c r="F7" i="10" s="1"/>
  <c r="G7" i="10" s="1"/>
  <c r="D8" i="10"/>
  <c r="E8" i="10" s="1"/>
  <c r="F8" i="10" s="1"/>
  <c r="G8" i="10" s="1"/>
  <c r="D9" i="10"/>
  <c r="E9" i="10" s="1"/>
  <c r="F9" i="10" s="1"/>
  <c r="G9" i="10" s="1"/>
  <c r="D10" i="10"/>
  <c r="E10" i="10" s="1"/>
  <c r="F10" i="10" s="1"/>
  <c r="G10" i="10" s="1"/>
  <c r="D11" i="10"/>
  <c r="E11" i="10" s="1"/>
  <c r="F11" i="10" s="1"/>
  <c r="G11" i="10" s="1"/>
  <c r="D12" i="10"/>
  <c r="E12" i="10" s="1"/>
  <c r="F12" i="10" s="1"/>
  <c r="G12" i="10" s="1"/>
  <c r="D13" i="10"/>
  <c r="E13" i="10" s="1"/>
  <c r="F13" i="10" s="1"/>
  <c r="G13" i="10" s="1"/>
  <c r="D14" i="10"/>
  <c r="E14" i="10" s="1"/>
  <c r="F14" i="10" s="1"/>
  <c r="G14" i="10" s="1"/>
  <c r="D15" i="10"/>
  <c r="E15" i="10" s="1"/>
  <c r="F15" i="10" s="1"/>
  <c r="G15" i="10" s="1"/>
  <c r="D16" i="10"/>
  <c r="E16" i="10" s="1"/>
  <c r="D17" i="10"/>
  <c r="E17" i="10" s="1"/>
  <c r="F17" i="10" s="1"/>
  <c r="G17" i="10" s="1"/>
  <c r="D18" i="10"/>
  <c r="E18" i="10" s="1"/>
  <c r="F18" i="10" s="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E69" i="9"/>
  <c r="F69" i="9" s="1"/>
  <c r="G69" i="9" s="1"/>
  <c r="E76" i="9"/>
  <c r="F76" i="9" s="1"/>
  <c r="G76" i="9" s="1"/>
  <c r="E79" i="9"/>
  <c r="D69" i="9"/>
  <c r="D70" i="9"/>
  <c r="E70" i="9" s="1"/>
  <c r="F70" i="9" s="1"/>
  <c r="G70" i="9" s="1"/>
  <c r="D71" i="9"/>
  <c r="E71" i="9" s="1"/>
  <c r="F71" i="9" s="1"/>
  <c r="G71" i="9" s="1"/>
  <c r="D72" i="9"/>
  <c r="E72" i="9" s="1"/>
  <c r="F72" i="9" s="1"/>
  <c r="G72" i="9" s="1"/>
  <c r="D73" i="9"/>
  <c r="E73" i="9" s="1"/>
  <c r="F73" i="9" s="1"/>
  <c r="G73" i="9" s="1"/>
  <c r="D74" i="9"/>
  <c r="E74" i="9" s="1"/>
  <c r="F74" i="9" s="1"/>
  <c r="G74" i="9" s="1"/>
  <c r="D75" i="9"/>
  <c r="E75" i="9" s="1"/>
  <c r="F75" i="9" s="1"/>
  <c r="G75" i="9" s="1"/>
  <c r="D76" i="9"/>
  <c r="D77" i="9"/>
  <c r="E77" i="9" s="1"/>
  <c r="F77" i="9" s="1"/>
  <c r="G77" i="9" s="1"/>
  <c r="D78" i="9"/>
  <c r="E78" i="9" s="1"/>
  <c r="F78" i="9" s="1"/>
  <c r="G78" i="9" s="1"/>
  <c r="D79" i="9"/>
  <c r="D80" i="9"/>
  <c r="E80" i="9" s="1"/>
  <c r="F80" i="9" s="1"/>
  <c r="G80" i="9" s="1"/>
  <c r="D81" i="9"/>
  <c r="E81" i="9" s="1"/>
  <c r="F81" i="9" s="1"/>
  <c r="B69" i="9"/>
  <c r="B70" i="9"/>
  <c r="B71" i="9"/>
  <c r="B72" i="9"/>
  <c r="B73" i="9"/>
  <c r="B74" i="9"/>
  <c r="B75" i="9"/>
  <c r="B76" i="9"/>
  <c r="B77" i="9"/>
  <c r="B78" i="9"/>
  <c r="B79" i="9"/>
  <c r="B80" i="9"/>
  <c r="D56" i="9"/>
  <c r="E56" i="9" s="1"/>
  <c r="F56" i="9" s="1"/>
  <c r="G56" i="9" s="1"/>
  <c r="D57" i="9"/>
  <c r="E57" i="9" s="1"/>
  <c r="F57" i="9" s="1"/>
  <c r="G57" i="9" s="1"/>
  <c r="D58" i="9"/>
  <c r="E58" i="9" s="1"/>
  <c r="F58" i="9" s="1"/>
  <c r="G58" i="9" s="1"/>
  <c r="D59" i="9"/>
  <c r="E59" i="9" s="1"/>
  <c r="F59" i="9" s="1"/>
  <c r="G59" i="9" s="1"/>
  <c r="D60" i="9"/>
  <c r="E60" i="9" s="1"/>
  <c r="F60" i="9" s="1"/>
  <c r="G60" i="9" s="1"/>
  <c r="D61" i="9"/>
  <c r="E61" i="9" s="1"/>
  <c r="F61" i="9" s="1"/>
  <c r="G61" i="9" s="1"/>
  <c r="D62" i="9"/>
  <c r="E62" i="9" s="1"/>
  <c r="D63" i="9"/>
  <c r="E63" i="9" s="1"/>
  <c r="F63" i="9" s="1"/>
  <c r="G63" i="9" s="1"/>
  <c r="D64" i="9"/>
  <c r="E64" i="9" s="1"/>
  <c r="F64" i="9" s="1"/>
  <c r="B56" i="9"/>
  <c r="B57" i="9"/>
  <c r="B58" i="9"/>
  <c r="B59" i="9"/>
  <c r="B60" i="9"/>
  <c r="B61" i="9"/>
  <c r="B62" i="9"/>
  <c r="B63" i="9"/>
  <c r="D37" i="9"/>
  <c r="E37" i="9" s="1"/>
  <c r="F37" i="9" s="1"/>
  <c r="G37" i="9" s="1"/>
  <c r="D38" i="9"/>
  <c r="E38" i="9" s="1"/>
  <c r="F38" i="9" s="1"/>
  <c r="G38" i="9" s="1"/>
  <c r="D39" i="9"/>
  <c r="E39" i="9" s="1"/>
  <c r="F39" i="9" s="1"/>
  <c r="G39" i="9" s="1"/>
  <c r="D40" i="9"/>
  <c r="E40" i="9" s="1"/>
  <c r="F40" i="9" s="1"/>
  <c r="G40" i="9" s="1"/>
  <c r="D41" i="9"/>
  <c r="E41" i="9" s="1"/>
  <c r="F41" i="9" s="1"/>
  <c r="G41" i="9" s="1"/>
  <c r="D42" i="9"/>
  <c r="E42" i="9" s="1"/>
  <c r="F42" i="9" s="1"/>
  <c r="G42" i="9" s="1"/>
  <c r="D43" i="9"/>
  <c r="E43" i="9" s="1"/>
  <c r="F43" i="9" s="1"/>
  <c r="G43" i="9" s="1"/>
  <c r="D44" i="9"/>
  <c r="E44" i="9" s="1"/>
  <c r="F44" i="9" s="1"/>
  <c r="G44" i="9" s="1"/>
  <c r="D45" i="9"/>
  <c r="E45" i="9" s="1"/>
  <c r="F45" i="9" s="1"/>
  <c r="G45" i="9" s="1"/>
  <c r="D46" i="9"/>
  <c r="E46" i="9" s="1"/>
  <c r="F46" i="9" s="1"/>
  <c r="G46" i="9" s="1"/>
  <c r="D47" i="9"/>
  <c r="E47" i="9" s="1"/>
  <c r="F47" i="9" s="1"/>
  <c r="G47" i="9" s="1"/>
  <c r="D48" i="9"/>
  <c r="E48" i="9" s="1"/>
  <c r="F48" i="9" s="1"/>
  <c r="G48" i="9" s="1"/>
  <c r="D49" i="9"/>
  <c r="E49" i="9" s="1"/>
  <c r="D50" i="9"/>
  <c r="E50" i="9" s="1"/>
  <c r="F50" i="9" s="1"/>
  <c r="G50" i="9" s="1"/>
  <c r="D51" i="9"/>
  <c r="E51" i="9" s="1"/>
  <c r="F51" i="9" s="1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D23" i="9"/>
  <c r="E23" i="9" s="1"/>
  <c r="F23" i="9" s="1"/>
  <c r="G23" i="9" s="1"/>
  <c r="D24" i="9"/>
  <c r="E24" i="9" s="1"/>
  <c r="F24" i="9" s="1"/>
  <c r="G24" i="9" s="1"/>
  <c r="D25" i="9"/>
  <c r="E25" i="9" s="1"/>
  <c r="F25" i="9" s="1"/>
  <c r="G25" i="9" s="1"/>
  <c r="D26" i="9"/>
  <c r="E26" i="9" s="1"/>
  <c r="F26" i="9" s="1"/>
  <c r="G26" i="9" s="1"/>
  <c r="D27" i="9"/>
  <c r="E27" i="9" s="1"/>
  <c r="F27" i="9" s="1"/>
  <c r="G27" i="9" s="1"/>
  <c r="D28" i="9"/>
  <c r="E28" i="9" s="1"/>
  <c r="F28" i="9" s="1"/>
  <c r="G28" i="9" s="1"/>
  <c r="D29" i="9"/>
  <c r="E29" i="9" s="1"/>
  <c r="F29" i="9" s="1"/>
  <c r="G29" i="9" s="1"/>
  <c r="D30" i="9"/>
  <c r="E30" i="9" s="1"/>
  <c r="D31" i="9"/>
  <c r="E31" i="9" s="1"/>
  <c r="F31" i="9" s="1"/>
  <c r="G31" i="9" s="1"/>
  <c r="D32" i="9"/>
  <c r="E32" i="9" s="1"/>
  <c r="F32" i="9" s="1"/>
  <c r="G32" i="9" s="1"/>
  <c r="B23" i="9"/>
  <c r="B24" i="9"/>
  <c r="B25" i="9"/>
  <c r="B26" i="9"/>
  <c r="B27" i="9"/>
  <c r="B28" i="9"/>
  <c r="B29" i="9"/>
  <c r="B30" i="9"/>
  <c r="B31" i="9"/>
  <c r="D5" i="9"/>
  <c r="E5" i="9" s="1"/>
  <c r="F5" i="9" s="1"/>
  <c r="G5" i="9" s="1"/>
  <c r="D6" i="9"/>
  <c r="E6" i="9" s="1"/>
  <c r="F6" i="9" s="1"/>
  <c r="G6" i="9" s="1"/>
  <c r="D7" i="9"/>
  <c r="E7" i="9" s="1"/>
  <c r="F7" i="9" s="1"/>
  <c r="G7" i="9" s="1"/>
  <c r="D8" i="9"/>
  <c r="E8" i="9" s="1"/>
  <c r="F8" i="9" s="1"/>
  <c r="G8" i="9" s="1"/>
  <c r="D9" i="9"/>
  <c r="E9" i="9" s="1"/>
  <c r="F9" i="9" s="1"/>
  <c r="G9" i="9" s="1"/>
  <c r="D10" i="9"/>
  <c r="E10" i="9" s="1"/>
  <c r="F10" i="9" s="1"/>
  <c r="G10" i="9" s="1"/>
  <c r="D11" i="9"/>
  <c r="E11" i="9" s="1"/>
  <c r="F11" i="9" s="1"/>
  <c r="G11" i="9" s="1"/>
  <c r="D12" i="9"/>
  <c r="E12" i="9" s="1"/>
  <c r="F12" i="9" s="1"/>
  <c r="G12" i="9" s="1"/>
  <c r="D13" i="9"/>
  <c r="E13" i="9" s="1"/>
  <c r="F13" i="9" s="1"/>
  <c r="G13" i="9" s="1"/>
  <c r="D14" i="9"/>
  <c r="E14" i="9" s="1"/>
  <c r="F14" i="9" s="1"/>
  <c r="G14" i="9" s="1"/>
  <c r="D15" i="9"/>
  <c r="E15" i="9" s="1"/>
  <c r="F15" i="9" s="1"/>
  <c r="G15" i="9" s="1"/>
  <c r="D16" i="9"/>
  <c r="E16" i="9" s="1"/>
  <c r="D17" i="9"/>
  <c r="E17" i="9" s="1"/>
  <c r="F17" i="9" s="1"/>
  <c r="G17" i="9" s="1"/>
  <c r="D18" i="9"/>
  <c r="E18" i="9" s="1"/>
  <c r="F18" i="9" s="1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E76" i="7"/>
  <c r="F76" i="7" s="1"/>
  <c r="G76" i="7" s="1"/>
  <c r="E77" i="7"/>
  <c r="F77" i="7" s="1"/>
  <c r="G77" i="7" s="1"/>
  <c r="E84" i="7"/>
  <c r="E85" i="7"/>
  <c r="D74" i="7"/>
  <c r="E74" i="7" s="1"/>
  <c r="F74" i="7" s="1"/>
  <c r="G74" i="7" s="1"/>
  <c r="D75" i="7"/>
  <c r="E75" i="7" s="1"/>
  <c r="F75" i="7" s="1"/>
  <c r="D76" i="7"/>
  <c r="D77" i="7"/>
  <c r="D78" i="7"/>
  <c r="E78" i="7" s="1"/>
  <c r="F78" i="7" s="1"/>
  <c r="G78" i="7" s="1"/>
  <c r="D79" i="7"/>
  <c r="E79" i="7" s="1"/>
  <c r="F79" i="7" s="1"/>
  <c r="G79" i="7" s="1"/>
  <c r="D80" i="7"/>
  <c r="E80" i="7" s="1"/>
  <c r="F80" i="7" s="1"/>
  <c r="G80" i="7" s="1"/>
  <c r="D81" i="7"/>
  <c r="E81" i="7" s="1"/>
  <c r="F81" i="7" s="1"/>
  <c r="D82" i="7"/>
  <c r="E82" i="7" s="1"/>
  <c r="F82" i="7" s="1"/>
  <c r="G82" i="7" s="1"/>
  <c r="D83" i="7"/>
  <c r="E83" i="7" s="1"/>
  <c r="F83" i="7" s="1"/>
  <c r="D84" i="7"/>
  <c r="D85" i="7"/>
  <c r="D86" i="7"/>
  <c r="E86" i="7" s="1"/>
  <c r="F86" i="7" s="1"/>
  <c r="G86" i="7" s="1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D57" i="16"/>
  <c r="E57" i="16" s="1"/>
  <c r="F57" i="16" s="1"/>
  <c r="G57" i="16" s="1"/>
  <c r="D58" i="16"/>
  <c r="E58" i="16" s="1"/>
  <c r="F58" i="16" s="1"/>
  <c r="G58" i="16" s="1"/>
  <c r="D59" i="16"/>
  <c r="E59" i="16" s="1"/>
  <c r="F59" i="16" s="1"/>
  <c r="G59" i="16" s="1"/>
  <c r="D60" i="16"/>
  <c r="E60" i="16" s="1"/>
  <c r="F60" i="16" s="1"/>
  <c r="G60" i="16" s="1"/>
  <c r="D61" i="16"/>
  <c r="E61" i="16" s="1"/>
  <c r="F61" i="16" s="1"/>
  <c r="G61" i="16" s="1"/>
  <c r="D62" i="16"/>
  <c r="E62" i="16" s="1"/>
  <c r="F62" i="16" s="1"/>
  <c r="G62" i="16" s="1"/>
  <c r="D63" i="16"/>
  <c r="E63" i="16" s="1"/>
  <c r="F63" i="16" s="1"/>
  <c r="G63" i="16" s="1"/>
  <c r="D64" i="16"/>
  <c r="E64" i="16" s="1"/>
  <c r="F64" i="16" s="1"/>
  <c r="G64" i="16" s="1"/>
  <c r="D65" i="16"/>
  <c r="E65" i="16" s="1"/>
  <c r="F65" i="16" s="1"/>
  <c r="G65" i="16" s="1"/>
  <c r="D66" i="16"/>
  <c r="E66" i="16" s="1"/>
  <c r="F66" i="16" s="1"/>
  <c r="G66" i="16" s="1"/>
  <c r="D67" i="16"/>
  <c r="E67" i="16" s="1"/>
  <c r="F67" i="16" s="1"/>
  <c r="G67" i="16" s="1"/>
  <c r="D68" i="16"/>
  <c r="E68" i="16" s="1"/>
  <c r="F68" i="16" s="1"/>
  <c r="G68" i="16" s="1"/>
  <c r="D69" i="16"/>
  <c r="E69" i="16" s="1"/>
  <c r="D70" i="16"/>
  <c r="E70" i="16" s="1"/>
  <c r="F70" i="16" s="1"/>
  <c r="G70" i="16" s="1"/>
  <c r="D71" i="16"/>
  <c r="E71" i="16" s="1"/>
  <c r="F71" i="16" s="1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D44" i="16"/>
  <c r="E44" i="16" s="1"/>
  <c r="F44" i="16" s="1"/>
  <c r="G44" i="16" s="1"/>
  <c r="D45" i="16"/>
  <c r="E45" i="16" s="1"/>
  <c r="F45" i="16" s="1"/>
  <c r="G45" i="16" s="1"/>
  <c r="D46" i="16"/>
  <c r="E46" i="16" s="1"/>
  <c r="F46" i="16" s="1"/>
  <c r="G46" i="16" s="1"/>
  <c r="D47" i="16"/>
  <c r="E47" i="16" s="1"/>
  <c r="F47" i="16" s="1"/>
  <c r="G47" i="16" s="1"/>
  <c r="D48" i="16"/>
  <c r="E48" i="16" s="1"/>
  <c r="F48" i="16" s="1"/>
  <c r="G48" i="16" s="1"/>
  <c r="D49" i="16"/>
  <c r="E49" i="16" s="1"/>
  <c r="F49" i="16" s="1"/>
  <c r="G49" i="16" s="1"/>
  <c r="D50" i="16"/>
  <c r="E50" i="16" s="1"/>
  <c r="D51" i="16"/>
  <c r="E51" i="16" s="1"/>
  <c r="F51" i="16" s="1"/>
  <c r="G51" i="16" s="1"/>
  <c r="D52" i="16"/>
  <c r="E52" i="16" s="1"/>
  <c r="F52" i="16" s="1"/>
  <c r="G52" i="16" s="1"/>
  <c r="B44" i="16"/>
  <c r="B45" i="16"/>
  <c r="B46" i="16"/>
  <c r="B47" i="16"/>
  <c r="B48" i="16"/>
  <c r="B49" i="16"/>
  <c r="B50" i="16"/>
  <c r="B51" i="16"/>
  <c r="B52" i="16"/>
  <c r="D25" i="16"/>
  <c r="E25" i="16" s="1"/>
  <c r="F25" i="16" s="1"/>
  <c r="G25" i="16" s="1"/>
  <c r="D26" i="16"/>
  <c r="E26" i="16" s="1"/>
  <c r="F26" i="16" s="1"/>
  <c r="G26" i="16" s="1"/>
  <c r="D27" i="16"/>
  <c r="E27" i="16" s="1"/>
  <c r="F27" i="16" s="1"/>
  <c r="G27" i="16" s="1"/>
  <c r="D28" i="16"/>
  <c r="E28" i="16" s="1"/>
  <c r="F28" i="16" s="1"/>
  <c r="G28" i="16" s="1"/>
  <c r="D29" i="16"/>
  <c r="E29" i="16" s="1"/>
  <c r="F29" i="16" s="1"/>
  <c r="G29" i="16" s="1"/>
  <c r="D30" i="16"/>
  <c r="E30" i="16" s="1"/>
  <c r="F30" i="16" s="1"/>
  <c r="G30" i="16" s="1"/>
  <c r="D31" i="16"/>
  <c r="E31" i="16" s="1"/>
  <c r="F31" i="16" s="1"/>
  <c r="G31" i="16" s="1"/>
  <c r="D32" i="16"/>
  <c r="E32" i="16" s="1"/>
  <c r="F32" i="16" s="1"/>
  <c r="G32" i="16" s="1"/>
  <c r="D33" i="16"/>
  <c r="E33" i="16" s="1"/>
  <c r="F33" i="16" s="1"/>
  <c r="G33" i="16" s="1"/>
  <c r="D34" i="16"/>
  <c r="E34" i="16" s="1"/>
  <c r="F34" i="16" s="1"/>
  <c r="G34" i="16" s="1"/>
  <c r="D35" i="16"/>
  <c r="E35" i="16" s="1"/>
  <c r="F35" i="16" s="1"/>
  <c r="G35" i="16" s="1"/>
  <c r="D36" i="16"/>
  <c r="E36" i="16" s="1"/>
  <c r="F36" i="16" s="1"/>
  <c r="G36" i="16" s="1"/>
  <c r="D37" i="16"/>
  <c r="E37" i="16" s="1"/>
  <c r="D38" i="16"/>
  <c r="E38" i="16" s="1"/>
  <c r="F38" i="16" s="1"/>
  <c r="G38" i="16" s="1"/>
  <c r="D39" i="16"/>
  <c r="E39" i="16" s="1"/>
  <c r="F39" i="16" s="1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D5" i="16"/>
  <c r="E5" i="16" s="1"/>
  <c r="F5" i="16" s="1"/>
  <c r="G5" i="16" s="1"/>
  <c r="D6" i="16"/>
  <c r="E6" i="16" s="1"/>
  <c r="F6" i="16" s="1"/>
  <c r="G6" i="16" s="1"/>
  <c r="D7" i="16"/>
  <c r="E7" i="16" s="1"/>
  <c r="F7" i="16" s="1"/>
  <c r="G7" i="16" s="1"/>
  <c r="D8" i="16"/>
  <c r="E8" i="16" s="1"/>
  <c r="F8" i="16" s="1"/>
  <c r="G8" i="16" s="1"/>
  <c r="D9" i="16"/>
  <c r="E9" i="16" s="1"/>
  <c r="F9" i="16" s="1"/>
  <c r="G9" i="16" s="1"/>
  <c r="D10" i="16"/>
  <c r="E10" i="16" s="1"/>
  <c r="F10" i="16" s="1"/>
  <c r="G10" i="16" s="1"/>
  <c r="D11" i="16"/>
  <c r="E11" i="16" s="1"/>
  <c r="F11" i="16" s="1"/>
  <c r="G11" i="16" s="1"/>
  <c r="D12" i="16"/>
  <c r="E12" i="16" s="1"/>
  <c r="F12" i="16" s="1"/>
  <c r="G12" i="16" s="1"/>
  <c r="D13" i="16"/>
  <c r="E13" i="16" s="1"/>
  <c r="F13" i="16" s="1"/>
  <c r="G13" i="16" s="1"/>
  <c r="D15" i="16"/>
  <c r="E15" i="16" s="1"/>
  <c r="F15" i="16" s="1"/>
  <c r="G15" i="16" s="1"/>
  <c r="D16" i="16"/>
  <c r="E16" i="16" s="1"/>
  <c r="F16" i="16" s="1"/>
  <c r="G16" i="16" s="1"/>
  <c r="D17" i="16"/>
  <c r="E17" i="16" s="1"/>
  <c r="D18" i="16"/>
  <c r="E18" i="16" s="1"/>
  <c r="F18" i="16" s="1"/>
  <c r="G18" i="16" s="1"/>
  <c r="D20" i="16"/>
  <c r="E20" i="16" s="1"/>
  <c r="F20" i="16" s="1"/>
  <c r="B5" i="16"/>
  <c r="B6" i="16"/>
  <c r="B7" i="16"/>
  <c r="B8" i="16"/>
  <c r="B9" i="16"/>
  <c r="B10" i="16"/>
  <c r="B11" i="16"/>
  <c r="B12" i="16"/>
  <c r="B13" i="16"/>
  <c r="B15" i="16"/>
  <c r="B16" i="16"/>
  <c r="B17" i="16"/>
  <c r="B18" i="16"/>
  <c r="B20" i="16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D55" i="8"/>
  <c r="E55" i="8" s="1"/>
  <c r="F55" i="8" s="1"/>
  <c r="G55" i="8" s="1"/>
  <c r="D56" i="8"/>
  <c r="E56" i="8" s="1"/>
  <c r="F56" i="8" s="1"/>
  <c r="G56" i="8" s="1"/>
  <c r="D57" i="8"/>
  <c r="E57" i="8" s="1"/>
  <c r="F57" i="8" s="1"/>
  <c r="G57" i="8" s="1"/>
  <c r="D58" i="8"/>
  <c r="E58" i="8" s="1"/>
  <c r="F58" i="8" s="1"/>
  <c r="G58" i="8" s="1"/>
  <c r="D59" i="8"/>
  <c r="E59" i="8" s="1"/>
  <c r="F59" i="8" s="1"/>
  <c r="G59" i="8" s="1"/>
  <c r="D60" i="8"/>
  <c r="E60" i="8" s="1"/>
  <c r="F60" i="8" s="1"/>
  <c r="G60" i="8" s="1"/>
  <c r="D61" i="8"/>
  <c r="E61" i="8" s="1"/>
  <c r="D62" i="8"/>
  <c r="E62" i="8" s="1"/>
  <c r="F62" i="8" s="1"/>
  <c r="G62" i="8" s="1"/>
  <c r="D63" i="8"/>
  <c r="E63" i="8" s="1"/>
  <c r="F63" i="8" s="1"/>
  <c r="B55" i="8"/>
  <c r="B56" i="8"/>
  <c r="B57" i="8"/>
  <c r="B58" i="8"/>
  <c r="B59" i="8"/>
  <c r="B60" i="8"/>
  <c r="B61" i="8"/>
  <c r="B62" i="8"/>
  <c r="B63" i="8"/>
  <c r="D36" i="8"/>
  <c r="E36" i="8" s="1"/>
  <c r="F36" i="8" s="1"/>
  <c r="G36" i="8" s="1"/>
  <c r="D37" i="8"/>
  <c r="E37" i="8" s="1"/>
  <c r="F37" i="8" s="1"/>
  <c r="G37" i="8" s="1"/>
  <c r="D38" i="8"/>
  <c r="E38" i="8" s="1"/>
  <c r="F38" i="8" s="1"/>
  <c r="G38" i="8" s="1"/>
  <c r="D39" i="8"/>
  <c r="E39" i="8" s="1"/>
  <c r="F39" i="8" s="1"/>
  <c r="G39" i="8" s="1"/>
  <c r="D40" i="8"/>
  <c r="E40" i="8" s="1"/>
  <c r="F40" i="8" s="1"/>
  <c r="G40" i="8" s="1"/>
  <c r="D41" i="8"/>
  <c r="E41" i="8" s="1"/>
  <c r="F41" i="8" s="1"/>
  <c r="G41" i="8" s="1"/>
  <c r="D42" i="8"/>
  <c r="E42" i="8" s="1"/>
  <c r="F42" i="8" s="1"/>
  <c r="G42" i="8" s="1"/>
  <c r="D43" i="8"/>
  <c r="E43" i="8" s="1"/>
  <c r="F43" i="8" s="1"/>
  <c r="G43" i="8" s="1"/>
  <c r="D44" i="8"/>
  <c r="E44" i="8" s="1"/>
  <c r="F44" i="8" s="1"/>
  <c r="G44" i="8" s="1"/>
  <c r="D45" i="8"/>
  <c r="E45" i="8" s="1"/>
  <c r="F45" i="8" s="1"/>
  <c r="G45" i="8" s="1"/>
  <c r="D46" i="8"/>
  <c r="E46" i="8" s="1"/>
  <c r="F46" i="8" s="1"/>
  <c r="G46" i="8" s="1"/>
  <c r="D47" i="8"/>
  <c r="E47" i="8" s="1"/>
  <c r="F47" i="8" s="1"/>
  <c r="G47" i="8" s="1"/>
  <c r="D48" i="8"/>
  <c r="E48" i="8" s="1"/>
  <c r="D49" i="8"/>
  <c r="E49" i="8" s="1"/>
  <c r="F49" i="8" s="1"/>
  <c r="G49" i="8" s="1"/>
  <c r="D50" i="8"/>
  <c r="E50" i="8" s="1"/>
  <c r="F50" i="8" s="1"/>
  <c r="G50" i="8" s="1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D23" i="8"/>
  <c r="E23" i="8" s="1"/>
  <c r="F23" i="8" s="1"/>
  <c r="G23" i="8" s="1"/>
  <c r="D24" i="8"/>
  <c r="E24" i="8" s="1"/>
  <c r="F24" i="8" s="1"/>
  <c r="G24" i="8" s="1"/>
  <c r="D25" i="8"/>
  <c r="E25" i="8" s="1"/>
  <c r="F25" i="8" s="1"/>
  <c r="G25" i="8" s="1"/>
  <c r="D26" i="8"/>
  <c r="E26" i="8" s="1"/>
  <c r="F26" i="8" s="1"/>
  <c r="G26" i="8" s="1"/>
  <c r="D27" i="8"/>
  <c r="E27" i="8" s="1"/>
  <c r="F27" i="8" s="1"/>
  <c r="G27" i="8" s="1"/>
  <c r="D28" i="8"/>
  <c r="E28" i="8" s="1"/>
  <c r="F28" i="8" s="1"/>
  <c r="G28" i="8" s="1"/>
  <c r="D29" i="8"/>
  <c r="E29" i="8" s="1"/>
  <c r="D30" i="8"/>
  <c r="E30" i="8" s="1"/>
  <c r="F30" i="8" s="1"/>
  <c r="G30" i="8" s="1"/>
  <c r="D31" i="8"/>
  <c r="E31" i="8" s="1"/>
  <c r="F31" i="8" s="1"/>
  <c r="B23" i="8"/>
  <c r="B24" i="8"/>
  <c r="B25" i="8"/>
  <c r="B26" i="8"/>
  <c r="B27" i="8"/>
  <c r="B28" i="8"/>
  <c r="B29" i="8"/>
  <c r="B30" i="8"/>
  <c r="B31" i="8"/>
  <c r="D5" i="8"/>
  <c r="E5" i="8" s="1"/>
  <c r="F5" i="8" s="1"/>
  <c r="G5" i="8" s="1"/>
  <c r="D6" i="8"/>
  <c r="E6" i="8" s="1"/>
  <c r="F6" i="8" s="1"/>
  <c r="G6" i="8" s="1"/>
  <c r="D7" i="8"/>
  <c r="E7" i="8" s="1"/>
  <c r="F7" i="8" s="1"/>
  <c r="G7" i="8" s="1"/>
  <c r="D8" i="8"/>
  <c r="E8" i="8" s="1"/>
  <c r="F8" i="8" s="1"/>
  <c r="G8" i="8" s="1"/>
  <c r="D9" i="8"/>
  <c r="E9" i="8" s="1"/>
  <c r="F9" i="8" s="1"/>
  <c r="G9" i="8" s="1"/>
  <c r="D10" i="8"/>
  <c r="E10" i="8" s="1"/>
  <c r="F10" i="8" s="1"/>
  <c r="G10" i="8" s="1"/>
  <c r="D11" i="8"/>
  <c r="E11" i="8" s="1"/>
  <c r="F11" i="8" s="1"/>
  <c r="G11" i="8" s="1"/>
  <c r="D12" i="8"/>
  <c r="E12" i="8" s="1"/>
  <c r="F12" i="8" s="1"/>
  <c r="G12" i="8" s="1"/>
  <c r="D13" i="8"/>
  <c r="E13" i="8" s="1"/>
  <c r="F13" i="8" s="1"/>
  <c r="G13" i="8" s="1"/>
  <c r="D14" i="8"/>
  <c r="E14" i="8" s="1"/>
  <c r="F14" i="8" s="1"/>
  <c r="G14" i="8" s="1"/>
  <c r="D15" i="8"/>
  <c r="E15" i="8" s="1"/>
  <c r="F15" i="8" s="1"/>
  <c r="G15" i="8" s="1"/>
  <c r="D16" i="8"/>
  <c r="E16" i="8" s="1"/>
  <c r="D17" i="8"/>
  <c r="E17" i="8" s="1"/>
  <c r="F17" i="8" s="1"/>
  <c r="G17" i="8" s="1"/>
  <c r="D18" i="8"/>
  <c r="E18" i="8" s="1"/>
  <c r="F18" i="8" s="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D55" i="7"/>
  <c r="E55" i="7" s="1"/>
  <c r="F55" i="7" s="1"/>
  <c r="G55" i="7" s="1"/>
  <c r="D56" i="7"/>
  <c r="E56" i="7" s="1"/>
  <c r="F56" i="7" s="1"/>
  <c r="G56" i="7" s="1"/>
  <c r="D57" i="7"/>
  <c r="E57" i="7" s="1"/>
  <c r="F57" i="7" s="1"/>
  <c r="G57" i="7" s="1"/>
  <c r="D58" i="7"/>
  <c r="E58" i="7" s="1"/>
  <c r="F58" i="7" s="1"/>
  <c r="G58" i="7" s="1"/>
  <c r="D59" i="7"/>
  <c r="E59" i="7" s="1"/>
  <c r="F59" i="7" s="1"/>
  <c r="G59" i="7" s="1"/>
  <c r="D60" i="7"/>
  <c r="E60" i="7" s="1"/>
  <c r="F60" i="7" s="1"/>
  <c r="G60" i="7" s="1"/>
  <c r="D61" i="7"/>
  <c r="E61" i="7" s="1"/>
  <c r="F61" i="7" s="1"/>
  <c r="G61" i="7" s="1"/>
  <c r="D62" i="7"/>
  <c r="E62" i="7" s="1"/>
  <c r="F62" i="7" s="1"/>
  <c r="G62" i="7" s="1"/>
  <c r="D63" i="7"/>
  <c r="E63" i="7" s="1"/>
  <c r="F63" i="7" s="1"/>
  <c r="G63" i="7" s="1"/>
  <c r="D64" i="7"/>
  <c r="E64" i="7" s="1"/>
  <c r="F64" i="7" s="1"/>
  <c r="G64" i="7" s="1"/>
  <c r="D65" i="7"/>
  <c r="E65" i="7" s="1"/>
  <c r="F65" i="7" s="1"/>
  <c r="G65" i="7" s="1"/>
  <c r="D66" i="7"/>
  <c r="E66" i="7" s="1"/>
  <c r="F66" i="7" s="1"/>
  <c r="G66" i="7" s="1"/>
  <c r="D67" i="7"/>
  <c r="E67" i="7" s="1"/>
  <c r="D68" i="7"/>
  <c r="E68" i="7" s="1"/>
  <c r="F68" i="7" s="1"/>
  <c r="G68" i="7" s="1"/>
  <c r="D69" i="7"/>
  <c r="E69" i="7" s="1"/>
  <c r="F69" i="7" s="1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D42" i="7"/>
  <c r="E42" i="7" s="1"/>
  <c r="F42" i="7" s="1"/>
  <c r="G42" i="7" s="1"/>
  <c r="D43" i="7"/>
  <c r="E43" i="7" s="1"/>
  <c r="F43" i="7" s="1"/>
  <c r="G43" i="7" s="1"/>
  <c r="D44" i="7"/>
  <c r="E44" i="7" s="1"/>
  <c r="F44" i="7" s="1"/>
  <c r="G44" i="7" s="1"/>
  <c r="D45" i="7"/>
  <c r="E45" i="7" s="1"/>
  <c r="F45" i="7" s="1"/>
  <c r="G45" i="7" s="1"/>
  <c r="D46" i="7"/>
  <c r="E46" i="7" s="1"/>
  <c r="F46" i="7" s="1"/>
  <c r="G46" i="7" s="1"/>
  <c r="D47" i="7"/>
  <c r="E47" i="7" s="1"/>
  <c r="F47" i="7" s="1"/>
  <c r="G47" i="7" s="1"/>
  <c r="D48" i="7"/>
  <c r="E48" i="7" s="1"/>
  <c r="D49" i="7"/>
  <c r="E49" i="7" s="1"/>
  <c r="F49" i="7" s="1"/>
  <c r="G49" i="7" s="1"/>
  <c r="D50" i="7"/>
  <c r="E50" i="7" s="1"/>
  <c r="F50" i="7" s="1"/>
  <c r="G50" i="7" s="1"/>
  <c r="B42" i="7"/>
  <c r="B43" i="7"/>
  <c r="B44" i="7"/>
  <c r="B45" i="7"/>
  <c r="B46" i="7"/>
  <c r="B47" i="7"/>
  <c r="B48" i="7"/>
  <c r="B49" i="7"/>
  <c r="B50" i="7"/>
  <c r="D23" i="7"/>
  <c r="E23" i="7" s="1"/>
  <c r="F23" i="7" s="1"/>
  <c r="G23" i="7" s="1"/>
  <c r="D24" i="7"/>
  <c r="E24" i="7" s="1"/>
  <c r="F24" i="7" s="1"/>
  <c r="G24" i="7" s="1"/>
  <c r="D25" i="7"/>
  <c r="E25" i="7" s="1"/>
  <c r="F25" i="7" s="1"/>
  <c r="G25" i="7" s="1"/>
  <c r="D26" i="7"/>
  <c r="E26" i="7" s="1"/>
  <c r="F26" i="7" s="1"/>
  <c r="G26" i="7" s="1"/>
  <c r="D27" i="7"/>
  <c r="E27" i="7" s="1"/>
  <c r="F27" i="7" s="1"/>
  <c r="G27" i="7" s="1"/>
  <c r="D28" i="7"/>
  <c r="E28" i="7" s="1"/>
  <c r="F28" i="7" s="1"/>
  <c r="G28" i="7" s="1"/>
  <c r="D29" i="7"/>
  <c r="E29" i="7" s="1"/>
  <c r="F29" i="7" s="1"/>
  <c r="G29" i="7" s="1"/>
  <c r="D30" i="7"/>
  <c r="E30" i="7" s="1"/>
  <c r="F30" i="7" s="1"/>
  <c r="G30" i="7" s="1"/>
  <c r="D31" i="7"/>
  <c r="E31" i="7" s="1"/>
  <c r="F31" i="7" s="1"/>
  <c r="G31" i="7" s="1"/>
  <c r="D32" i="7"/>
  <c r="E32" i="7" s="1"/>
  <c r="F32" i="7" s="1"/>
  <c r="G32" i="7" s="1"/>
  <c r="D33" i="7"/>
  <c r="E33" i="7" s="1"/>
  <c r="F33" i="7" s="1"/>
  <c r="G33" i="7" s="1"/>
  <c r="D34" i="7"/>
  <c r="E34" i="7" s="1"/>
  <c r="F34" i="7" s="1"/>
  <c r="G34" i="7" s="1"/>
  <c r="D35" i="7"/>
  <c r="E35" i="7" s="1"/>
  <c r="D36" i="7"/>
  <c r="E36" i="7" s="1"/>
  <c r="F36" i="7" s="1"/>
  <c r="G36" i="7" s="1"/>
  <c r="D37" i="7"/>
  <c r="E37" i="7" s="1"/>
  <c r="F37" i="7" s="1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D5" i="7"/>
  <c r="E5" i="7" s="1"/>
  <c r="F5" i="7" s="1"/>
  <c r="G5" i="7" s="1"/>
  <c r="D6" i="7"/>
  <c r="E6" i="7" s="1"/>
  <c r="F6" i="7" s="1"/>
  <c r="G6" i="7" s="1"/>
  <c r="D7" i="7"/>
  <c r="E7" i="7" s="1"/>
  <c r="F7" i="7" s="1"/>
  <c r="G7" i="7" s="1"/>
  <c r="D8" i="7"/>
  <c r="E8" i="7" s="1"/>
  <c r="F8" i="7" s="1"/>
  <c r="G8" i="7" s="1"/>
  <c r="D9" i="7"/>
  <c r="E9" i="7" s="1"/>
  <c r="F9" i="7" s="1"/>
  <c r="G9" i="7" s="1"/>
  <c r="D10" i="7"/>
  <c r="E10" i="7" s="1"/>
  <c r="F10" i="7" s="1"/>
  <c r="G10" i="7" s="1"/>
  <c r="D11" i="7"/>
  <c r="E11" i="7" s="1"/>
  <c r="F11" i="7" s="1"/>
  <c r="G11" i="7" s="1"/>
  <c r="D12" i="7"/>
  <c r="E12" i="7" s="1"/>
  <c r="F12" i="7" s="1"/>
  <c r="G12" i="7" s="1"/>
  <c r="D13" i="7"/>
  <c r="E13" i="7" s="1"/>
  <c r="F13" i="7" s="1"/>
  <c r="G13" i="7" s="1"/>
  <c r="D14" i="7"/>
  <c r="E14" i="7" s="1"/>
  <c r="F14" i="7" s="1"/>
  <c r="G14" i="7" s="1"/>
  <c r="D15" i="7"/>
  <c r="E15" i="7" s="1"/>
  <c r="F15" i="7" s="1"/>
  <c r="G15" i="7" s="1"/>
  <c r="D16" i="7"/>
  <c r="E16" i="7" s="1"/>
  <c r="D17" i="7"/>
  <c r="E17" i="7" s="1"/>
  <c r="F17" i="7" s="1"/>
  <c r="G17" i="7" s="1"/>
  <c r="D18" i="7"/>
  <c r="E18" i="7" s="1"/>
  <c r="F18" i="7" s="1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F76" i="6"/>
  <c r="G76" i="6" s="1"/>
  <c r="E69" i="6"/>
  <c r="F69" i="6" s="1"/>
  <c r="G69" i="6" s="1"/>
  <c r="E76" i="6"/>
  <c r="D69" i="6"/>
  <c r="D70" i="6"/>
  <c r="E70" i="6" s="1"/>
  <c r="F70" i="6" s="1"/>
  <c r="G70" i="6" s="1"/>
  <c r="D71" i="6"/>
  <c r="E71" i="6" s="1"/>
  <c r="F71" i="6" s="1"/>
  <c r="G71" i="6" s="1"/>
  <c r="D72" i="6"/>
  <c r="E72" i="6" s="1"/>
  <c r="F72" i="6" s="1"/>
  <c r="G72" i="6" s="1"/>
  <c r="D73" i="6"/>
  <c r="E73" i="6" s="1"/>
  <c r="F73" i="6" s="1"/>
  <c r="G73" i="6" s="1"/>
  <c r="D74" i="6"/>
  <c r="E74" i="6" s="1"/>
  <c r="F74" i="6" s="1"/>
  <c r="G74" i="6" s="1"/>
  <c r="D75" i="6"/>
  <c r="E75" i="6" s="1"/>
  <c r="F75" i="6" s="1"/>
  <c r="G75" i="6" s="1"/>
  <c r="D76" i="6"/>
  <c r="D77" i="6"/>
  <c r="E77" i="6" s="1"/>
  <c r="F77" i="6" s="1"/>
  <c r="G77" i="6" s="1"/>
  <c r="D78" i="6"/>
  <c r="E78" i="6" s="1"/>
  <c r="F78" i="6" s="1"/>
  <c r="G78" i="6" s="1"/>
  <c r="D79" i="6"/>
  <c r="E79" i="6" s="1"/>
  <c r="D80" i="6"/>
  <c r="E80" i="6" s="1"/>
  <c r="F80" i="6" s="1"/>
  <c r="G80" i="6" s="1"/>
  <c r="D81" i="6"/>
  <c r="E81" i="6" s="1"/>
  <c r="F81" i="6" s="1"/>
  <c r="B77" i="6"/>
  <c r="B78" i="6"/>
  <c r="B79" i="6"/>
  <c r="B80" i="6"/>
  <c r="B81" i="6"/>
  <c r="B75" i="6"/>
  <c r="B76" i="6"/>
  <c r="B69" i="6"/>
  <c r="B70" i="6"/>
  <c r="B71" i="6"/>
  <c r="B72" i="6"/>
  <c r="B73" i="6"/>
  <c r="B74" i="6"/>
  <c r="D56" i="6"/>
  <c r="E56" i="6" s="1"/>
  <c r="F56" i="6" s="1"/>
  <c r="G56" i="6" s="1"/>
  <c r="D57" i="6"/>
  <c r="E57" i="6" s="1"/>
  <c r="F57" i="6" s="1"/>
  <c r="G57" i="6" s="1"/>
  <c r="D58" i="6"/>
  <c r="E58" i="6" s="1"/>
  <c r="F58" i="6" s="1"/>
  <c r="G58" i="6" s="1"/>
  <c r="D59" i="6"/>
  <c r="E59" i="6" s="1"/>
  <c r="F59" i="6" s="1"/>
  <c r="G59" i="6" s="1"/>
  <c r="D60" i="6"/>
  <c r="E60" i="6" s="1"/>
  <c r="F60" i="6" s="1"/>
  <c r="G60" i="6" s="1"/>
  <c r="D61" i="6"/>
  <c r="E61" i="6" s="1"/>
  <c r="F61" i="6" s="1"/>
  <c r="G61" i="6" s="1"/>
  <c r="D62" i="6"/>
  <c r="E62" i="6" s="1"/>
  <c r="D63" i="6"/>
  <c r="E63" i="6" s="1"/>
  <c r="F63" i="6" s="1"/>
  <c r="G63" i="6" s="1"/>
  <c r="D64" i="6"/>
  <c r="E64" i="6" s="1"/>
  <c r="F64" i="6" s="1"/>
  <c r="B56" i="6"/>
  <c r="B57" i="6"/>
  <c r="B58" i="6"/>
  <c r="B59" i="6"/>
  <c r="B60" i="6"/>
  <c r="B61" i="6"/>
  <c r="B62" i="6"/>
  <c r="B63" i="6"/>
  <c r="B64" i="6"/>
  <c r="D37" i="6"/>
  <c r="E37" i="6" s="1"/>
  <c r="F37" i="6" s="1"/>
  <c r="G37" i="6" s="1"/>
  <c r="D38" i="6"/>
  <c r="E38" i="6" s="1"/>
  <c r="F38" i="6" s="1"/>
  <c r="G38" i="6" s="1"/>
  <c r="D39" i="6"/>
  <c r="E39" i="6" s="1"/>
  <c r="F39" i="6" s="1"/>
  <c r="G39" i="6" s="1"/>
  <c r="D40" i="6"/>
  <c r="E40" i="6" s="1"/>
  <c r="F40" i="6" s="1"/>
  <c r="G40" i="6" s="1"/>
  <c r="D41" i="6"/>
  <c r="E41" i="6" s="1"/>
  <c r="F41" i="6" s="1"/>
  <c r="G41" i="6" s="1"/>
  <c r="D42" i="6"/>
  <c r="E42" i="6" s="1"/>
  <c r="F42" i="6" s="1"/>
  <c r="G42" i="6" s="1"/>
  <c r="D43" i="6"/>
  <c r="E43" i="6" s="1"/>
  <c r="F43" i="6" s="1"/>
  <c r="G43" i="6" s="1"/>
  <c r="D44" i="6"/>
  <c r="E44" i="6" s="1"/>
  <c r="F44" i="6" s="1"/>
  <c r="G44" i="6" s="1"/>
  <c r="D45" i="6"/>
  <c r="E45" i="6" s="1"/>
  <c r="F45" i="6" s="1"/>
  <c r="G45" i="6" s="1"/>
  <c r="D46" i="6"/>
  <c r="E46" i="6" s="1"/>
  <c r="F46" i="6" s="1"/>
  <c r="G46" i="6" s="1"/>
  <c r="D47" i="6"/>
  <c r="E47" i="6" s="1"/>
  <c r="F47" i="6" s="1"/>
  <c r="G47" i="6" s="1"/>
  <c r="D48" i="6"/>
  <c r="E48" i="6" s="1"/>
  <c r="F48" i="6" s="1"/>
  <c r="G48" i="6" s="1"/>
  <c r="D49" i="6"/>
  <c r="E49" i="6" s="1"/>
  <c r="D50" i="6"/>
  <c r="E50" i="6" s="1"/>
  <c r="F50" i="6" s="1"/>
  <c r="G50" i="6" s="1"/>
  <c r="D51" i="6"/>
  <c r="E51" i="6" s="1"/>
  <c r="F51" i="6" s="1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12" i="6"/>
  <c r="D23" i="6"/>
  <c r="E23" i="6" s="1"/>
  <c r="F23" i="6" s="1"/>
  <c r="G23" i="6" s="1"/>
  <c r="D24" i="6"/>
  <c r="E24" i="6" s="1"/>
  <c r="F24" i="6" s="1"/>
  <c r="G24" i="6" s="1"/>
  <c r="D25" i="6"/>
  <c r="E25" i="6" s="1"/>
  <c r="F25" i="6" s="1"/>
  <c r="G25" i="6" s="1"/>
  <c r="D26" i="6"/>
  <c r="E26" i="6" s="1"/>
  <c r="F26" i="6" s="1"/>
  <c r="G26" i="6" s="1"/>
  <c r="D27" i="6"/>
  <c r="E27" i="6" s="1"/>
  <c r="F27" i="6" s="1"/>
  <c r="G27" i="6" s="1"/>
  <c r="D28" i="6"/>
  <c r="E28" i="6" s="1"/>
  <c r="F28" i="6" s="1"/>
  <c r="G28" i="6" s="1"/>
  <c r="D29" i="6"/>
  <c r="E29" i="6" s="1"/>
  <c r="F29" i="6" s="1"/>
  <c r="G29" i="6" s="1"/>
  <c r="D30" i="6"/>
  <c r="E30" i="6" s="1"/>
  <c r="D31" i="6"/>
  <c r="E31" i="6" s="1"/>
  <c r="F31" i="6" s="1"/>
  <c r="G31" i="6" s="1"/>
  <c r="D32" i="6"/>
  <c r="E32" i="6" s="1"/>
  <c r="F32" i="6" s="1"/>
  <c r="G32" i="6" s="1"/>
  <c r="B23" i="6"/>
  <c r="B24" i="6"/>
  <c r="B25" i="6"/>
  <c r="B26" i="6"/>
  <c r="B27" i="6"/>
  <c r="B28" i="6"/>
  <c r="B29" i="6"/>
  <c r="B30" i="6"/>
  <c r="B31" i="6"/>
  <c r="B32" i="6"/>
  <c r="D5" i="6"/>
  <c r="E5" i="6" s="1"/>
  <c r="F5" i="6" s="1"/>
  <c r="G5" i="6" s="1"/>
  <c r="D6" i="6"/>
  <c r="E6" i="6" s="1"/>
  <c r="F6" i="6" s="1"/>
  <c r="G6" i="6" s="1"/>
  <c r="D7" i="6"/>
  <c r="E7" i="6" s="1"/>
  <c r="F7" i="6" s="1"/>
  <c r="G7" i="6" s="1"/>
  <c r="D8" i="6"/>
  <c r="E8" i="6" s="1"/>
  <c r="F8" i="6" s="1"/>
  <c r="G8" i="6" s="1"/>
  <c r="D9" i="6"/>
  <c r="E9" i="6" s="1"/>
  <c r="F9" i="6" s="1"/>
  <c r="G9" i="6" s="1"/>
  <c r="D10" i="6"/>
  <c r="E10" i="6" s="1"/>
  <c r="F10" i="6" s="1"/>
  <c r="G10" i="6" s="1"/>
  <c r="D11" i="6"/>
  <c r="E11" i="6" s="1"/>
  <c r="F11" i="6" s="1"/>
  <c r="G11" i="6" s="1"/>
  <c r="D12" i="6"/>
  <c r="E12" i="6" s="1"/>
  <c r="F12" i="6" s="1"/>
  <c r="G12" i="6" s="1"/>
  <c r="D13" i="6"/>
  <c r="E13" i="6" s="1"/>
  <c r="F13" i="6" s="1"/>
  <c r="G13" i="6" s="1"/>
  <c r="D14" i="6"/>
  <c r="E14" i="6" s="1"/>
  <c r="F14" i="6" s="1"/>
  <c r="G14" i="6" s="1"/>
  <c r="D15" i="6"/>
  <c r="E15" i="6" s="1"/>
  <c r="F15" i="6" s="1"/>
  <c r="G15" i="6" s="1"/>
  <c r="D16" i="6"/>
  <c r="E16" i="6" s="1"/>
  <c r="D17" i="6"/>
  <c r="E17" i="6" s="1"/>
  <c r="F17" i="6" s="1"/>
  <c r="G17" i="6" s="1"/>
  <c r="D18" i="6"/>
  <c r="E18" i="6" s="1"/>
  <c r="F18" i="6" s="1"/>
  <c r="B5" i="6"/>
  <c r="B6" i="6"/>
  <c r="B7" i="6"/>
  <c r="B8" i="6"/>
  <c r="B9" i="6"/>
  <c r="B10" i="6"/>
  <c r="B11" i="6"/>
  <c r="B13" i="6"/>
  <c r="B14" i="6"/>
  <c r="B15" i="6"/>
  <c r="B16" i="6"/>
  <c r="B17" i="6"/>
  <c r="B18" i="6"/>
  <c r="B43" i="17"/>
  <c r="D24" i="17"/>
  <c r="E24" i="17" s="1"/>
  <c r="F24" i="17" s="1"/>
  <c r="G24" i="17" s="1"/>
  <c r="B24" i="17"/>
  <c r="B55" i="11"/>
  <c r="B56" i="11"/>
  <c r="B57" i="11"/>
  <c r="D22" i="11"/>
  <c r="E22" i="11" s="1"/>
  <c r="F22" i="11" s="1"/>
  <c r="G22" i="11" s="1"/>
  <c r="D68" i="9"/>
  <c r="E68" i="9" s="1"/>
  <c r="F68" i="9" s="1"/>
  <c r="G68" i="9" s="1"/>
  <c r="D36" i="9"/>
  <c r="E36" i="9" s="1"/>
  <c r="F36" i="9" s="1"/>
  <c r="G36" i="9" s="1"/>
  <c r="D22" i="9"/>
  <c r="E22" i="9" s="1"/>
  <c r="F22" i="9" s="1"/>
  <c r="G22" i="9" s="1"/>
  <c r="D4" i="9"/>
  <c r="E4" i="9" s="1"/>
  <c r="F4" i="9" s="1"/>
  <c r="G4" i="9" s="1"/>
  <c r="D24" i="16"/>
  <c r="E24" i="16" s="1"/>
  <c r="F24" i="16" s="1"/>
  <c r="G24" i="16" s="1"/>
  <c r="B24" i="16"/>
  <c r="D56" i="17"/>
  <c r="E56" i="17" s="1"/>
  <c r="F56" i="17" s="1"/>
  <c r="G56" i="17" s="1"/>
  <c r="B56" i="17"/>
  <c r="D54" i="11"/>
  <c r="E54" i="11" s="1"/>
  <c r="F54" i="11" s="1"/>
  <c r="G54" i="11" s="1"/>
  <c r="B54" i="11"/>
  <c r="D22" i="10"/>
  <c r="E22" i="10" s="1"/>
  <c r="F22" i="10" s="1"/>
  <c r="G22" i="10" s="1"/>
  <c r="F85" i="7" l="1"/>
  <c r="G85" i="7" s="1"/>
  <c r="G83" i="7"/>
  <c r="G75" i="7"/>
  <c r="G81" i="7"/>
  <c r="E72" i="17"/>
  <c r="D56" i="16"/>
  <c r="E56" i="16" s="1"/>
  <c r="F56" i="16" s="1"/>
  <c r="G56" i="16" s="1"/>
  <c r="B56" i="16"/>
  <c r="D4" i="16"/>
  <c r="E4" i="16" s="1"/>
  <c r="F4" i="16" s="1"/>
  <c r="G4" i="16" s="1"/>
  <c r="D54" i="8"/>
  <c r="E54" i="8" s="1"/>
  <c r="F54" i="8" s="1"/>
  <c r="G54" i="8" s="1"/>
  <c r="B54" i="8"/>
  <c r="D22" i="7"/>
  <c r="E22" i="7" s="1"/>
  <c r="F22" i="7" s="1"/>
  <c r="G22" i="7" s="1"/>
  <c r="B22" i="7"/>
  <c r="D4" i="7"/>
  <c r="E4" i="7" s="1"/>
  <c r="F4" i="7" s="1"/>
  <c r="G4" i="7" s="1"/>
  <c r="B4" i="7"/>
  <c r="G72" i="17" l="1"/>
  <c r="F72" i="17"/>
  <c r="B22" i="10" l="1"/>
  <c r="A2" i="6" l="1"/>
  <c r="A2" i="17" l="1"/>
  <c r="D19" i="3"/>
  <c r="E52" i="5"/>
  <c r="F52" i="5"/>
  <c r="G52" i="5"/>
  <c r="E65" i="5"/>
  <c r="F65" i="5"/>
  <c r="G65" i="5"/>
  <c r="A2" i="16" l="1"/>
  <c r="D65" i="5"/>
  <c r="D40" i="15"/>
  <c r="E40" i="15"/>
  <c r="F40" i="15"/>
  <c r="G40" i="15"/>
  <c r="D21" i="15"/>
  <c r="E21" i="15"/>
  <c r="F21" i="15"/>
  <c r="G21" i="15"/>
  <c r="D75" i="17" l="1"/>
  <c r="E75" i="17" s="1"/>
  <c r="F75" i="17" s="1"/>
  <c r="G75" i="17" s="1"/>
  <c r="D4" i="17"/>
  <c r="E4" i="17" s="1"/>
  <c r="F4" i="17" s="1"/>
  <c r="G4" i="17" s="1"/>
  <c r="D54" i="10"/>
  <c r="E54" i="10" s="1"/>
  <c r="F54" i="10" s="1"/>
  <c r="G54" i="10" s="1"/>
  <c r="G38" i="3"/>
  <c r="G75" i="16"/>
  <c r="F75" i="16"/>
  <c r="E75" i="16"/>
  <c r="D75" i="16"/>
  <c r="D43" i="16"/>
  <c r="E43" i="16" s="1"/>
  <c r="F43" i="16" s="1"/>
  <c r="G43" i="16" s="1"/>
  <c r="B75" i="17"/>
  <c r="B4" i="17"/>
  <c r="B75" i="16"/>
  <c r="B43" i="16"/>
  <c r="B4" i="16"/>
  <c r="G89" i="15"/>
  <c r="F89" i="15"/>
  <c r="E89" i="15"/>
  <c r="D89" i="15"/>
  <c r="G72" i="15"/>
  <c r="F72" i="15"/>
  <c r="E72" i="15"/>
  <c r="D72" i="15"/>
  <c r="G53" i="15"/>
  <c r="F53" i="15"/>
  <c r="E53" i="15"/>
  <c r="D53" i="15"/>
  <c r="E90" i="15" l="1"/>
  <c r="F90" i="15"/>
  <c r="D90" i="15"/>
  <c r="G90" i="15"/>
  <c r="G72" i="16"/>
  <c r="D72" i="16"/>
  <c r="F21" i="17"/>
  <c r="E21" i="17"/>
  <c r="D21" i="17"/>
  <c r="F40" i="16"/>
  <c r="G21" i="17"/>
  <c r="D89" i="17"/>
  <c r="F89" i="17"/>
  <c r="E89" i="17"/>
  <c r="G89" i="17"/>
  <c r="D72" i="17"/>
  <c r="E72" i="16"/>
  <c r="F53" i="17"/>
  <c r="D53" i="17"/>
  <c r="E53" i="17"/>
  <c r="G53" i="17"/>
  <c r="F40" i="17"/>
  <c r="G40" i="17"/>
  <c r="E40" i="16"/>
  <c r="E40" i="17"/>
  <c r="D40" i="16"/>
  <c r="D40" i="17"/>
  <c r="G21" i="16"/>
  <c r="F89" i="16"/>
  <c r="D89" i="16"/>
  <c r="E89" i="16"/>
  <c r="G89" i="16"/>
  <c r="E21" i="16"/>
  <c r="D21" i="16"/>
  <c r="F21" i="16"/>
  <c r="G40" i="16"/>
  <c r="E53" i="16"/>
  <c r="F53" i="16"/>
  <c r="G53" i="16"/>
  <c r="F72" i="16"/>
  <c r="D53" i="16"/>
  <c r="D55" i="9"/>
  <c r="E55" i="9" s="1"/>
  <c r="F55" i="9" s="1"/>
  <c r="G55" i="9" s="1"/>
  <c r="G67" i="8"/>
  <c r="F67" i="8"/>
  <c r="E67" i="8"/>
  <c r="D67" i="8"/>
  <c r="B22" i="11"/>
  <c r="B54" i="10"/>
  <c r="B55" i="9"/>
  <c r="B22" i="9"/>
  <c r="G90" i="17" l="1"/>
  <c r="E90" i="17"/>
  <c r="F90" i="17"/>
  <c r="D90" i="17"/>
  <c r="G90" i="16"/>
  <c r="E90" i="16"/>
  <c r="D90" i="16"/>
  <c r="F90" i="16"/>
  <c r="D83" i="8"/>
  <c r="D52" i="5"/>
  <c r="B67" i="11" l="1"/>
  <c r="D35" i="11"/>
  <c r="E35" i="11" s="1"/>
  <c r="F35" i="11" s="1"/>
  <c r="G35" i="11" s="1"/>
  <c r="B35" i="11"/>
  <c r="D4" i="11"/>
  <c r="E4" i="11" s="1"/>
  <c r="F4" i="11" s="1"/>
  <c r="G4" i="11" s="1"/>
  <c r="B4" i="11"/>
  <c r="A2" i="11"/>
  <c r="D73" i="10"/>
  <c r="E73" i="10" s="1"/>
  <c r="F73" i="10" s="1"/>
  <c r="G73" i="10" s="1"/>
  <c r="B73" i="10"/>
  <c r="D41" i="10"/>
  <c r="E41" i="10" s="1"/>
  <c r="F41" i="10" s="1"/>
  <c r="G41" i="10" s="1"/>
  <c r="B41" i="10"/>
  <c r="D4" i="10"/>
  <c r="B4" i="10"/>
  <c r="A2" i="10"/>
  <c r="B68" i="9"/>
  <c r="B36" i="9"/>
  <c r="B4" i="9"/>
  <c r="A2" i="9"/>
  <c r="D82" i="9" l="1"/>
  <c r="D38" i="10"/>
  <c r="D70" i="10"/>
  <c r="D65" i="9"/>
  <c r="D51" i="10"/>
  <c r="D19" i="10"/>
  <c r="E51" i="11"/>
  <c r="F83" i="11"/>
  <c r="E64" i="11"/>
  <c r="E32" i="11"/>
  <c r="D19" i="11"/>
  <c r="D51" i="11"/>
  <c r="D83" i="11"/>
  <c r="D32" i="11"/>
  <c r="D64" i="11"/>
  <c r="G83" i="11"/>
  <c r="E83" i="11"/>
  <c r="E87" i="10"/>
  <c r="E4" i="10"/>
  <c r="D87" i="10"/>
  <c r="E19" i="9"/>
  <c r="E33" i="9"/>
  <c r="E52" i="9"/>
  <c r="D52" i="9"/>
  <c r="D19" i="9"/>
  <c r="D33" i="9"/>
  <c r="D88" i="10" l="1"/>
  <c r="D83" i="9"/>
  <c r="D84" i="11"/>
  <c r="E19" i="11"/>
  <c r="E84" i="11" s="1"/>
  <c r="F51" i="11"/>
  <c r="E65" i="9"/>
  <c r="F19" i="11"/>
  <c r="G19" i="11"/>
  <c r="F32" i="11"/>
  <c r="G32" i="11"/>
  <c r="G51" i="11"/>
  <c r="F64" i="11"/>
  <c r="G64" i="11"/>
  <c r="E38" i="10"/>
  <c r="E51" i="10"/>
  <c r="E19" i="10"/>
  <c r="F4" i="10"/>
  <c r="E70" i="10"/>
  <c r="F87" i="10"/>
  <c r="G87" i="10"/>
  <c r="F33" i="9"/>
  <c r="G33" i="9"/>
  <c r="E82" i="9"/>
  <c r="F52" i="9"/>
  <c r="G52" i="9"/>
  <c r="F19" i="9"/>
  <c r="G19" i="9"/>
  <c r="G65" i="9"/>
  <c r="F65" i="9"/>
  <c r="D51" i="3"/>
  <c r="E88" i="10" l="1"/>
  <c r="E83" i="9"/>
  <c r="G84" i="11"/>
  <c r="F84" i="11"/>
  <c r="F70" i="10"/>
  <c r="G70" i="10"/>
  <c r="F51" i="10"/>
  <c r="G51" i="10"/>
  <c r="G4" i="10"/>
  <c r="G19" i="10" s="1"/>
  <c r="F19" i="10"/>
  <c r="F38" i="10"/>
  <c r="G38" i="10"/>
  <c r="G82" i="9"/>
  <c r="G83" i="9" s="1"/>
  <c r="F82" i="9"/>
  <c r="F83" i="9" s="1"/>
  <c r="D83" i="4"/>
  <c r="G88" i="10" l="1"/>
  <c r="F88" i="10"/>
  <c r="D36" i="6" l="1"/>
  <c r="E36" i="6" s="1"/>
  <c r="F36" i="6" s="1"/>
  <c r="G36" i="6" s="1"/>
  <c r="B68" i="6" l="1"/>
  <c r="D68" i="6"/>
  <c r="E68" i="6" s="1"/>
  <c r="F68" i="6" s="1"/>
  <c r="G68" i="6" s="1"/>
  <c r="D82" i="5"/>
  <c r="E82" i="5"/>
  <c r="F82" i="5"/>
  <c r="G82" i="5"/>
  <c r="G82" i="6" l="1"/>
  <c r="D82" i="6"/>
  <c r="A2" i="8"/>
  <c r="A2" i="7"/>
  <c r="F82" i="6" l="1"/>
  <c r="E82" i="6"/>
  <c r="D87" i="3" l="1"/>
  <c r="B67" i="8" l="1"/>
  <c r="B35" i="8"/>
  <c r="B22" i="8"/>
  <c r="B4" i="8"/>
  <c r="D35" i="8"/>
  <c r="E35" i="8" s="1"/>
  <c r="F35" i="8" s="1"/>
  <c r="G35" i="8" s="1"/>
  <c r="D22" i="8"/>
  <c r="D4" i="8"/>
  <c r="D73" i="7"/>
  <c r="E73" i="7" s="1"/>
  <c r="F73" i="7" s="1"/>
  <c r="G73" i="7" s="1"/>
  <c r="D54" i="7"/>
  <c r="E54" i="7" s="1"/>
  <c r="F54" i="7" s="1"/>
  <c r="G54" i="7" s="1"/>
  <c r="D41" i="7"/>
  <c r="E41" i="7" s="1"/>
  <c r="F41" i="7" s="1"/>
  <c r="G41" i="7" s="1"/>
  <c r="B73" i="7"/>
  <c r="B54" i="7"/>
  <c r="B41" i="7"/>
  <c r="D55" i="6"/>
  <c r="E55" i="6" s="1"/>
  <c r="F55" i="6" s="1"/>
  <c r="G55" i="6" s="1"/>
  <c r="D22" i="6"/>
  <c r="E22" i="6" s="1"/>
  <c r="F22" i="6" s="1"/>
  <c r="G22" i="6" s="1"/>
  <c r="B55" i="6"/>
  <c r="B36" i="6"/>
  <c r="B22" i="6"/>
  <c r="B4" i="6"/>
  <c r="D70" i="7" l="1"/>
  <c r="D51" i="7"/>
  <c r="E87" i="7"/>
  <c r="E4" i="8"/>
  <c r="D19" i="8"/>
  <c r="E22" i="8"/>
  <c r="D32" i="8"/>
  <c r="D19" i="7"/>
  <c r="D65" i="6"/>
  <c r="D4" i="6"/>
  <c r="E4" i="6" s="1"/>
  <c r="F4" i="6" s="1"/>
  <c r="G4" i="6" s="1"/>
  <c r="E51" i="7" l="1"/>
  <c r="G87" i="7"/>
  <c r="F87" i="7"/>
  <c r="F4" i="8"/>
  <c r="E19" i="8"/>
  <c r="F22" i="8"/>
  <c r="E32" i="8"/>
  <c r="E83" i="8"/>
  <c r="E19" i="7"/>
  <c r="G19" i="6"/>
  <c r="E19" i="6"/>
  <c r="D19" i="6"/>
  <c r="G51" i="7" l="1"/>
  <c r="F51" i="7"/>
  <c r="G4" i="8"/>
  <c r="G19" i="8" s="1"/>
  <c r="F19" i="8"/>
  <c r="G22" i="8"/>
  <c r="G32" i="8" s="1"/>
  <c r="F32" i="8"/>
  <c r="G83" i="8"/>
  <c r="F83" i="8"/>
  <c r="G19" i="7"/>
  <c r="F19" i="7"/>
  <c r="F19" i="6"/>
  <c r="G64" i="8" l="1"/>
  <c r="F64" i="8"/>
  <c r="E64" i="8"/>
  <c r="D64" i="8"/>
  <c r="G51" i="8"/>
  <c r="F51" i="8"/>
  <c r="E51" i="8"/>
  <c r="D51" i="8"/>
  <c r="D19" i="4"/>
  <c r="E19" i="4"/>
  <c r="F19" i="4"/>
  <c r="G19" i="4"/>
  <c r="D32" i="4"/>
  <c r="E32" i="4"/>
  <c r="F32" i="4"/>
  <c r="G32" i="4"/>
  <c r="D51" i="4"/>
  <c r="E51" i="4"/>
  <c r="F51" i="4"/>
  <c r="G51" i="4"/>
  <c r="D64" i="4"/>
  <c r="E64" i="4"/>
  <c r="F64" i="4"/>
  <c r="G64" i="4"/>
  <c r="E83" i="4"/>
  <c r="F83" i="4"/>
  <c r="G83" i="4"/>
  <c r="D87" i="7"/>
  <c r="G70" i="7"/>
  <c r="F70" i="7"/>
  <c r="E70" i="7"/>
  <c r="G38" i="7"/>
  <c r="F38" i="7"/>
  <c r="E38" i="7"/>
  <c r="D38" i="7"/>
  <c r="G65" i="6"/>
  <c r="F65" i="6"/>
  <c r="E65" i="6"/>
  <c r="G52" i="6"/>
  <c r="F52" i="6"/>
  <c r="E52" i="6"/>
  <c r="D52" i="6"/>
  <c r="G33" i="6"/>
  <c r="F33" i="6"/>
  <c r="E33" i="6"/>
  <c r="D33" i="6"/>
  <c r="D88" i="7" l="1"/>
  <c r="E88" i="7"/>
  <c r="F88" i="7"/>
  <c r="G88" i="7"/>
  <c r="D84" i="4"/>
  <c r="E84" i="8"/>
  <c r="F84" i="8"/>
  <c r="D84" i="8"/>
  <c r="F83" i="6"/>
  <c r="G83" i="6"/>
  <c r="E83" i="6"/>
  <c r="D83" i="6"/>
  <c r="G84" i="8"/>
  <c r="G84" i="4"/>
  <c r="F84" i="4"/>
  <c r="E84" i="4"/>
  <c r="G87" i="3"/>
  <c r="F87" i="3"/>
  <c r="E87" i="3"/>
  <c r="G70" i="3"/>
  <c r="F70" i="3"/>
  <c r="E70" i="3"/>
  <c r="D70" i="3"/>
  <c r="G51" i="3"/>
  <c r="F51" i="3"/>
  <c r="E51" i="3"/>
  <c r="F38" i="3"/>
  <c r="E38" i="3"/>
  <c r="D38" i="3"/>
  <c r="D88" i="3" l="1"/>
  <c r="G19" i="3"/>
  <c r="G88" i="3" s="1"/>
  <c r="F19" i="3"/>
  <c r="F88" i="3" s="1"/>
  <c r="E19" i="3"/>
  <c r="E88" i="3" s="1"/>
  <c r="G19" i="5"/>
  <c r="F19" i="5"/>
  <c r="E19" i="5"/>
  <c r="D19" i="5"/>
  <c r="G33" i="5" l="1"/>
  <c r="G83" i="5" s="1"/>
  <c r="F33" i="5"/>
  <c r="F83" i="5" s="1"/>
  <c r="E33" i="5"/>
  <c r="E83" i="5" s="1"/>
  <c r="D33" i="5"/>
  <c r="D83" i="5" s="1"/>
</calcChain>
</file>

<file path=xl/sharedStrings.xml><?xml version="1.0" encoding="utf-8"?>
<sst xmlns="http://schemas.openxmlformats.org/spreadsheetml/2006/main" count="925" uniqueCount="171">
  <si>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</si>
  <si>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</si>
  <si>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</si>
  <si>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</si>
  <si>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</si>
  <si>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</si>
  <si>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</si>
  <si>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Seemnesegu</t>
  </si>
  <si>
    <t>Kokku:</t>
  </si>
  <si>
    <t>Teisipäev</t>
  </si>
  <si>
    <t>Pirn (PRIA)</t>
  </si>
  <si>
    <t>Kolmapäev</t>
  </si>
  <si>
    <t>Neljapäev</t>
  </si>
  <si>
    <t>Reede</t>
  </si>
  <si>
    <t>Kartul, aurutatud</t>
  </si>
  <si>
    <t>NÄDALA KESKMINE KOKKU:</t>
  </si>
  <si>
    <t>PRIA KOOLIPIIMA JA PUU-JA KÖÖGIVILJA PAKUME IGA PÄEV</t>
  </si>
  <si>
    <t xml:space="preserve">Riis, aurutatud </t>
  </si>
  <si>
    <t>Õun (PRIA)</t>
  </si>
  <si>
    <t>Pirn</t>
  </si>
  <si>
    <t>Ploom</t>
  </si>
  <si>
    <t>Õun</t>
  </si>
  <si>
    <t>Taimetoit</t>
  </si>
  <si>
    <t>Kuskuss, aurutatud (G)</t>
  </si>
  <si>
    <t>Täisterapasta/pasta (G)</t>
  </si>
  <si>
    <t>Kartuli-porgandipüree (L)</t>
  </si>
  <si>
    <t>Seenestrooganov (G, L)</t>
  </si>
  <si>
    <t>Soe valge kaste (G, L)</t>
  </si>
  <si>
    <t>Sisaldab G-gluteeni L-laktoosi PT-portsjontoode</t>
  </si>
  <si>
    <t>Menüü kaloraaž on arvestatud I vanuseastmele</t>
  </si>
  <si>
    <t>Menüü kaloraaž on arvestatud II vanuseastmele</t>
  </si>
  <si>
    <t>Menüü kaloraaž on arvestatud III vanuseastmele</t>
  </si>
  <si>
    <t>Taimetoit võib sisaldada muna-ja piimatooteid</t>
  </si>
  <si>
    <t>Kalapada värviliste köögiviljadega</t>
  </si>
  <si>
    <t>Sinepine sealihakaste (G, L)</t>
  </si>
  <si>
    <t>Ahjuköögiviljad</t>
  </si>
  <si>
    <t>Värskekapsahautis kanahakklihaga</t>
  </si>
  <si>
    <t>Kartulipuder (L)</t>
  </si>
  <si>
    <t>Veiselihasupp kümne köögiviljadega</t>
  </si>
  <si>
    <t>Paneeritud ahjukala (G, PT)</t>
  </si>
  <si>
    <t>Kartuli-lillkapsapuder (L)</t>
  </si>
  <si>
    <t>Rukkileiva (3 sorti) - ja sepikutoodete valik  (G)</t>
  </si>
  <si>
    <t>Seemnesegu (mahe)</t>
  </si>
  <si>
    <t>Riis, aurutatud (mahe)</t>
  </si>
  <si>
    <t>Mango-kohupiimakreem (L)</t>
  </si>
  <si>
    <t>Hiina kapsas, tomat, redis (mahe)</t>
  </si>
  <si>
    <t>Porgand, aurutatud</t>
  </si>
  <si>
    <t>Külm jogurtikaste (L)</t>
  </si>
  <si>
    <t>Tatar, keedetud</t>
  </si>
  <si>
    <t>Kapsas, röstitud</t>
  </si>
  <si>
    <t xml:space="preserve">Frikadellisupp </t>
  </si>
  <si>
    <t>Kinoa, keedetud (mahe)</t>
  </si>
  <si>
    <t>Porgand (mahe), mais, kurk</t>
  </si>
  <si>
    <t>Kapsas (mahe), peet, roheline hernes</t>
  </si>
  <si>
    <t>Värskekapsaborš veiselihaga (G)</t>
  </si>
  <si>
    <t>Värskekapsaborš punaste ubadega (mahe)</t>
  </si>
  <si>
    <t>Tatar, aurutatud (mahe)</t>
  </si>
  <si>
    <t>Böfstrooganov (G, L) (mahe)</t>
  </si>
  <si>
    <t>Peet, röstitud</t>
  </si>
  <si>
    <t>Kartul, aurutatud (mahe)</t>
  </si>
  <si>
    <t>Bulgur, keedetud (G)</t>
  </si>
  <si>
    <t>Aedoad, aurutatu</t>
  </si>
  <si>
    <t>Kuskuss, keedetud (mahe) (G)</t>
  </si>
  <si>
    <t>Rassolnik kanalihaga (G)</t>
  </si>
  <si>
    <t>Brokoli, aurutatud</t>
  </si>
  <si>
    <t>Külm jogurti-küüslaugukaste (L)</t>
  </si>
  <si>
    <t>Läätsepada värviliste köögiviljadega (mahe)</t>
  </si>
  <si>
    <t>Hiina kapsas, tomat, mais</t>
  </si>
  <si>
    <t>Õun (PRIA) (mahe)</t>
  </si>
  <si>
    <t>Külm hapukoorekaste murulauguga (L)</t>
  </si>
  <si>
    <t>Hapukapsas, hautatud</t>
  </si>
  <si>
    <t>Tatra-seenekotletid (G, PT) (mahe)</t>
  </si>
  <si>
    <t>Rooskapsas sinepikastmes (G, L) (mahe)</t>
  </si>
  <si>
    <t>Peet, aurutatud</t>
  </si>
  <si>
    <t>Kikerhernesupp kümne köögiviljaga (mahe)</t>
  </si>
  <si>
    <t>Hiina kapsas, roheline hernes, punane redis (mahe)</t>
  </si>
  <si>
    <t>Mahla-õlikaste</t>
  </si>
  <si>
    <t>Kõrvits, röstitud</t>
  </si>
  <si>
    <t>Porgandi-suvikõrvitsa pikkpoiss (G, PT) (mahe)</t>
  </si>
  <si>
    <t>Apelsin</t>
  </si>
  <si>
    <t>Värskekapsa-läätsehautis (mahe)</t>
  </si>
  <si>
    <t>Juurseller, röstitud</t>
  </si>
  <si>
    <t>Miniporgandid, aurutatud</t>
  </si>
  <si>
    <t>Kakaojogurt kirssidega (L)</t>
  </si>
  <si>
    <t>Keefiri-õunakook kaerajahuga (G, L)</t>
  </si>
  <si>
    <t>Jogurti-kamadessert marjadega (G, L)</t>
  </si>
  <si>
    <t>Mustikajogurt (L)</t>
  </si>
  <si>
    <t>Ahjukala juustukattega (G, L, PT)</t>
  </si>
  <si>
    <t>Pastinaak, röstitud</t>
  </si>
  <si>
    <t>Soe tomatikaste</t>
  </si>
  <si>
    <t>Külm küüslaugu-jogurtikaste (L)</t>
  </si>
  <si>
    <t>Soe karrikaste (G, L)</t>
  </si>
  <si>
    <t>Ühepajatoit sealihaga</t>
  </si>
  <si>
    <t>Kuskuss, aurutatud</t>
  </si>
  <si>
    <t>Ühepajatoit läätsedega (mahe)</t>
  </si>
  <si>
    <t>Suvikõrvitsa-spinatikotletid juustuga (G, L) (mahe)</t>
  </si>
  <si>
    <t>Pin (PRIA)</t>
  </si>
  <si>
    <t>Pilaff porgandi ja punaste ubadega (mahe)</t>
  </si>
  <si>
    <t>Õun (mahe)</t>
  </si>
  <si>
    <t>Peedi-küüslaugusalat</t>
  </si>
  <si>
    <t>Hiina kapsa salat spinatiga</t>
  </si>
  <si>
    <t>Porgandi-melonisalat</t>
  </si>
  <si>
    <t>Kanapasta juustu ja basiilikuga (G, L)</t>
  </si>
  <si>
    <t>Suvikõrvitsapasta juustu ja basiilikuga (G, L) (mahe)</t>
  </si>
  <si>
    <t>Baklažaan-paprika-sibul, röstitud</t>
  </si>
  <si>
    <t>Külm hapukoorekaste sidruniga (L)</t>
  </si>
  <si>
    <t>Mahl (erinevad maitsed)</t>
  </si>
  <si>
    <t>Tee, suhkruta</t>
  </si>
  <si>
    <t>Hapukoor R 10% (L)</t>
  </si>
  <si>
    <t>Porgandi-apelsinisalat</t>
  </si>
  <si>
    <t>Hiina kapsa salat pirni ja Kreeka pähklitega</t>
  </si>
  <si>
    <t>Peedi-hapukurgisalat</t>
  </si>
  <si>
    <t>Suvikõrvitsa-kurgisalat</t>
  </si>
  <si>
    <t>Hiina kapsas, porgand (mahe), mais</t>
  </si>
  <si>
    <t>Kõrvitsa-pastinaagi-virsikusalat</t>
  </si>
  <si>
    <t>Porgandi-ananassisalat</t>
  </si>
  <si>
    <t>Peedi-piprajuuresalat</t>
  </si>
  <si>
    <t>Kodune sealihaguljašš (G, L)</t>
  </si>
  <si>
    <t>Läätseguljašš (L) (mahe)</t>
  </si>
  <si>
    <t>Joogivesi on  igapäevaselt tasuta saadaval</t>
  </si>
  <si>
    <t>Joogijogurt R 1,5%, maitsestatud (L)</t>
  </si>
  <si>
    <t>PRIA Piimatooted (piim, keefir R 2,5% ) (L)</t>
  </si>
  <si>
    <t xml:space="preserve">Soe tomatikaste </t>
  </si>
  <si>
    <t xml:space="preserve">Mahla-õlikaste </t>
  </si>
  <si>
    <t>Salatisegu, roheline hernes, marineeritud kurk</t>
  </si>
  <si>
    <t>Hakkliha-suvikõrvitsapikkpoiss, seahakkliha (G, PT)</t>
  </si>
  <si>
    <t>Mustsõstra-rukkivaht (G)</t>
  </si>
  <si>
    <t>Porgand, tomat, porrulauk</t>
  </si>
  <si>
    <t>Õuna-rukkileivakreem (G)</t>
  </si>
  <si>
    <t>Külm jogurti-keefirikaste, maitserohelisega (L)</t>
  </si>
  <si>
    <t>Kapsa-maisi-paprikasalat (mahe kapsas)</t>
  </si>
  <si>
    <t>Peet, porgand (mahe), valge redis</t>
  </si>
  <si>
    <t>Porgandi-mangosalat (mahe porgand)</t>
  </si>
  <si>
    <t>Rassolnik põldubadega (G) (mahe)</t>
  </si>
  <si>
    <t>Juurviljakotlet (G, PT) (mahe)</t>
  </si>
  <si>
    <t>Kapsa-selleri-õunasalat (mahe kapsas)</t>
  </si>
  <si>
    <t>Kapsas, paprika, porrulauk (mahe kapsas)</t>
  </si>
  <si>
    <t>Juurviljapüreesupp (L) (mahe)</t>
  </si>
  <si>
    <t>Hiina kapsas, marineeritud punane sibul, brokoli</t>
  </si>
  <si>
    <t>Aedoad küüslauguga, ahjus küpsetatud</t>
  </si>
  <si>
    <t>Külm jogurtikaste maitserohelisega</t>
  </si>
  <si>
    <t>Peet, kaalikas, mais</t>
  </si>
  <si>
    <t>Nuikapsas, kikerherned, punane redis</t>
  </si>
  <si>
    <t>Hiina kapsas, tomat, roheline sibul (mahe)</t>
  </si>
  <si>
    <t>Maasika panna cotta (L)</t>
  </si>
  <si>
    <t>PRIA KOOLIPIIMA  PAKUME IGA PÄEV</t>
  </si>
  <si>
    <t>Teavet menüüs sisalduvate allergeenide kohta küsi köögi personalilt</t>
  </si>
  <si>
    <t>Tomatine kalkuni-pastavorm ürtidega (G, L)</t>
  </si>
  <si>
    <t>Tomatine baklažaani-pastavorm (mahe) (G, L)</t>
  </si>
  <si>
    <t>Koorene oasupp spinati ja keedumunaga (L) (mahe)</t>
  </si>
  <si>
    <t>Koolilõuna 04.11-08.11.2024</t>
  </si>
  <si>
    <t>Koolilõuna 11.11-15.11.2024</t>
  </si>
  <si>
    <t>Koolilõuna 18.11-22.11.2024</t>
  </si>
  <si>
    <t>Koolilõuna 25.11-29.11.2024</t>
  </si>
  <si>
    <t>Kana-nuudlisupp (G)</t>
  </si>
  <si>
    <t>Nuudlisupp brokoliga (G) (mahe)</t>
  </si>
  <si>
    <t>Hakkliha-riisipall (segahakkliha, siga-veis) (G, PT)</t>
  </si>
  <si>
    <t>Riisivaht õuna-astelpaju kisselliga (L)</t>
  </si>
  <si>
    <t>Banaan</t>
  </si>
  <si>
    <t>Mahlatarretis vanillikastmega (100/60) (L)</t>
  </si>
  <si>
    <t>KADRIPÄEV</t>
  </si>
  <si>
    <t xml:space="preserve">Ahjukana röstitud köögiviljadega </t>
  </si>
  <si>
    <t>Koorene köögiviljakaste (G, L)</t>
  </si>
  <si>
    <t>Käsitöö leivalimonaad</t>
  </si>
  <si>
    <t>Karask</t>
  </si>
  <si>
    <t>Karamellipuding keedisega (L)</t>
  </si>
  <si>
    <t>Kõrvitsa-maisimannavaht apelsinikisselliga</t>
  </si>
  <si>
    <t>Hapukapsasalat</t>
  </si>
  <si>
    <t>Koorene lõhesupp  (L)</t>
  </si>
  <si>
    <t>Kartulipüree</t>
  </si>
  <si>
    <t>Pilaff porgandi ja lihaga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</si>
</sst>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0.00;[Red]0.00"/>
  </numFmts>
  <fonts count="22">
    <font>
      <sz val="11"/>
      <color theme="1"/>
      <name val="Calibri"/>
      <family val="2"/>
      <charset val="186"/>
      <scheme val="minor"/>
    </font>
    <font>
      <sz val="11"/>
      <color theme="1"/>
      <name val="Dussmann"/>
      <family val="2"/>
      <charset val="186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Dussmann"/>
      <family val="2"/>
      <charset val="186"/>
    </font>
    <font>
      <b/>
      <sz val="18"/>
      <color indexed="8"/>
      <name val="Dussmann"/>
      <family val="2"/>
      <charset val="186"/>
    </font>
    <font>
      <b/>
      <sz val="18"/>
      <color indexed="10"/>
      <name val="Dussmann"/>
      <family val="2"/>
      <charset val="186"/>
    </font>
    <font>
      <sz val="12"/>
      <name val="Dussmann"/>
      <family val="2"/>
      <charset val="186"/>
    </font>
    <font>
      <sz val="12"/>
      <color theme="1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b/>
      <sz val="12"/>
      <color indexed="10"/>
      <name val="Dussmann"/>
      <family val="2"/>
      <charset val="186"/>
    </font>
    <font>
      <sz val="12"/>
      <color rgb="FF000000"/>
      <name val="Dussmann"/>
      <family val="2"/>
      <charset val="186"/>
    </font>
    <font>
      <b/>
      <sz val="18"/>
      <color rgb="FFFF0000"/>
      <name val="Dussmann"/>
      <family val="2"/>
      <charset val="186"/>
    </font>
    <font>
      <sz val="12"/>
      <color rgb="FFFF0000"/>
      <name val="Dussmann"/>
      <family val="2"/>
      <charset val="186"/>
    </font>
    <font>
      <b/>
      <sz val="12"/>
      <color rgb="FFFF0000"/>
      <name val="Dussmann"/>
      <family val="2"/>
      <charset val="186"/>
    </font>
    <font>
      <b/>
      <sz val="12"/>
      <color rgb="FF000000"/>
      <name val="Dussmann"/>
      <family val="2"/>
      <charset val="186"/>
    </font>
    <font>
      <sz val="11"/>
      <name val="Dussmann"/>
      <family val="2"/>
      <charset val="186"/>
    </font>
    <font>
      <b/>
      <sz val="14"/>
      <name val="Dussmann"/>
      <family val="2"/>
      <charset val="186"/>
    </font>
    <font>
      <sz val="9"/>
      <name val="Dussmann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5" xfId="0" applyFont="1" applyBorder="1"/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49" fontId="10" fillId="0" borderId="5" xfId="0" applyNumberFormat="1" applyFont="1" applyBorder="1" applyAlignment="1">
      <alignment wrapText="1"/>
    </xf>
    <xf numFmtId="2" fontId="10" fillId="0" borderId="5" xfId="0" applyNumberFormat="1" applyFont="1" applyBorder="1" applyAlignment="1">
      <alignment wrapText="1"/>
    </xf>
    <xf numFmtId="2" fontId="10" fillId="0" borderId="5" xfId="0" applyNumberFormat="1" applyFont="1" applyBorder="1" applyAlignment="1">
      <alignment horizontal="right" wrapText="1"/>
    </xf>
    <xf numFmtId="2" fontId="10" fillId="0" borderId="0" xfId="0" applyNumberFormat="1" applyFont="1" applyAlignment="1">
      <alignment wrapText="1"/>
    </xf>
    <xf numFmtId="49" fontId="11" fillId="5" borderId="5" xfId="0" applyNumberFormat="1" applyFont="1" applyFill="1" applyBorder="1" applyAlignment="1">
      <alignment wrapText="1"/>
    </xf>
    <xf numFmtId="49" fontId="12" fillId="5" borderId="5" xfId="0" applyNumberFormat="1" applyFont="1" applyFill="1" applyBorder="1" applyAlignment="1">
      <alignment horizontal="right" wrapText="1"/>
    </xf>
    <xf numFmtId="2" fontId="7" fillId="5" borderId="5" xfId="0" applyNumberFormat="1" applyFont="1" applyFill="1" applyBorder="1" applyAlignment="1">
      <alignment wrapText="1"/>
    </xf>
    <xf numFmtId="2" fontId="12" fillId="5" borderId="5" xfId="0" applyNumberFormat="1" applyFont="1" applyFill="1" applyBorder="1" applyAlignment="1">
      <alignment wrapText="1"/>
    </xf>
    <xf numFmtId="49" fontId="11" fillId="0" borderId="0" xfId="0" applyNumberFormat="1" applyFont="1" applyAlignment="1">
      <alignment wrapText="1"/>
    </xf>
    <xf numFmtId="0" fontId="13" fillId="0" borderId="0" xfId="0" applyFont="1"/>
    <xf numFmtId="49" fontId="10" fillId="0" borderId="5" xfId="0" applyNumberFormat="1" applyFont="1" applyBorder="1"/>
    <xf numFmtId="49" fontId="10" fillId="0" borderId="17" xfId="0" applyNumberFormat="1" applyFont="1" applyBorder="1" applyAlignment="1">
      <alignment wrapText="1"/>
    </xf>
    <xf numFmtId="2" fontId="10" fillId="0" borderId="18" xfId="0" applyNumberFormat="1" applyFont="1" applyBorder="1" applyAlignment="1">
      <alignment wrapText="1"/>
    </xf>
    <xf numFmtId="49" fontId="10" fillId="0" borderId="7" xfId="0" applyNumberFormat="1" applyFont="1" applyBorder="1" applyAlignment="1">
      <alignment wrapText="1"/>
    </xf>
    <xf numFmtId="2" fontId="10" fillId="0" borderId="7" xfId="0" applyNumberFormat="1" applyFont="1" applyBorder="1" applyAlignment="1">
      <alignment wrapText="1"/>
    </xf>
    <xf numFmtId="2" fontId="10" fillId="2" borderId="5" xfId="0" applyNumberFormat="1" applyFont="1" applyFill="1" applyBorder="1" applyAlignment="1">
      <alignment wrapText="1"/>
    </xf>
    <xf numFmtId="49" fontId="11" fillId="0" borderId="5" xfId="0" applyNumberFormat="1" applyFont="1" applyBorder="1" applyAlignment="1">
      <alignment wrapText="1"/>
    </xf>
    <xf numFmtId="49" fontId="7" fillId="0" borderId="0" xfId="0" applyNumberFormat="1" applyFont="1"/>
    <xf numFmtId="49" fontId="10" fillId="0" borderId="0" xfId="0" applyNumberFormat="1" applyFont="1" applyAlignment="1">
      <alignment wrapText="1"/>
    </xf>
    <xf numFmtId="49" fontId="14" fillId="0" borderId="5" xfId="0" applyNumberFormat="1" applyFont="1" applyBorder="1" applyAlignment="1">
      <alignment wrapText="1"/>
    </xf>
    <xf numFmtId="2" fontId="10" fillId="0" borderId="9" xfId="0" applyNumberFormat="1" applyFont="1" applyBorder="1" applyAlignment="1">
      <alignment wrapText="1"/>
    </xf>
    <xf numFmtId="49" fontId="10" fillId="5" borderId="5" xfId="0" applyNumberFormat="1" applyFont="1" applyFill="1" applyBorder="1" applyAlignment="1">
      <alignment wrapText="1"/>
    </xf>
    <xf numFmtId="2" fontId="12" fillId="5" borderId="7" xfId="0" applyNumberFormat="1" applyFont="1" applyFill="1" applyBorder="1" applyAlignment="1">
      <alignment wrapText="1"/>
    </xf>
    <xf numFmtId="49" fontId="14" fillId="0" borderId="0" xfId="0" applyNumberFormat="1" applyFont="1" applyAlignment="1">
      <alignment wrapText="1"/>
    </xf>
    <xf numFmtId="2" fontId="12" fillId="0" borderId="0" xfId="0" applyNumberFormat="1" applyFont="1" applyAlignment="1">
      <alignment horizontal="right" wrapText="1"/>
    </xf>
    <xf numFmtId="2" fontId="12" fillId="0" borderId="5" xfId="0" applyNumberFormat="1" applyFont="1" applyBorder="1" applyAlignment="1">
      <alignment wrapText="1"/>
    </xf>
    <xf numFmtId="0" fontId="12" fillId="0" borderId="0" xfId="0" applyFont="1"/>
    <xf numFmtId="0" fontId="15" fillId="0" borderId="0" xfId="0" applyFont="1"/>
    <xf numFmtId="0" fontId="9" fillId="2" borderId="10" xfId="0" applyFont="1" applyFill="1" applyBorder="1"/>
    <xf numFmtId="0" fontId="9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25" xfId="0" applyFont="1" applyBorder="1"/>
    <xf numFmtId="49" fontId="10" fillId="0" borderId="23" xfId="0" applyNumberFormat="1" applyFont="1" applyBorder="1" applyAlignment="1">
      <alignment wrapText="1"/>
    </xf>
    <xf numFmtId="49" fontId="10" fillId="0" borderId="10" xfId="0" applyNumberFormat="1" applyFont="1" applyBorder="1" applyAlignment="1">
      <alignment wrapText="1"/>
    </xf>
    <xf numFmtId="0" fontId="16" fillId="0" borderId="0" xfId="0" applyFont="1"/>
    <xf numFmtId="2" fontId="10" fillId="0" borderId="1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wrapText="1"/>
    </xf>
    <xf numFmtId="49" fontId="11" fillId="5" borderId="10" xfId="0" applyNumberFormat="1" applyFont="1" applyFill="1" applyBorder="1" applyAlignment="1">
      <alignment wrapText="1"/>
    </xf>
    <xf numFmtId="49" fontId="12" fillId="5" borderId="17" xfId="0" applyNumberFormat="1" applyFont="1" applyFill="1" applyBorder="1" applyAlignment="1">
      <alignment horizontal="right" wrapText="1"/>
    </xf>
    <xf numFmtId="2" fontId="7" fillId="5" borderId="10" xfId="0" applyNumberFormat="1" applyFont="1" applyFill="1" applyBorder="1" applyAlignment="1">
      <alignment wrapText="1"/>
    </xf>
    <xf numFmtId="2" fontId="12" fillId="5" borderId="10" xfId="0" applyNumberFormat="1" applyFont="1" applyFill="1" applyBorder="1" applyAlignment="1">
      <alignment wrapText="1"/>
    </xf>
    <xf numFmtId="0" fontId="17" fillId="0" borderId="0" xfId="0" applyFont="1"/>
    <xf numFmtId="49" fontId="11" fillId="0" borderId="10" xfId="0" applyNumberFormat="1" applyFont="1" applyBorder="1" applyAlignment="1">
      <alignment wrapText="1"/>
    </xf>
    <xf numFmtId="0" fontId="8" fillId="0" borderId="11" xfId="0" applyFont="1" applyBorder="1"/>
    <xf numFmtId="49" fontId="10" fillId="0" borderId="11" xfId="0" applyNumberFormat="1" applyFont="1" applyBorder="1" applyAlignment="1">
      <alignment wrapText="1"/>
    </xf>
    <xf numFmtId="0" fontId="9" fillId="0" borderId="10" xfId="0" applyFont="1" applyBorder="1"/>
    <xf numFmtId="0" fontId="9" fillId="0" borderId="14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wrapText="1"/>
    </xf>
    <xf numFmtId="49" fontId="10" fillId="0" borderId="15" xfId="0" applyNumberFormat="1" applyFont="1" applyBorder="1" applyAlignment="1">
      <alignment wrapText="1"/>
    </xf>
    <xf numFmtId="49" fontId="10" fillId="5" borderId="12" xfId="0" applyNumberFormat="1" applyFont="1" applyFill="1" applyBorder="1" applyAlignment="1">
      <alignment wrapText="1"/>
    </xf>
    <xf numFmtId="164" fontId="12" fillId="0" borderId="6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 wrapText="1"/>
    </xf>
    <xf numFmtId="0" fontId="8" fillId="0" borderId="19" xfId="0" applyFont="1" applyBorder="1"/>
    <xf numFmtId="49" fontId="11" fillId="0" borderId="12" xfId="0" applyNumberFormat="1" applyFont="1" applyBorder="1" applyAlignment="1">
      <alignment wrapText="1"/>
    </xf>
    <xf numFmtId="49" fontId="11" fillId="5" borderId="12" xfId="0" applyNumberFormat="1" applyFont="1" applyFill="1" applyBorder="1" applyAlignment="1">
      <alignment wrapText="1"/>
    </xf>
    <xf numFmtId="49" fontId="7" fillId="0" borderId="17" xfId="0" applyNumberFormat="1" applyFont="1" applyBorder="1" applyAlignment="1">
      <alignment wrapText="1"/>
    </xf>
    <xf numFmtId="49" fontId="7" fillId="0" borderId="23" xfId="0" applyNumberFormat="1" applyFont="1" applyBorder="1" applyAlignment="1">
      <alignment wrapText="1"/>
    </xf>
    <xf numFmtId="2" fontId="10" fillId="2" borderId="18" xfId="0" applyNumberFormat="1" applyFont="1" applyFill="1" applyBorder="1" applyAlignment="1">
      <alignment wrapText="1"/>
    </xf>
    <xf numFmtId="49" fontId="11" fillId="0" borderId="11" xfId="0" applyNumberFormat="1" applyFont="1" applyBorder="1" applyAlignment="1">
      <alignment wrapText="1"/>
    </xf>
    <xf numFmtId="165" fontId="10" fillId="0" borderId="18" xfId="0" applyNumberFormat="1" applyFont="1" applyBorder="1" applyAlignment="1">
      <alignment wrapText="1"/>
    </xf>
    <xf numFmtId="165" fontId="10" fillId="0" borderId="9" xfId="0" applyNumberFormat="1" applyFont="1" applyBorder="1" applyAlignment="1">
      <alignment wrapText="1"/>
    </xf>
    <xf numFmtId="49" fontId="10" fillId="4" borderId="17" xfId="0" applyNumberFormat="1" applyFont="1" applyFill="1" applyBorder="1" applyAlignment="1">
      <alignment wrapText="1"/>
    </xf>
    <xf numFmtId="49" fontId="10" fillId="4" borderId="23" xfId="0" applyNumberFormat="1" applyFont="1" applyFill="1" applyBorder="1" applyAlignment="1">
      <alignment wrapText="1"/>
    </xf>
    <xf numFmtId="49" fontId="10" fillId="0" borderId="12" xfId="0" applyNumberFormat="1" applyFont="1" applyBorder="1" applyAlignment="1">
      <alignment wrapText="1"/>
    </xf>
    <xf numFmtId="49" fontId="7" fillId="2" borderId="17" xfId="0" applyNumberFormat="1" applyFont="1" applyFill="1" applyBorder="1" applyAlignment="1">
      <alignment wrapText="1"/>
    </xf>
    <xf numFmtId="165" fontId="10" fillId="2" borderId="9" xfId="0" applyNumberFormat="1" applyFont="1" applyFill="1" applyBorder="1" applyAlignment="1">
      <alignment wrapText="1"/>
    </xf>
    <xf numFmtId="164" fontId="12" fillId="0" borderId="5" xfId="0" applyNumberFormat="1" applyFont="1" applyBorder="1" applyAlignment="1">
      <alignment horizontal="right"/>
    </xf>
    <xf numFmtId="0" fontId="8" fillId="2" borderId="10" xfId="0" applyFont="1" applyFill="1" applyBorder="1"/>
    <xf numFmtId="49" fontId="10" fillId="0" borderId="19" xfId="0" applyNumberFormat="1" applyFont="1" applyBorder="1" applyAlignment="1">
      <alignment wrapText="1"/>
    </xf>
    <xf numFmtId="2" fontId="10" fillId="2" borderId="9" xfId="0" applyNumberFormat="1" applyFont="1" applyFill="1" applyBorder="1" applyAlignment="1">
      <alignment wrapText="1"/>
    </xf>
    <xf numFmtId="43" fontId="10" fillId="0" borderId="18" xfId="2" applyFont="1" applyBorder="1" applyAlignment="1">
      <alignment wrapText="1"/>
    </xf>
    <xf numFmtId="49" fontId="10" fillId="2" borderId="17" xfId="0" applyNumberFormat="1" applyFont="1" applyFill="1" applyBorder="1" applyAlignment="1">
      <alignment wrapText="1"/>
    </xf>
    <xf numFmtId="2" fontId="10" fillId="2" borderId="18" xfId="0" applyNumberFormat="1" applyFont="1" applyFill="1" applyBorder="1" applyAlignment="1">
      <alignment horizontal="right" wrapText="1"/>
    </xf>
    <xf numFmtId="49" fontId="10" fillId="2" borderId="10" xfId="0" applyNumberFormat="1" applyFont="1" applyFill="1" applyBorder="1" applyAlignment="1">
      <alignment wrapText="1"/>
    </xf>
    <xf numFmtId="49" fontId="10" fillId="0" borderId="17" xfId="0" applyNumberFormat="1" applyFont="1" applyBorder="1"/>
    <xf numFmtId="49" fontId="10" fillId="0" borderId="23" xfId="0" applyNumberFormat="1" applyFont="1" applyBorder="1"/>
    <xf numFmtId="0" fontId="10" fillId="0" borderId="13" xfId="0" applyFont="1" applyBorder="1" applyAlignment="1">
      <alignment vertical="center"/>
    </xf>
    <xf numFmtId="2" fontId="12" fillId="5" borderId="11" xfId="0" applyNumberFormat="1" applyFont="1" applyFill="1" applyBorder="1" applyAlignment="1">
      <alignment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16" fillId="2" borderId="0" xfId="0" applyFont="1" applyFill="1"/>
    <xf numFmtId="0" fontId="8" fillId="2" borderId="0" xfId="0" applyFont="1" applyFill="1"/>
    <xf numFmtId="0" fontId="9" fillId="2" borderId="13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wrapText="1"/>
    </xf>
    <xf numFmtId="0" fontId="8" fillId="2" borderId="17" xfId="0" applyFont="1" applyFill="1" applyBorder="1"/>
    <xf numFmtId="2" fontId="7" fillId="2" borderId="10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10" fillId="2" borderId="10" xfId="0" applyNumberFormat="1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right" wrapText="1"/>
    </xf>
    <xf numFmtId="2" fontId="12" fillId="5" borderId="18" xfId="0" applyNumberFormat="1" applyFont="1" applyFill="1" applyBorder="1" applyAlignment="1">
      <alignment wrapText="1"/>
    </xf>
    <xf numFmtId="0" fontId="9" fillId="2" borderId="0" xfId="0" applyFont="1" applyFill="1"/>
    <xf numFmtId="49" fontId="11" fillId="2" borderId="0" xfId="0" applyNumberFormat="1" applyFont="1" applyFill="1" applyAlignment="1">
      <alignment wrapText="1"/>
    </xf>
    <xf numFmtId="0" fontId="13" fillId="2" borderId="0" xfId="0" applyFont="1" applyFill="1"/>
    <xf numFmtId="0" fontId="8" fillId="2" borderId="17" xfId="0" applyFont="1" applyFill="1" applyBorder="1" applyAlignment="1">
      <alignment wrapText="1"/>
    </xf>
    <xf numFmtId="49" fontId="11" fillId="2" borderId="10" xfId="0" applyNumberFormat="1" applyFont="1" applyFill="1" applyBorder="1" applyAlignment="1">
      <alignment wrapText="1"/>
    </xf>
    <xf numFmtId="2" fontId="8" fillId="2" borderId="10" xfId="0" applyNumberFormat="1" applyFont="1" applyFill="1" applyBorder="1" applyAlignment="1">
      <alignment wrapText="1"/>
    </xf>
    <xf numFmtId="2" fontId="8" fillId="2" borderId="0" xfId="0" applyNumberFormat="1" applyFont="1" applyFill="1" applyAlignment="1">
      <alignment wrapText="1"/>
    </xf>
    <xf numFmtId="2" fontId="7" fillId="2" borderId="0" xfId="0" applyNumberFormat="1" applyFont="1" applyFill="1" applyAlignment="1">
      <alignment wrapText="1"/>
    </xf>
    <xf numFmtId="49" fontId="10" fillId="2" borderId="0" xfId="0" applyNumberFormat="1" applyFont="1" applyFill="1" applyAlignment="1">
      <alignment wrapText="1"/>
    </xf>
    <xf numFmtId="2" fontId="10" fillId="2" borderId="0" xfId="0" applyNumberFormat="1" applyFont="1" applyFill="1" applyAlignment="1">
      <alignment wrapText="1"/>
    </xf>
    <xf numFmtId="2" fontId="12" fillId="5" borderId="22" xfId="0" applyNumberFormat="1" applyFont="1" applyFill="1" applyBorder="1" applyAlignment="1">
      <alignment wrapText="1"/>
    </xf>
    <xf numFmtId="164" fontId="9" fillId="2" borderId="5" xfId="0" applyNumberFormat="1" applyFont="1" applyFill="1" applyBorder="1" applyAlignment="1">
      <alignment horizontal="right"/>
    </xf>
    <xf numFmtId="164" fontId="9" fillId="2" borderId="0" xfId="0" applyNumberFormat="1" applyFont="1" applyFill="1" applyAlignment="1">
      <alignment horizontal="right"/>
    </xf>
    <xf numFmtId="0" fontId="9" fillId="0" borderId="0" xfId="0" applyFont="1"/>
    <xf numFmtId="0" fontId="12" fillId="2" borderId="0" xfId="0" applyFont="1" applyFill="1"/>
    <xf numFmtId="0" fontId="15" fillId="2" borderId="0" xfId="0" applyFont="1" applyFill="1"/>
    <xf numFmtId="0" fontId="9" fillId="2" borderId="10" xfId="0" applyFont="1" applyFill="1" applyBorder="1" applyAlignment="1">
      <alignment horizontal="left" vertical="center"/>
    </xf>
    <xf numFmtId="2" fontId="7" fillId="3" borderId="24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0" fontId="7" fillId="2" borderId="10" xfId="0" applyFont="1" applyFill="1" applyBorder="1"/>
    <xf numFmtId="2" fontId="7" fillId="3" borderId="0" xfId="0" applyNumberFormat="1" applyFont="1" applyFill="1" applyAlignment="1">
      <alignment wrapText="1"/>
    </xf>
    <xf numFmtId="2" fontId="10" fillId="0" borderId="24" xfId="0" applyNumberFormat="1" applyFont="1" applyBorder="1" applyAlignment="1">
      <alignment wrapText="1"/>
    </xf>
    <xf numFmtId="2" fontId="10" fillId="2" borderId="24" xfId="0" applyNumberFormat="1" applyFont="1" applyFill="1" applyBorder="1" applyAlignment="1">
      <alignment wrapText="1"/>
    </xf>
    <xf numFmtId="44" fontId="11" fillId="5" borderId="10" xfId="1" applyFont="1" applyFill="1" applyBorder="1" applyAlignment="1">
      <alignment wrapText="1"/>
    </xf>
    <xf numFmtId="44" fontId="12" fillId="5" borderId="23" xfId="1" applyFont="1" applyFill="1" applyBorder="1" applyAlignment="1">
      <alignment horizontal="right" wrapText="1"/>
    </xf>
    <xf numFmtId="44" fontId="12" fillId="5" borderId="10" xfId="1" applyFont="1" applyFill="1" applyBorder="1" applyAlignment="1">
      <alignment wrapText="1"/>
    </xf>
    <xf numFmtId="43" fontId="12" fillId="5" borderId="10" xfId="2" applyFont="1" applyFill="1" applyBorder="1" applyAlignment="1">
      <alignment wrapText="1"/>
    </xf>
    <xf numFmtId="44" fontId="12" fillId="2" borderId="0" xfId="1" applyFont="1" applyFill="1"/>
    <xf numFmtId="0" fontId="17" fillId="2" borderId="0" xfId="0" applyFont="1" applyFill="1"/>
    <xf numFmtId="2" fontId="10" fillId="2" borderId="24" xfId="0" applyNumberFormat="1" applyFont="1" applyFill="1" applyBorder="1" applyAlignment="1">
      <alignment horizontal="right" wrapText="1"/>
    </xf>
    <xf numFmtId="49" fontId="12" fillId="5" borderId="23" xfId="0" applyNumberFormat="1" applyFont="1" applyFill="1" applyBorder="1" applyAlignment="1">
      <alignment horizontal="right" wrapText="1"/>
    </xf>
    <xf numFmtId="0" fontId="9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/>
    <xf numFmtId="2" fontId="7" fillId="2" borderId="3" xfId="0" applyNumberFormat="1" applyFont="1" applyFill="1" applyBorder="1" applyAlignment="1">
      <alignment wrapText="1"/>
    </xf>
    <xf numFmtId="49" fontId="10" fillId="2" borderId="11" xfId="0" applyNumberFormat="1" applyFont="1" applyFill="1" applyBorder="1" applyAlignment="1">
      <alignment wrapText="1"/>
    </xf>
    <xf numFmtId="2" fontId="10" fillId="2" borderId="22" xfId="0" applyNumberFormat="1" applyFont="1" applyFill="1" applyBorder="1" applyAlignment="1">
      <alignment wrapText="1"/>
    </xf>
    <xf numFmtId="164" fontId="12" fillId="2" borderId="5" xfId="0" applyNumberFormat="1" applyFont="1" applyFill="1" applyBorder="1" applyAlignment="1">
      <alignment horizontal="right"/>
    </xf>
    <xf numFmtId="164" fontId="12" fillId="2" borderId="0" xfId="0" applyNumberFormat="1" applyFont="1" applyFill="1" applyAlignment="1">
      <alignment horizontal="right"/>
    </xf>
    <xf numFmtId="165" fontId="10" fillId="2" borderId="18" xfId="0" applyNumberFormat="1" applyFont="1" applyFill="1" applyBorder="1" applyAlignment="1">
      <alignment wrapText="1"/>
    </xf>
    <xf numFmtId="165" fontId="10" fillId="2" borderId="0" xfId="0" applyNumberFormat="1" applyFont="1" applyFill="1" applyAlignment="1">
      <alignment wrapText="1"/>
    </xf>
    <xf numFmtId="0" fontId="8" fillId="2" borderId="10" xfId="0" applyFont="1" applyFill="1" applyBorder="1" applyAlignment="1">
      <alignment wrapText="1"/>
    </xf>
    <xf numFmtId="0" fontId="9" fillId="2" borderId="14" xfId="0" applyFont="1" applyFill="1" applyBorder="1" applyAlignment="1">
      <alignment horizontal="left" vertical="center"/>
    </xf>
    <xf numFmtId="0" fontId="8" fillId="2" borderId="13" xfId="0" applyFont="1" applyFill="1" applyBorder="1"/>
    <xf numFmtId="49" fontId="10" fillId="2" borderId="19" xfId="0" applyNumberFormat="1" applyFont="1" applyFill="1" applyBorder="1" applyAlignment="1">
      <alignment wrapText="1"/>
    </xf>
    <xf numFmtId="2" fontId="7" fillId="2" borderId="11" xfId="0" applyNumberFormat="1" applyFont="1" applyFill="1" applyBorder="1" applyAlignment="1">
      <alignment wrapText="1"/>
    </xf>
    <xf numFmtId="2" fontId="10" fillId="2" borderId="10" xfId="0" applyNumberFormat="1" applyFont="1" applyFill="1" applyBorder="1" applyAlignment="1">
      <alignment horizontal="right" wrapText="1"/>
    </xf>
    <xf numFmtId="2" fontId="7" fillId="0" borderId="23" xfId="0" applyNumberFormat="1" applyFont="1" applyBorder="1" applyAlignment="1">
      <alignment wrapText="1"/>
    </xf>
    <xf numFmtId="2" fontId="10" fillId="0" borderId="23" xfId="0" applyNumberFormat="1" applyFont="1" applyBorder="1"/>
    <xf numFmtId="2" fontId="10" fillId="0" borderId="23" xfId="0" applyNumberFormat="1" applyFont="1" applyBorder="1" applyAlignment="1">
      <alignment wrapText="1"/>
    </xf>
    <xf numFmtId="0" fontId="8" fillId="2" borderId="23" xfId="0" applyFont="1" applyFill="1" applyBorder="1"/>
    <xf numFmtId="49" fontId="10" fillId="2" borderId="12" xfId="0" applyNumberFormat="1" applyFont="1" applyFill="1" applyBorder="1" applyAlignment="1">
      <alignment wrapText="1"/>
    </xf>
    <xf numFmtId="2" fontId="7" fillId="2" borderId="5" xfId="0" applyNumberFormat="1" applyFont="1" applyFill="1" applyBorder="1" applyAlignment="1">
      <alignment wrapText="1"/>
    </xf>
    <xf numFmtId="49" fontId="8" fillId="0" borderId="23" xfId="0" applyNumberFormat="1" applyFont="1" applyBorder="1"/>
    <xf numFmtId="49" fontId="8" fillId="0" borderId="10" xfId="0" applyNumberFormat="1" applyFont="1" applyBorder="1"/>
    <xf numFmtId="0" fontId="8" fillId="0" borderId="6" xfId="0" applyFont="1" applyBorder="1"/>
    <xf numFmtId="2" fontId="10" fillId="0" borderId="1" xfId="0" applyNumberFormat="1" applyFont="1" applyBorder="1" applyAlignment="1">
      <alignment wrapText="1"/>
    </xf>
    <xf numFmtId="49" fontId="11" fillId="2" borderId="25" xfId="0" applyNumberFormat="1" applyFont="1" applyFill="1" applyBorder="1" applyAlignment="1">
      <alignment wrapText="1"/>
    </xf>
    <xf numFmtId="164" fontId="18" fillId="2" borderId="5" xfId="0" applyNumberFormat="1" applyFont="1" applyFill="1" applyBorder="1" applyAlignment="1">
      <alignment horizontal="right"/>
    </xf>
    <xf numFmtId="164" fontId="18" fillId="2" borderId="0" xfId="0" applyNumberFormat="1" applyFont="1" applyFill="1" applyAlignment="1">
      <alignment horizontal="right"/>
    </xf>
    <xf numFmtId="2" fontId="7" fillId="3" borderId="18" xfId="0" applyNumberFormat="1" applyFont="1" applyFill="1" applyBorder="1" applyAlignment="1">
      <alignment wrapText="1"/>
    </xf>
    <xf numFmtId="49" fontId="7" fillId="0" borderId="10" xfId="0" applyNumberFormat="1" applyFont="1" applyBorder="1"/>
    <xf numFmtId="49" fontId="10" fillId="2" borderId="25" xfId="0" applyNumberFormat="1" applyFont="1" applyFill="1" applyBorder="1" applyAlignment="1">
      <alignment wrapText="1"/>
    </xf>
    <xf numFmtId="164" fontId="18" fillId="2" borderId="5" xfId="0" applyNumberFormat="1" applyFont="1" applyFill="1" applyBorder="1"/>
    <xf numFmtId="164" fontId="12" fillId="2" borderId="5" xfId="0" applyNumberFormat="1" applyFont="1" applyFill="1" applyBorder="1"/>
    <xf numFmtId="164" fontId="18" fillId="2" borderId="0" xfId="0" applyNumberFormat="1" applyFont="1" applyFill="1"/>
    <xf numFmtId="164" fontId="12" fillId="2" borderId="0" xfId="0" applyNumberFormat="1" applyFont="1" applyFill="1"/>
    <xf numFmtId="0" fontId="19" fillId="0" borderId="0" xfId="0" applyFont="1"/>
    <xf numFmtId="0" fontId="20" fillId="0" borderId="0" xfId="0" applyFont="1"/>
    <xf numFmtId="0" fontId="5" fillId="0" borderId="27" xfId="0" applyFont="1" applyBorder="1"/>
    <xf numFmtId="0" fontId="4" fillId="0" borderId="0" xfId="0" applyFont="1"/>
    <xf numFmtId="0" fontId="1" fillId="0" borderId="0" xfId="0" applyFont="1"/>
    <xf numFmtId="0" fontId="21" fillId="0" borderId="0" xfId="0" applyFont="1"/>
    <xf numFmtId="2" fontId="10" fillId="0" borderId="13" xfId="0" applyNumberFormat="1" applyFont="1" applyBorder="1" applyAlignment="1">
      <alignment vertical="center"/>
    </xf>
    <xf numFmtId="164" fontId="18" fillId="0" borderId="5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2" fontId="10" fillId="0" borderId="22" xfId="0" applyNumberFormat="1" applyFont="1" applyBorder="1" applyAlignment="1">
      <alignment wrapText="1"/>
    </xf>
    <xf numFmtId="2" fontId="10" fillId="0" borderId="10" xfId="0" applyNumberFormat="1" applyFont="1" applyBorder="1" applyAlignment="1">
      <alignment wrapText="1"/>
    </xf>
    <xf numFmtId="2" fontId="8" fillId="2" borderId="28" xfId="0" applyNumberFormat="1" applyFont="1" applyFill="1" applyBorder="1" applyAlignment="1">
      <alignment wrapText="1"/>
    </xf>
    <xf numFmtId="2" fontId="10" fillId="0" borderId="29" xfId="0" applyNumberFormat="1" applyFont="1" applyBorder="1" applyAlignment="1">
      <alignment wrapText="1"/>
    </xf>
    <xf numFmtId="2" fontId="10" fillId="2" borderId="29" xfId="0" applyNumberFormat="1" applyFont="1" applyFill="1" applyBorder="1" applyAlignment="1">
      <alignment wrapText="1"/>
    </xf>
    <xf numFmtId="49" fontId="11" fillId="5" borderId="3" xfId="0" applyNumberFormat="1" applyFont="1" applyFill="1" applyBorder="1" applyAlignment="1">
      <alignment wrapText="1"/>
    </xf>
    <xf numFmtId="49" fontId="12" fillId="5" borderId="4" xfId="0" applyNumberFormat="1" applyFont="1" applyFill="1" applyBorder="1" applyAlignment="1">
      <alignment horizontal="right" wrapText="1"/>
    </xf>
    <xf numFmtId="0" fontId="8" fillId="2" borderId="25" xfId="0" applyFont="1" applyFill="1" applyBorder="1"/>
    <xf numFmtId="2" fontId="10" fillId="2" borderId="16" xfId="0" applyNumberFormat="1" applyFont="1" applyFill="1" applyBorder="1" applyAlignment="1">
      <alignment wrapText="1"/>
    </xf>
    <xf numFmtId="49" fontId="7" fillId="0" borderId="29" xfId="0" applyNumberFormat="1" applyFont="1" applyBorder="1" applyAlignment="1">
      <alignment wrapText="1"/>
    </xf>
    <xf numFmtId="2" fontId="7" fillId="2" borderId="29" xfId="0" applyNumberFormat="1" applyFont="1" applyFill="1" applyBorder="1" applyAlignment="1">
      <alignment wrapText="1"/>
    </xf>
    <xf numFmtId="0" fontId="8" fillId="2" borderId="12" xfId="0" applyFont="1" applyFill="1" applyBorder="1"/>
    <xf numFmtId="49" fontId="11" fillId="2" borderId="12" xfId="0" applyNumberFormat="1" applyFont="1" applyFill="1" applyBorder="1" applyAlignment="1">
      <alignment wrapText="1"/>
    </xf>
    <xf numFmtId="2" fontId="7" fillId="2" borderId="13" xfId="0" applyNumberFormat="1" applyFont="1" applyFill="1" applyBorder="1" applyAlignment="1">
      <alignment wrapText="1"/>
    </xf>
    <xf numFmtId="2" fontId="7" fillId="2" borderId="30" xfId="0" applyNumberFormat="1" applyFont="1" applyFill="1" applyBorder="1" applyAlignment="1">
      <alignment wrapText="1"/>
    </xf>
    <xf numFmtId="2" fontId="10" fillId="2" borderId="29" xfId="0" applyNumberFormat="1" applyFont="1" applyFill="1" applyBorder="1" applyAlignment="1">
      <alignment horizontal="right" wrapText="1"/>
    </xf>
    <xf numFmtId="2" fontId="12" fillId="5" borderId="2" xfId="0" applyNumberFormat="1" applyFont="1" applyFill="1" applyBorder="1" applyAlignment="1">
      <alignment wrapText="1"/>
    </xf>
    <xf numFmtId="2" fontId="10" fillId="0" borderId="10" xfId="0" applyNumberFormat="1" applyFont="1" applyBorder="1" applyAlignment="1">
      <alignment horizontal="right" wrapText="1"/>
    </xf>
    <xf numFmtId="49" fontId="7" fillId="0" borderId="5" xfId="0" applyNumberFormat="1" applyFont="1" applyBorder="1" applyAlignment="1">
      <alignment wrapText="1"/>
    </xf>
    <xf numFmtId="2" fontId="7" fillId="0" borderId="5" xfId="0" applyNumberFormat="1" applyFont="1" applyBorder="1" applyAlignment="1">
      <alignment wrapText="1"/>
    </xf>
    <xf numFmtId="2" fontId="7" fillId="0" borderId="5" xfId="0" applyNumberFormat="1" applyFont="1" applyBorder="1" applyAlignment="1">
      <alignment horizontal="right" wrapText="1"/>
    </xf>
    <xf numFmtId="49" fontId="10" fillId="0" borderId="29" xfId="0" applyNumberFormat="1" applyFont="1" applyBorder="1" applyAlignment="1">
      <alignment wrapText="1"/>
    </xf>
    <xf numFmtId="49" fontId="11" fillId="0" borderId="21" xfId="0" applyNumberFormat="1" applyFont="1" applyBorder="1" applyAlignment="1">
      <alignment wrapText="1"/>
    </xf>
    <xf numFmtId="2" fontId="10" fillId="0" borderId="24" xfId="0" applyNumberFormat="1" applyFont="1" applyBorder="1" applyAlignment="1">
      <alignment horizontal="right" wrapText="1"/>
    </xf>
    <xf numFmtId="0" fontId="8" fillId="0" borderId="21" xfId="0" applyFont="1" applyBorder="1"/>
    <xf numFmtId="49" fontId="10" fillId="0" borderId="21" xfId="0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43" fontId="10" fillId="0" borderId="24" xfId="2" applyFont="1" applyBorder="1" applyAlignment="1">
      <alignment wrapText="1"/>
    </xf>
    <xf numFmtId="0" fontId="7" fillId="0" borderId="10" xfId="0" applyFont="1" applyBorder="1"/>
    <xf numFmtId="49" fontId="10" fillId="0" borderId="29" xfId="0" applyNumberFormat="1" applyFont="1" applyBorder="1"/>
    <xf numFmtId="165" fontId="10" fillId="0" borderId="24" xfId="0" applyNumberFormat="1" applyFont="1" applyBorder="1" applyAlignment="1">
      <alignment wrapText="1"/>
    </xf>
    <xf numFmtId="2" fontId="7" fillId="0" borderId="10" xfId="0" applyNumberFormat="1" applyFont="1" applyBorder="1"/>
    <xf numFmtId="0" fontId="9" fillId="2" borderId="32" xfId="0" applyFont="1" applyFill="1" applyBorder="1" applyAlignment="1">
      <alignment horizontal="left" vertical="center"/>
    </xf>
    <xf numFmtId="0" fontId="8" fillId="2" borderId="26" xfId="0" applyFont="1" applyFill="1" applyBorder="1"/>
    <xf numFmtId="2" fontId="12" fillId="5" borderId="3" xfId="0" applyNumberFormat="1" applyFont="1" applyFill="1" applyBorder="1" applyAlignment="1">
      <alignment wrapText="1"/>
    </xf>
    <xf numFmtId="2" fontId="12" fillId="5" borderId="33" xfId="0" applyNumberFormat="1" applyFont="1" applyFill="1" applyBorder="1" applyAlignment="1">
      <alignment wrapText="1"/>
    </xf>
    <xf numFmtId="2" fontId="12" fillId="5" borderId="1" xfId="0" applyNumberFormat="1" applyFont="1" applyFill="1" applyBorder="1" applyAlignment="1">
      <alignment wrapText="1"/>
    </xf>
    <xf numFmtId="2" fontId="7" fillId="2" borderId="25" xfId="0" applyNumberFormat="1" applyFont="1" applyFill="1" applyBorder="1" applyAlignment="1">
      <alignment wrapText="1"/>
    </xf>
    <xf numFmtId="2" fontId="10" fillId="0" borderId="34" xfId="0" applyNumberFormat="1" applyFont="1" applyBorder="1" applyAlignment="1">
      <alignment wrapText="1"/>
    </xf>
    <xf numFmtId="49" fontId="10" fillId="0" borderId="0" xfId="0" applyNumberFormat="1" applyFont="1"/>
    <xf numFmtId="2" fontId="10" fillId="0" borderId="35" xfId="0" applyNumberFormat="1" applyFont="1" applyBorder="1" applyAlignment="1">
      <alignment wrapText="1"/>
    </xf>
    <xf numFmtId="2" fontId="10" fillId="0" borderId="35" xfId="0" applyNumberFormat="1" applyFont="1" applyBorder="1" applyAlignment="1">
      <alignment horizontal="right" wrapText="1"/>
    </xf>
    <xf numFmtId="2" fontId="10" fillId="2" borderId="34" xfId="0" applyNumberFormat="1" applyFont="1" applyFill="1" applyBorder="1" applyAlignment="1">
      <alignment wrapText="1"/>
    </xf>
    <xf numFmtId="2" fontId="10" fillId="0" borderId="36" xfId="0" applyNumberFormat="1" applyFont="1" applyBorder="1" applyAlignment="1">
      <alignment wrapText="1"/>
    </xf>
    <xf numFmtId="49" fontId="10" fillId="0" borderId="31" xfId="0" applyNumberFormat="1" applyFont="1" applyBorder="1" applyAlignment="1">
      <alignment wrapText="1"/>
    </xf>
    <xf numFmtId="0" fontId="8" fillId="0" borderId="31" xfId="0" applyFont="1" applyBorder="1"/>
    <xf numFmtId="49" fontId="10" fillId="0" borderId="7" xfId="0" applyNumberFormat="1" applyFont="1" applyBorder="1"/>
    <xf numFmtId="49" fontId="12" fillId="5" borderId="6" xfId="0" applyNumberFormat="1" applyFont="1" applyFill="1" applyBorder="1" applyAlignment="1">
      <alignment horizontal="right" wrapText="1"/>
    </xf>
    <xf numFmtId="2" fontId="7" fillId="5" borderId="6" xfId="0" applyNumberFormat="1" applyFont="1" applyFill="1" applyBorder="1" applyAlignment="1">
      <alignment wrapText="1"/>
    </xf>
    <xf numFmtId="2" fontId="12" fillId="5" borderId="6" xfId="0" applyNumberFormat="1" applyFont="1" applyFill="1" applyBorder="1" applyAlignment="1">
      <alignment wrapText="1"/>
    </xf>
    <xf numFmtId="49" fontId="10" fillId="0" borderId="25" xfId="0" applyNumberFormat="1" applyFont="1" applyBorder="1" applyAlignment="1">
      <alignment wrapText="1"/>
    </xf>
    <xf numFmtId="2" fontId="10" fillId="0" borderId="25" xfId="0" applyNumberFormat="1" applyFont="1" applyBorder="1" applyAlignment="1">
      <alignment horizontal="right" wrapText="1"/>
    </xf>
    <xf numFmtId="2" fontId="10" fillId="0" borderId="25" xfId="0" applyNumberFormat="1" applyFont="1" applyBorder="1" applyAlignment="1">
      <alignment wrapText="1"/>
    </xf>
    <xf numFmtId="49" fontId="10" fillId="0" borderId="35" xfId="0" applyNumberFormat="1" applyFont="1" applyBorder="1" applyAlignment="1">
      <alignment wrapText="1"/>
    </xf>
    <xf numFmtId="49" fontId="10" fillId="0" borderId="33" xfId="0" applyNumberFormat="1" applyFont="1" applyBorder="1" applyAlignment="1">
      <alignment wrapText="1"/>
    </xf>
    <xf numFmtId="2" fontId="10" fillId="0" borderId="2" xfId="0" applyNumberFormat="1" applyFont="1" applyBorder="1" applyAlignment="1">
      <alignment wrapText="1"/>
    </xf>
    <xf numFmtId="49" fontId="10" fillId="0" borderId="36" xfId="0" applyNumberFormat="1" applyFont="1" applyBorder="1" applyAlignment="1">
      <alignment wrapText="1"/>
    </xf>
    <xf numFmtId="49" fontId="10" fillId="0" borderId="4" xfId="0" applyNumberFormat="1" applyFont="1" applyBorder="1" applyAlignment="1">
      <alignment wrapText="1"/>
    </xf>
    <xf numFmtId="0" fontId="8" fillId="0" borderId="37" xfId="0" applyFont="1" applyBorder="1"/>
    <xf numFmtId="2" fontId="10" fillId="2" borderId="35" xfId="0" applyNumberFormat="1" applyFont="1" applyFill="1" applyBorder="1" applyAlignment="1">
      <alignment wrapText="1"/>
    </xf>
    <xf numFmtId="2" fontId="10" fillId="2" borderId="36" xfId="0" applyNumberFormat="1" applyFont="1" applyFill="1" applyBorder="1" applyAlignment="1">
      <alignment wrapText="1"/>
    </xf>
    <xf numFmtId="49" fontId="7" fillId="0" borderId="35" xfId="0" applyNumberFormat="1" applyFont="1" applyBorder="1" applyAlignment="1">
      <alignment wrapText="1"/>
    </xf>
    <xf numFmtId="43" fontId="10" fillId="0" borderId="34" xfId="2" applyFont="1" applyBorder="1" applyAlignment="1">
      <alignment wrapText="1"/>
    </xf>
    <xf numFmtId="49" fontId="10" fillId="0" borderId="35" xfId="0" applyNumberFormat="1" applyFont="1" applyBorder="1"/>
    <xf numFmtId="49" fontId="10" fillId="2" borderId="35" xfId="0" applyNumberFormat="1" applyFont="1" applyFill="1" applyBorder="1" applyAlignment="1">
      <alignment wrapText="1"/>
    </xf>
    <xf numFmtId="2" fontId="7" fillId="2" borderId="21" xfId="0" applyNumberFormat="1" applyFont="1" applyFill="1" applyBorder="1" applyAlignment="1">
      <alignment wrapText="1"/>
    </xf>
    <xf numFmtId="0" fontId="8" fillId="2" borderId="37" xfId="0" applyFont="1" applyFill="1" applyBorder="1"/>
    <xf numFmtId="2" fontId="8" fillId="2" borderId="38" xfId="0" applyNumberFormat="1" applyFont="1" applyFill="1" applyBorder="1" applyAlignment="1">
      <alignment wrapText="1"/>
    </xf>
    <xf numFmtId="0" fontId="8" fillId="2" borderId="40" xfId="0" applyFont="1" applyFill="1" applyBorder="1"/>
    <xf numFmtId="2" fontId="7" fillId="2" borderId="41" xfId="0" applyNumberFormat="1" applyFont="1" applyFill="1" applyBorder="1" applyAlignment="1">
      <alignment wrapText="1"/>
    </xf>
    <xf numFmtId="2" fontId="10" fillId="2" borderId="39" xfId="0" applyNumberFormat="1" applyFont="1" applyFill="1" applyBorder="1" applyAlignment="1">
      <alignment wrapText="1"/>
    </xf>
    <xf numFmtId="2" fontId="7" fillId="2" borderId="40" xfId="0" applyNumberFormat="1" applyFont="1" applyFill="1" applyBorder="1" applyAlignment="1">
      <alignment wrapText="1"/>
    </xf>
    <xf numFmtId="2" fontId="8" fillId="2" borderId="21" xfId="0" applyNumberFormat="1" applyFont="1" applyFill="1" applyBorder="1" applyAlignment="1">
      <alignment wrapText="1"/>
    </xf>
    <xf numFmtId="2" fontId="10" fillId="2" borderId="1" xfId="0" applyNumberFormat="1" applyFont="1" applyFill="1" applyBorder="1" applyAlignment="1">
      <alignment wrapText="1"/>
    </xf>
    <xf numFmtId="2" fontId="7" fillId="3" borderId="10" xfId="0" applyNumberFormat="1" applyFont="1" applyFill="1" applyBorder="1" applyAlignment="1">
      <alignment wrapText="1"/>
    </xf>
    <xf numFmtId="49" fontId="10" fillId="2" borderId="43" xfId="0" applyNumberFormat="1" applyFont="1" applyFill="1" applyBorder="1" applyAlignment="1">
      <alignment wrapText="1"/>
    </xf>
    <xf numFmtId="49" fontId="10" fillId="2" borderId="45" xfId="0" applyNumberFormat="1" applyFont="1" applyFill="1" applyBorder="1" applyAlignment="1">
      <alignment wrapText="1"/>
    </xf>
    <xf numFmtId="2" fontId="10" fillId="0" borderId="46" xfId="0" applyNumberFormat="1" applyFont="1" applyBorder="1" applyAlignment="1">
      <alignment wrapText="1"/>
    </xf>
    <xf numFmtId="2" fontId="10" fillId="0" borderId="45" xfId="0" applyNumberFormat="1" applyFont="1" applyBorder="1" applyAlignment="1">
      <alignment wrapText="1"/>
    </xf>
    <xf numFmtId="2" fontId="10" fillId="2" borderId="44" xfId="0" applyNumberFormat="1" applyFont="1" applyFill="1" applyBorder="1" applyAlignment="1">
      <alignment horizontal="right" wrapText="1"/>
    </xf>
    <xf numFmtId="0" fontId="8" fillId="2" borderId="43" xfId="0" applyFont="1" applyFill="1" applyBorder="1"/>
    <xf numFmtId="2" fontId="10" fillId="2" borderId="34" xfId="0" applyNumberFormat="1" applyFont="1" applyFill="1" applyBorder="1" applyAlignment="1">
      <alignment horizontal="right" wrapText="1"/>
    </xf>
    <xf numFmtId="165" fontId="10" fillId="2" borderId="34" xfId="0" applyNumberFormat="1" applyFont="1" applyFill="1" applyBorder="1" applyAlignment="1">
      <alignment wrapText="1"/>
    </xf>
    <xf numFmtId="2" fontId="10" fillId="0" borderId="42" xfId="0" applyNumberFormat="1" applyFont="1" applyBorder="1" applyAlignment="1">
      <alignment wrapText="1"/>
    </xf>
    <xf numFmtId="2" fontId="10" fillId="0" borderId="34" xfId="0" applyNumberFormat="1" applyFont="1" applyBorder="1" applyAlignment="1">
      <alignment horizontal="right" wrapText="1"/>
    </xf>
    <xf numFmtId="2" fontId="7" fillId="2" borderId="20" xfId="0" applyNumberFormat="1" applyFont="1" applyFill="1" applyBorder="1" applyAlignment="1">
      <alignment wrapText="1"/>
    </xf>
    <xf numFmtId="2" fontId="7" fillId="2" borderId="47" xfId="0" applyNumberFormat="1" applyFont="1" applyFill="1" applyBorder="1" applyAlignment="1">
      <alignment wrapText="1"/>
    </xf>
    <xf numFmtId="2" fontId="7" fillId="2" borderId="43" xfId="0" applyNumberFormat="1" applyFont="1" applyFill="1" applyBorder="1" applyAlignment="1">
      <alignment wrapText="1"/>
    </xf>
    <xf numFmtId="2" fontId="10" fillId="0" borderId="43" xfId="0" applyNumberFormat="1" applyFont="1" applyBorder="1" applyAlignment="1">
      <alignment wrapText="1"/>
    </xf>
    <xf numFmtId="49" fontId="10" fillId="0" borderId="43" xfId="0" applyNumberFormat="1" applyFont="1" applyBorder="1" applyAlignment="1">
      <alignment wrapText="1"/>
    </xf>
    <xf numFmtId="0" fontId="9" fillId="0" borderId="13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wrapText="1"/>
    </xf>
    <xf numFmtId="49" fontId="11" fillId="0" borderId="17" xfId="0" applyNumberFormat="1" applyFont="1" applyBorder="1" applyAlignment="1">
      <alignment wrapText="1"/>
    </xf>
    <xf numFmtId="49" fontId="11" fillId="0" borderId="35" xfId="0" applyNumberFormat="1" applyFont="1" applyBorder="1" applyAlignment="1">
      <alignment wrapText="1"/>
    </xf>
    <xf numFmtId="49" fontId="10" fillId="0" borderId="45" xfId="0" applyNumberFormat="1" applyFont="1" applyBorder="1" applyAlignment="1">
      <alignment wrapText="1"/>
    </xf>
    <xf numFmtId="2" fontId="10" fillId="0" borderId="44" xfId="0" applyNumberFormat="1" applyFont="1" applyBorder="1" applyAlignment="1">
      <alignment wrapText="1"/>
    </xf>
    <xf numFmtId="49" fontId="11" fillId="0" borderId="42" xfId="0" applyNumberFormat="1" applyFont="1" applyBorder="1" applyAlignment="1">
      <alignment wrapText="1"/>
    </xf>
    <xf numFmtId="165" fontId="10" fillId="0" borderId="44" xfId="0" applyNumberFormat="1" applyFont="1" applyBorder="1" applyAlignment="1">
      <alignment wrapText="1"/>
    </xf>
    <xf numFmtId="2" fontId="12" fillId="0" borderId="23" xfId="0" applyNumberFormat="1" applyFont="1" applyBorder="1" applyAlignment="1">
      <alignment wrapText="1"/>
    </xf>
    <xf numFmtId="49" fontId="12" fillId="0" borderId="23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7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196849</xdr:colOff>
      <xdr:row>0</xdr:row>
      <xdr:rowOff>0</xdr:rowOff>
    </xdr:from>
    <xdr:to>
      <xdr:col>7</xdr:col>
      <xdr:colOff>217654</xdr:colOff>
      <xdr:row>2</xdr:row>
      <xdr:rowOff>125412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5F214D73-0E84-4042-A3AC-7DF68B346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787" y="0"/>
          <a:ext cx="2667167" cy="979487"/>
        </a:xfrm>
        <a:prstGeom prst="rect">
          <a:avLst/>
        </a:prstGeom>
      </xdr:spPr>
    </xdr:pic>
    <xdr:clientData/>
  </xdr:twoCellAnchor>
  <xdr:twoCellAnchor editAs="oneCell">
    <xdr:from>
      <xdr:col>2</xdr:col>
      <xdr:colOff>678657</xdr:colOff>
      <xdr:row>0</xdr:row>
      <xdr:rowOff>0</xdr:rowOff>
    </xdr:from>
    <xdr:to>
      <xdr:col>3</xdr:col>
      <xdr:colOff>1003294</xdr:colOff>
      <xdr:row>1</xdr:row>
      <xdr:rowOff>639201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0E621695-0DC9-14DD-3F13-1399153A8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5095" y="0"/>
          <a:ext cx="1012024" cy="8503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0</xdr:rowOff>
    </xdr:from>
    <xdr:to>
      <xdr:col>3</xdr:col>
      <xdr:colOff>988211</xdr:colOff>
      <xdr:row>1</xdr:row>
      <xdr:rowOff>639201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24971201-7BE4-F08A-0FAF-F1F955900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1625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154781</xdr:colOff>
      <xdr:row>0</xdr:row>
      <xdr:rowOff>0</xdr:rowOff>
    </xdr:from>
    <xdr:to>
      <xdr:col>7</xdr:col>
      <xdr:colOff>163329</xdr:colOff>
      <xdr:row>2</xdr:row>
      <xdr:rowOff>124291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EF79F88C-633D-D606-5F8D-E83C16152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4156" y="0"/>
          <a:ext cx="2654911" cy="9783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1012024</xdr:colOff>
      <xdr:row>1</xdr:row>
      <xdr:rowOff>636026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4FE88B96-6826-3556-31E6-654EE875D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5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0</xdr:row>
      <xdr:rowOff>0</xdr:rowOff>
    </xdr:from>
    <xdr:to>
      <xdr:col>7</xdr:col>
      <xdr:colOff>202224</xdr:colOff>
      <xdr:row>2</xdr:row>
      <xdr:rowOff>121116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F68C232F-137F-CAA5-E115-6736853B6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1313" y="0"/>
          <a:ext cx="2654911" cy="9783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654844</xdr:colOff>
      <xdr:row>0</xdr:row>
      <xdr:rowOff>0</xdr:rowOff>
    </xdr:from>
    <xdr:to>
      <xdr:col>3</xdr:col>
      <xdr:colOff>982655</xdr:colOff>
      <xdr:row>1</xdr:row>
      <xdr:rowOff>618564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932E219B-2994-ACB7-B887-47D948C08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1219" y="0"/>
          <a:ext cx="1012024" cy="856689"/>
        </a:xfrm>
        <a:prstGeom prst="rect">
          <a:avLst/>
        </a:prstGeom>
      </xdr:spPr>
    </xdr:pic>
    <xdr:clientData/>
  </xdr:twoCellAnchor>
  <xdr:twoCellAnchor editAs="oneCell">
    <xdr:from>
      <xdr:col>4</xdr:col>
      <xdr:colOff>178594</xdr:colOff>
      <xdr:row>0</xdr:row>
      <xdr:rowOff>0</xdr:rowOff>
    </xdr:from>
    <xdr:to>
      <xdr:col>7</xdr:col>
      <xdr:colOff>190317</xdr:colOff>
      <xdr:row>2</xdr:row>
      <xdr:rowOff>103653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831544E1-2EA2-D7A5-72F1-C3C2A0B46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9469" y="0"/>
          <a:ext cx="2654911" cy="984716"/>
        </a:xfrm>
        <a:prstGeom prst="rect">
          <a:avLst/>
        </a:prstGeom>
      </xdr:spPr>
    </xdr:pic>
    <xdr:clientData/>
  </xdr:twoCellAnchor>
  <xdr:twoCellAnchor editAs="oneCell">
    <xdr:from>
      <xdr:col>1</xdr:col>
      <xdr:colOff>2881313</xdr:colOff>
      <xdr:row>0</xdr:row>
      <xdr:rowOff>190500</xdr:rowOff>
    </xdr:from>
    <xdr:to>
      <xdr:col>1</xdr:col>
      <xdr:colOff>3689230</xdr:colOff>
      <xdr:row>2</xdr:row>
      <xdr:rowOff>236109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C79038BD-8659-6461-54C4-26EF7ABAE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21907" y="190500"/>
          <a:ext cx="807917" cy="926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0</xdr:rowOff>
    </xdr:from>
    <xdr:to>
      <xdr:col>3</xdr:col>
      <xdr:colOff>988211</xdr:colOff>
      <xdr:row>1</xdr:row>
      <xdr:rowOff>639201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D6ECECA7-DE2F-F25A-95BB-AFF7F73ED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4031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178594</xdr:colOff>
      <xdr:row>0</xdr:row>
      <xdr:rowOff>0</xdr:rowOff>
    </xdr:from>
    <xdr:to>
      <xdr:col>7</xdr:col>
      <xdr:colOff>190317</xdr:colOff>
      <xdr:row>2</xdr:row>
      <xdr:rowOff>124291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13D9ADB4-2324-865D-396F-88C337144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0375" y="0"/>
          <a:ext cx="2654911" cy="9783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166687</xdr:colOff>
      <xdr:row>0</xdr:row>
      <xdr:rowOff>0</xdr:rowOff>
    </xdr:from>
    <xdr:to>
      <xdr:col>7</xdr:col>
      <xdr:colOff>181585</xdr:colOff>
      <xdr:row>2</xdr:row>
      <xdr:rowOff>124291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A38778D8-4E5F-DD10-3F04-299DB72F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2312" y="0"/>
          <a:ext cx="2654911" cy="978366"/>
        </a:xfrm>
        <a:prstGeom prst="rect">
          <a:avLst/>
        </a:prstGeom>
      </xdr:spPr>
    </xdr:pic>
    <xdr:clientData/>
  </xdr:twoCellAnchor>
  <xdr:twoCellAnchor editAs="oneCell">
    <xdr:from>
      <xdr:col>3</xdr:col>
      <xdr:colOff>-1</xdr:colOff>
      <xdr:row>0</xdr:row>
      <xdr:rowOff>0</xdr:rowOff>
    </xdr:from>
    <xdr:to>
      <xdr:col>3</xdr:col>
      <xdr:colOff>1012023</xdr:colOff>
      <xdr:row>1</xdr:row>
      <xdr:rowOff>639201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F521C467-C465-C596-A0B2-630501BCF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1687" y="0"/>
          <a:ext cx="1012024" cy="8503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178593</xdr:colOff>
      <xdr:row>0</xdr:row>
      <xdr:rowOff>0</xdr:rowOff>
    </xdr:from>
    <xdr:to>
      <xdr:col>7</xdr:col>
      <xdr:colOff>190317</xdr:colOff>
      <xdr:row>2</xdr:row>
      <xdr:rowOff>121116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F102D519-788A-9EA0-2C6D-D86D7F5EB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7562" y="0"/>
          <a:ext cx="2654911" cy="97836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0</xdr:row>
      <xdr:rowOff>0</xdr:rowOff>
    </xdr:from>
    <xdr:to>
      <xdr:col>3</xdr:col>
      <xdr:colOff>988212</xdr:colOff>
      <xdr:row>1</xdr:row>
      <xdr:rowOff>636026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8CD1F343-2699-F05C-7890-3DDC5F5AF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1219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1</xdr:col>
      <xdr:colOff>2964657</xdr:colOff>
      <xdr:row>1</xdr:row>
      <xdr:rowOff>23812</xdr:rowOff>
    </xdr:from>
    <xdr:to>
      <xdr:col>1</xdr:col>
      <xdr:colOff>3772574</xdr:colOff>
      <xdr:row>2</xdr:row>
      <xdr:rowOff>307547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CFD20A4F-53C8-A1AA-3B30-005C6CE40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1" y="238125"/>
          <a:ext cx="807917" cy="9266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0</xdr:rowOff>
    </xdr:from>
    <xdr:to>
      <xdr:col>3</xdr:col>
      <xdr:colOff>988212</xdr:colOff>
      <xdr:row>1</xdr:row>
      <xdr:rowOff>639201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B2AB3ADE-1810-A23F-0197-171D31D1B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0219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178594</xdr:colOff>
      <xdr:row>0</xdr:row>
      <xdr:rowOff>0</xdr:rowOff>
    </xdr:from>
    <xdr:to>
      <xdr:col>7</xdr:col>
      <xdr:colOff>190318</xdr:colOff>
      <xdr:row>2</xdr:row>
      <xdr:rowOff>124291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8E2579F9-48D9-1456-B598-3399B7C69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6563" y="0"/>
          <a:ext cx="2654911" cy="9783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642937</xdr:colOff>
      <xdr:row>0</xdr:row>
      <xdr:rowOff>0</xdr:rowOff>
    </xdr:from>
    <xdr:to>
      <xdr:col>3</xdr:col>
      <xdr:colOff>964398</xdr:colOff>
      <xdr:row>1</xdr:row>
      <xdr:rowOff>636026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38DD0FE4-8A5D-3FAC-A052-A04EB253B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12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178594</xdr:colOff>
      <xdr:row>0</xdr:row>
      <xdr:rowOff>0</xdr:rowOff>
    </xdr:from>
    <xdr:to>
      <xdr:col>7</xdr:col>
      <xdr:colOff>190317</xdr:colOff>
      <xdr:row>2</xdr:row>
      <xdr:rowOff>121116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AABDECAA-00A1-331E-73E9-E2416ACE9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7969" y="0"/>
          <a:ext cx="2654911" cy="9783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654843</xdr:colOff>
      <xdr:row>0</xdr:row>
      <xdr:rowOff>0</xdr:rowOff>
    </xdr:from>
    <xdr:to>
      <xdr:col>3</xdr:col>
      <xdr:colOff>982655</xdr:colOff>
      <xdr:row>1</xdr:row>
      <xdr:rowOff>636026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E374C392-B575-2C00-ADC0-9F93A5665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1156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154782</xdr:colOff>
      <xdr:row>0</xdr:row>
      <xdr:rowOff>0</xdr:rowOff>
    </xdr:from>
    <xdr:to>
      <xdr:col>7</xdr:col>
      <xdr:colOff>160156</xdr:colOff>
      <xdr:row>2</xdr:row>
      <xdr:rowOff>121116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C14DA60B-A844-08D3-D9D3-9245B68CA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5595" y="0"/>
          <a:ext cx="2654911" cy="9783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0</xdr:rowOff>
    </xdr:from>
    <xdr:to>
      <xdr:col>3</xdr:col>
      <xdr:colOff>988211</xdr:colOff>
      <xdr:row>1</xdr:row>
      <xdr:rowOff>639201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25923489-2D7B-D084-E692-02C36627E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5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0</xdr:row>
      <xdr:rowOff>0</xdr:rowOff>
    </xdr:from>
    <xdr:to>
      <xdr:col>7</xdr:col>
      <xdr:colOff>199048</xdr:colOff>
      <xdr:row>2</xdr:row>
      <xdr:rowOff>124291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23EF02C6-0269-4D52-5844-BCF691B6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1375" y="0"/>
          <a:ext cx="2654911" cy="978366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3143250</xdr:colOff>
      <xdr:row>0</xdr:row>
      <xdr:rowOff>178594</xdr:rowOff>
    </xdr:from>
    <xdr:to>
      <xdr:col>1</xdr:col>
      <xdr:colOff>3954342</xdr:colOff>
      <xdr:row>2</xdr:row>
      <xdr:rowOff>248016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079A93F6-11B2-2A73-B3B2-180DB8BA0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83844" y="178594"/>
          <a:ext cx="807917" cy="9266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11907</xdr:colOff>
      <xdr:row>0</xdr:row>
      <xdr:rowOff>0</xdr:rowOff>
    </xdr:from>
    <xdr:to>
      <xdr:col>3</xdr:col>
      <xdr:colOff>1017581</xdr:colOff>
      <xdr:row>1</xdr:row>
      <xdr:rowOff>636026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C0B5791A-CC07-DF3D-F864-A328D6804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9282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0</xdr:row>
      <xdr:rowOff>0</xdr:rowOff>
    </xdr:from>
    <xdr:to>
      <xdr:col>7</xdr:col>
      <xdr:colOff>154599</xdr:colOff>
      <xdr:row>2</xdr:row>
      <xdr:rowOff>121116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967CB8FE-F5CB-DDB2-A3C4-9B9E20273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34188" y="0"/>
          <a:ext cx="2654911" cy="97836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0"/>
  <sheetViews>
    <sheetView tabSelected="1" zoomScale="80" zoomScaleNormal="80" workbookViewId="0">
      <selection activeCell="B25" sqref="B25"/>
    </sheetView>
  </sheetViews>
  <sheetFormatPr defaultRowHeight="15.5"/>
  <cols>
    <col min="1" max="1" width="13.54296875" style="4" customWidth="1"/>
    <col min="2" max="2" width="69.1796875" style="3" customWidth="1"/>
    <col min="3" max="3" width="9.81640625" style="3" bestFit="1" customWidth="1"/>
    <col min="4" max="4" width="14.54296875" style="3" bestFit="1" customWidth="1"/>
    <col min="5" max="5" width="15.81640625" style="3" bestFit="1" customWidth="1"/>
    <col min="6" max="7" width="10.81640625" style="3" bestFit="1" customWidth="1"/>
    <col min="8" max="257" width="9.1796875" style="4"/>
    <col min="258" max="258" width="37.7265625" style="4" customWidth="1"/>
    <col min="259" max="260" width="14.26953125" style="4" customWidth="1"/>
    <col min="261" max="261" width="13.54296875" style="4" customWidth="1"/>
    <col min="262" max="262" width="15.7265625" style="4" customWidth="1"/>
    <col min="263" max="263" width="15.54296875" style="4" customWidth="1"/>
    <col min="264" max="513" width="9.1796875" style="4"/>
    <col min="514" max="514" width="37.7265625" style="4" customWidth="1"/>
    <col min="515" max="516" width="14.26953125" style="4" customWidth="1"/>
    <col min="517" max="517" width="13.54296875" style="4" customWidth="1"/>
    <col min="518" max="518" width="15.7265625" style="4" customWidth="1"/>
    <col min="519" max="519" width="15.54296875" style="4" customWidth="1"/>
    <col min="520" max="769" width="9.1796875" style="4"/>
    <col min="770" max="770" width="37.7265625" style="4" customWidth="1"/>
    <col min="771" max="772" width="14.26953125" style="4" customWidth="1"/>
    <col min="773" max="773" width="13.54296875" style="4" customWidth="1"/>
    <col min="774" max="774" width="15.7265625" style="4" customWidth="1"/>
    <col min="775" max="775" width="15.54296875" style="4" customWidth="1"/>
    <col min="776" max="1025" width="9.1796875" style="4"/>
    <col min="1026" max="1026" width="37.7265625" style="4" customWidth="1"/>
    <col min="1027" max="1028" width="14.26953125" style="4" customWidth="1"/>
    <col min="1029" max="1029" width="13.54296875" style="4" customWidth="1"/>
    <col min="1030" max="1030" width="15.7265625" style="4" customWidth="1"/>
    <col min="1031" max="1031" width="15.54296875" style="4" customWidth="1"/>
    <col min="1032" max="1281" width="9.1796875" style="4"/>
    <col min="1282" max="1282" width="37.7265625" style="4" customWidth="1"/>
    <col min="1283" max="1284" width="14.26953125" style="4" customWidth="1"/>
    <col min="1285" max="1285" width="13.54296875" style="4" customWidth="1"/>
    <col min="1286" max="1286" width="15.7265625" style="4" customWidth="1"/>
    <col min="1287" max="1287" width="15.54296875" style="4" customWidth="1"/>
    <col min="1288" max="1537" width="9.1796875" style="4"/>
    <col min="1538" max="1538" width="37.7265625" style="4" customWidth="1"/>
    <col min="1539" max="1540" width="14.26953125" style="4" customWidth="1"/>
    <col min="1541" max="1541" width="13.54296875" style="4" customWidth="1"/>
    <col min="1542" max="1542" width="15.7265625" style="4" customWidth="1"/>
    <col min="1543" max="1543" width="15.54296875" style="4" customWidth="1"/>
    <col min="1544" max="1793" width="9.1796875" style="4"/>
    <col min="1794" max="1794" width="37.7265625" style="4" customWidth="1"/>
    <col min="1795" max="1796" width="14.26953125" style="4" customWidth="1"/>
    <col min="1797" max="1797" width="13.54296875" style="4" customWidth="1"/>
    <col min="1798" max="1798" width="15.7265625" style="4" customWidth="1"/>
    <col min="1799" max="1799" width="15.54296875" style="4" customWidth="1"/>
    <col min="1800" max="2049" width="9.1796875" style="4"/>
    <col min="2050" max="2050" width="37.7265625" style="4" customWidth="1"/>
    <col min="2051" max="2052" width="14.26953125" style="4" customWidth="1"/>
    <col min="2053" max="2053" width="13.54296875" style="4" customWidth="1"/>
    <col min="2054" max="2054" width="15.7265625" style="4" customWidth="1"/>
    <col min="2055" max="2055" width="15.54296875" style="4" customWidth="1"/>
    <col min="2056" max="2305" width="9.1796875" style="4"/>
    <col min="2306" max="2306" width="37.7265625" style="4" customWidth="1"/>
    <col min="2307" max="2308" width="14.26953125" style="4" customWidth="1"/>
    <col min="2309" max="2309" width="13.54296875" style="4" customWidth="1"/>
    <col min="2310" max="2310" width="15.7265625" style="4" customWidth="1"/>
    <col min="2311" max="2311" width="15.54296875" style="4" customWidth="1"/>
    <col min="2312" max="2561" width="9.1796875" style="4"/>
    <col min="2562" max="2562" width="37.7265625" style="4" customWidth="1"/>
    <col min="2563" max="2564" width="14.26953125" style="4" customWidth="1"/>
    <col min="2565" max="2565" width="13.54296875" style="4" customWidth="1"/>
    <col min="2566" max="2566" width="15.7265625" style="4" customWidth="1"/>
    <col min="2567" max="2567" width="15.54296875" style="4" customWidth="1"/>
    <col min="2568" max="2817" width="9.1796875" style="4"/>
    <col min="2818" max="2818" width="37.7265625" style="4" customWidth="1"/>
    <col min="2819" max="2820" width="14.26953125" style="4" customWidth="1"/>
    <col min="2821" max="2821" width="13.54296875" style="4" customWidth="1"/>
    <col min="2822" max="2822" width="15.7265625" style="4" customWidth="1"/>
    <col min="2823" max="2823" width="15.54296875" style="4" customWidth="1"/>
    <col min="2824" max="3073" width="9.1796875" style="4"/>
    <col min="3074" max="3074" width="37.7265625" style="4" customWidth="1"/>
    <col min="3075" max="3076" width="14.26953125" style="4" customWidth="1"/>
    <col min="3077" max="3077" width="13.54296875" style="4" customWidth="1"/>
    <col min="3078" max="3078" width="15.7265625" style="4" customWidth="1"/>
    <col min="3079" max="3079" width="15.54296875" style="4" customWidth="1"/>
    <col min="3080" max="3329" width="9.1796875" style="4"/>
    <col min="3330" max="3330" width="37.7265625" style="4" customWidth="1"/>
    <col min="3331" max="3332" width="14.26953125" style="4" customWidth="1"/>
    <col min="3333" max="3333" width="13.54296875" style="4" customWidth="1"/>
    <col min="3334" max="3334" width="15.7265625" style="4" customWidth="1"/>
    <col min="3335" max="3335" width="15.54296875" style="4" customWidth="1"/>
    <col min="3336" max="3585" width="9.1796875" style="4"/>
    <col min="3586" max="3586" width="37.7265625" style="4" customWidth="1"/>
    <col min="3587" max="3588" width="14.26953125" style="4" customWidth="1"/>
    <col min="3589" max="3589" width="13.54296875" style="4" customWidth="1"/>
    <col min="3590" max="3590" width="15.7265625" style="4" customWidth="1"/>
    <col min="3591" max="3591" width="15.54296875" style="4" customWidth="1"/>
    <col min="3592" max="3841" width="9.1796875" style="4"/>
    <col min="3842" max="3842" width="37.7265625" style="4" customWidth="1"/>
    <col min="3843" max="3844" width="14.26953125" style="4" customWidth="1"/>
    <col min="3845" max="3845" width="13.54296875" style="4" customWidth="1"/>
    <col min="3846" max="3846" width="15.7265625" style="4" customWidth="1"/>
    <col min="3847" max="3847" width="15.54296875" style="4" customWidth="1"/>
    <col min="3848" max="4097" width="9.1796875" style="4"/>
    <col min="4098" max="4098" width="37.7265625" style="4" customWidth="1"/>
    <col min="4099" max="4100" width="14.26953125" style="4" customWidth="1"/>
    <col min="4101" max="4101" width="13.54296875" style="4" customWidth="1"/>
    <col min="4102" max="4102" width="15.7265625" style="4" customWidth="1"/>
    <col min="4103" max="4103" width="15.54296875" style="4" customWidth="1"/>
    <col min="4104" max="4353" width="9.1796875" style="4"/>
    <col min="4354" max="4354" width="37.7265625" style="4" customWidth="1"/>
    <col min="4355" max="4356" width="14.26953125" style="4" customWidth="1"/>
    <col min="4357" max="4357" width="13.54296875" style="4" customWidth="1"/>
    <col min="4358" max="4358" width="15.7265625" style="4" customWidth="1"/>
    <col min="4359" max="4359" width="15.54296875" style="4" customWidth="1"/>
    <col min="4360" max="4609" width="9.1796875" style="4"/>
    <col min="4610" max="4610" width="37.7265625" style="4" customWidth="1"/>
    <col min="4611" max="4612" width="14.26953125" style="4" customWidth="1"/>
    <col min="4613" max="4613" width="13.54296875" style="4" customWidth="1"/>
    <col min="4614" max="4614" width="15.7265625" style="4" customWidth="1"/>
    <col min="4615" max="4615" width="15.54296875" style="4" customWidth="1"/>
    <col min="4616" max="4865" width="9.1796875" style="4"/>
    <col min="4866" max="4866" width="37.7265625" style="4" customWidth="1"/>
    <col min="4867" max="4868" width="14.26953125" style="4" customWidth="1"/>
    <col min="4869" max="4869" width="13.54296875" style="4" customWidth="1"/>
    <col min="4870" max="4870" width="15.7265625" style="4" customWidth="1"/>
    <col min="4871" max="4871" width="15.54296875" style="4" customWidth="1"/>
    <col min="4872" max="5121" width="9.1796875" style="4"/>
    <col min="5122" max="5122" width="37.7265625" style="4" customWidth="1"/>
    <col min="5123" max="5124" width="14.26953125" style="4" customWidth="1"/>
    <col min="5125" max="5125" width="13.54296875" style="4" customWidth="1"/>
    <col min="5126" max="5126" width="15.7265625" style="4" customWidth="1"/>
    <col min="5127" max="5127" width="15.54296875" style="4" customWidth="1"/>
    <col min="5128" max="5377" width="9.1796875" style="4"/>
    <col min="5378" max="5378" width="37.7265625" style="4" customWidth="1"/>
    <col min="5379" max="5380" width="14.26953125" style="4" customWidth="1"/>
    <col min="5381" max="5381" width="13.54296875" style="4" customWidth="1"/>
    <col min="5382" max="5382" width="15.7265625" style="4" customWidth="1"/>
    <col min="5383" max="5383" width="15.54296875" style="4" customWidth="1"/>
    <col min="5384" max="5633" width="9.1796875" style="4"/>
    <col min="5634" max="5634" width="37.7265625" style="4" customWidth="1"/>
    <col min="5635" max="5636" width="14.26953125" style="4" customWidth="1"/>
    <col min="5637" max="5637" width="13.54296875" style="4" customWidth="1"/>
    <col min="5638" max="5638" width="15.7265625" style="4" customWidth="1"/>
    <col min="5639" max="5639" width="15.54296875" style="4" customWidth="1"/>
    <col min="5640" max="5889" width="9.1796875" style="4"/>
    <col min="5890" max="5890" width="37.7265625" style="4" customWidth="1"/>
    <col min="5891" max="5892" width="14.26953125" style="4" customWidth="1"/>
    <col min="5893" max="5893" width="13.54296875" style="4" customWidth="1"/>
    <col min="5894" max="5894" width="15.7265625" style="4" customWidth="1"/>
    <col min="5895" max="5895" width="15.54296875" style="4" customWidth="1"/>
    <col min="5896" max="6145" width="9.1796875" style="4"/>
    <col min="6146" max="6146" width="37.7265625" style="4" customWidth="1"/>
    <col min="6147" max="6148" width="14.26953125" style="4" customWidth="1"/>
    <col min="6149" max="6149" width="13.54296875" style="4" customWidth="1"/>
    <col min="6150" max="6150" width="15.7265625" style="4" customWidth="1"/>
    <col min="6151" max="6151" width="15.54296875" style="4" customWidth="1"/>
    <col min="6152" max="6401" width="9.1796875" style="4"/>
    <col min="6402" max="6402" width="37.7265625" style="4" customWidth="1"/>
    <col min="6403" max="6404" width="14.26953125" style="4" customWidth="1"/>
    <col min="6405" max="6405" width="13.54296875" style="4" customWidth="1"/>
    <col min="6406" max="6406" width="15.7265625" style="4" customWidth="1"/>
    <col min="6407" max="6407" width="15.54296875" style="4" customWidth="1"/>
    <col min="6408" max="6657" width="9.1796875" style="4"/>
    <col min="6658" max="6658" width="37.7265625" style="4" customWidth="1"/>
    <col min="6659" max="6660" width="14.26953125" style="4" customWidth="1"/>
    <col min="6661" max="6661" width="13.54296875" style="4" customWidth="1"/>
    <col min="6662" max="6662" width="15.7265625" style="4" customWidth="1"/>
    <col min="6663" max="6663" width="15.54296875" style="4" customWidth="1"/>
    <col min="6664" max="6913" width="9.1796875" style="4"/>
    <col min="6914" max="6914" width="37.7265625" style="4" customWidth="1"/>
    <col min="6915" max="6916" width="14.26953125" style="4" customWidth="1"/>
    <col min="6917" max="6917" width="13.54296875" style="4" customWidth="1"/>
    <col min="6918" max="6918" width="15.7265625" style="4" customWidth="1"/>
    <col min="6919" max="6919" width="15.54296875" style="4" customWidth="1"/>
    <col min="6920" max="7169" width="9.1796875" style="4"/>
    <col min="7170" max="7170" width="37.7265625" style="4" customWidth="1"/>
    <col min="7171" max="7172" width="14.26953125" style="4" customWidth="1"/>
    <col min="7173" max="7173" width="13.54296875" style="4" customWidth="1"/>
    <col min="7174" max="7174" width="15.7265625" style="4" customWidth="1"/>
    <col min="7175" max="7175" width="15.54296875" style="4" customWidth="1"/>
    <col min="7176" max="7425" width="9.1796875" style="4"/>
    <col min="7426" max="7426" width="37.7265625" style="4" customWidth="1"/>
    <col min="7427" max="7428" width="14.26953125" style="4" customWidth="1"/>
    <col min="7429" max="7429" width="13.54296875" style="4" customWidth="1"/>
    <col min="7430" max="7430" width="15.7265625" style="4" customWidth="1"/>
    <col min="7431" max="7431" width="15.54296875" style="4" customWidth="1"/>
    <col min="7432" max="7681" width="9.1796875" style="4"/>
    <col min="7682" max="7682" width="37.7265625" style="4" customWidth="1"/>
    <col min="7683" max="7684" width="14.26953125" style="4" customWidth="1"/>
    <col min="7685" max="7685" width="13.54296875" style="4" customWidth="1"/>
    <col min="7686" max="7686" width="15.7265625" style="4" customWidth="1"/>
    <col min="7687" max="7687" width="15.54296875" style="4" customWidth="1"/>
    <col min="7688" max="7937" width="9.1796875" style="4"/>
    <col min="7938" max="7938" width="37.7265625" style="4" customWidth="1"/>
    <col min="7939" max="7940" width="14.26953125" style="4" customWidth="1"/>
    <col min="7941" max="7941" width="13.54296875" style="4" customWidth="1"/>
    <col min="7942" max="7942" width="15.7265625" style="4" customWidth="1"/>
    <col min="7943" max="7943" width="15.54296875" style="4" customWidth="1"/>
    <col min="7944" max="8193" width="9.1796875" style="4"/>
    <col min="8194" max="8194" width="37.7265625" style="4" customWidth="1"/>
    <col min="8195" max="8196" width="14.26953125" style="4" customWidth="1"/>
    <col min="8197" max="8197" width="13.54296875" style="4" customWidth="1"/>
    <col min="8198" max="8198" width="15.7265625" style="4" customWidth="1"/>
    <col min="8199" max="8199" width="15.54296875" style="4" customWidth="1"/>
    <col min="8200" max="8449" width="9.1796875" style="4"/>
    <col min="8450" max="8450" width="37.7265625" style="4" customWidth="1"/>
    <col min="8451" max="8452" width="14.26953125" style="4" customWidth="1"/>
    <col min="8453" max="8453" width="13.54296875" style="4" customWidth="1"/>
    <col min="8454" max="8454" width="15.7265625" style="4" customWidth="1"/>
    <col min="8455" max="8455" width="15.54296875" style="4" customWidth="1"/>
    <col min="8456" max="8705" width="9.1796875" style="4"/>
    <col min="8706" max="8706" width="37.7265625" style="4" customWidth="1"/>
    <col min="8707" max="8708" width="14.26953125" style="4" customWidth="1"/>
    <col min="8709" max="8709" width="13.54296875" style="4" customWidth="1"/>
    <col min="8710" max="8710" width="15.7265625" style="4" customWidth="1"/>
    <col min="8711" max="8711" width="15.54296875" style="4" customWidth="1"/>
    <col min="8712" max="8961" width="9.1796875" style="4"/>
    <col min="8962" max="8962" width="37.7265625" style="4" customWidth="1"/>
    <col min="8963" max="8964" width="14.26953125" style="4" customWidth="1"/>
    <col min="8965" max="8965" width="13.54296875" style="4" customWidth="1"/>
    <col min="8966" max="8966" width="15.7265625" style="4" customWidth="1"/>
    <col min="8967" max="8967" width="15.54296875" style="4" customWidth="1"/>
    <col min="8968" max="9217" width="9.1796875" style="4"/>
    <col min="9218" max="9218" width="37.7265625" style="4" customWidth="1"/>
    <col min="9219" max="9220" width="14.26953125" style="4" customWidth="1"/>
    <col min="9221" max="9221" width="13.54296875" style="4" customWidth="1"/>
    <col min="9222" max="9222" width="15.7265625" style="4" customWidth="1"/>
    <col min="9223" max="9223" width="15.54296875" style="4" customWidth="1"/>
    <col min="9224" max="9473" width="9.1796875" style="4"/>
    <col min="9474" max="9474" width="37.7265625" style="4" customWidth="1"/>
    <col min="9475" max="9476" width="14.26953125" style="4" customWidth="1"/>
    <col min="9477" max="9477" width="13.54296875" style="4" customWidth="1"/>
    <col min="9478" max="9478" width="15.7265625" style="4" customWidth="1"/>
    <col min="9479" max="9479" width="15.54296875" style="4" customWidth="1"/>
    <col min="9480" max="9729" width="9.1796875" style="4"/>
    <col min="9730" max="9730" width="37.7265625" style="4" customWidth="1"/>
    <col min="9731" max="9732" width="14.26953125" style="4" customWidth="1"/>
    <col min="9733" max="9733" width="13.54296875" style="4" customWidth="1"/>
    <col min="9734" max="9734" width="15.7265625" style="4" customWidth="1"/>
    <col min="9735" max="9735" width="15.54296875" style="4" customWidth="1"/>
    <col min="9736" max="9985" width="9.1796875" style="4"/>
    <col min="9986" max="9986" width="37.7265625" style="4" customWidth="1"/>
    <col min="9987" max="9988" width="14.26953125" style="4" customWidth="1"/>
    <col min="9989" max="9989" width="13.54296875" style="4" customWidth="1"/>
    <col min="9990" max="9990" width="15.7265625" style="4" customWidth="1"/>
    <col min="9991" max="9991" width="15.54296875" style="4" customWidth="1"/>
    <col min="9992" max="10241" width="9.1796875" style="4"/>
    <col min="10242" max="10242" width="37.7265625" style="4" customWidth="1"/>
    <col min="10243" max="10244" width="14.26953125" style="4" customWidth="1"/>
    <col min="10245" max="10245" width="13.54296875" style="4" customWidth="1"/>
    <col min="10246" max="10246" width="15.7265625" style="4" customWidth="1"/>
    <col min="10247" max="10247" width="15.54296875" style="4" customWidth="1"/>
    <col min="10248" max="10497" width="9.1796875" style="4"/>
    <col min="10498" max="10498" width="37.7265625" style="4" customWidth="1"/>
    <col min="10499" max="10500" width="14.26953125" style="4" customWidth="1"/>
    <col min="10501" max="10501" width="13.54296875" style="4" customWidth="1"/>
    <col min="10502" max="10502" width="15.7265625" style="4" customWidth="1"/>
    <col min="10503" max="10503" width="15.54296875" style="4" customWidth="1"/>
    <col min="10504" max="10753" width="9.1796875" style="4"/>
    <col min="10754" max="10754" width="37.7265625" style="4" customWidth="1"/>
    <col min="10755" max="10756" width="14.26953125" style="4" customWidth="1"/>
    <col min="10757" max="10757" width="13.54296875" style="4" customWidth="1"/>
    <col min="10758" max="10758" width="15.7265625" style="4" customWidth="1"/>
    <col min="10759" max="10759" width="15.54296875" style="4" customWidth="1"/>
    <col min="10760" max="11009" width="9.1796875" style="4"/>
    <col min="11010" max="11010" width="37.7265625" style="4" customWidth="1"/>
    <col min="11011" max="11012" width="14.26953125" style="4" customWidth="1"/>
    <col min="11013" max="11013" width="13.54296875" style="4" customWidth="1"/>
    <col min="11014" max="11014" width="15.7265625" style="4" customWidth="1"/>
    <col min="11015" max="11015" width="15.54296875" style="4" customWidth="1"/>
    <col min="11016" max="11265" width="9.1796875" style="4"/>
    <col min="11266" max="11266" width="37.7265625" style="4" customWidth="1"/>
    <col min="11267" max="11268" width="14.26953125" style="4" customWidth="1"/>
    <col min="11269" max="11269" width="13.54296875" style="4" customWidth="1"/>
    <col min="11270" max="11270" width="15.7265625" style="4" customWidth="1"/>
    <col min="11271" max="11271" width="15.54296875" style="4" customWidth="1"/>
    <col min="11272" max="11521" width="9.1796875" style="4"/>
    <col min="11522" max="11522" width="37.7265625" style="4" customWidth="1"/>
    <col min="11523" max="11524" width="14.26953125" style="4" customWidth="1"/>
    <col min="11525" max="11525" width="13.54296875" style="4" customWidth="1"/>
    <col min="11526" max="11526" width="15.7265625" style="4" customWidth="1"/>
    <col min="11527" max="11527" width="15.54296875" style="4" customWidth="1"/>
    <col min="11528" max="11777" width="9.1796875" style="4"/>
    <col min="11778" max="11778" width="37.7265625" style="4" customWidth="1"/>
    <col min="11779" max="11780" width="14.26953125" style="4" customWidth="1"/>
    <col min="11781" max="11781" width="13.54296875" style="4" customWidth="1"/>
    <col min="11782" max="11782" width="15.7265625" style="4" customWidth="1"/>
    <col min="11783" max="11783" width="15.54296875" style="4" customWidth="1"/>
    <col min="11784" max="12033" width="9.1796875" style="4"/>
    <col min="12034" max="12034" width="37.7265625" style="4" customWidth="1"/>
    <col min="12035" max="12036" width="14.26953125" style="4" customWidth="1"/>
    <col min="12037" max="12037" width="13.54296875" style="4" customWidth="1"/>
    <col min="12038" max="12038" width="15.7265625" style="4" customWidth="1"/>
    <col min="12039" max="12039" width="15.54296875" style="4" customWidth="1"/>
    <col min="12040" max="12289" width="9.1796875" style="4"/>
    <col min="12290" max="12290" width="37.7265625" style="4" customWidth="1"/>
    <col min="12291" max="12292" width="14.26953125" style="4" customWidth="1"/>
    <col min="12293" max="12293" width="13.54296875" style="4" customWidth="1"/>
    <col min="12294" max="12294" width="15.7265625" style="4" customWidth="1"/>
    <col min="12295" max="12295" width="15.54296875" style="4" customWidth="1"/>
    <col min="12296" max="12545" width="9.1796875" style="4"/>
    <col min="12546" max="12546" width="37.7265625" style="4" customWidth="1"/>
    <col min="12547" max="12548" width="14.26953125" style="4" customWidth="1"/>
    <col min="12549" max="12549" width="13.54296875" style="4" customWidth="1"/>
    <col min="12550" max="12550" width="15.7265625" style="4" customWidth="1"/>
    <col min="12551" max="12551" width="15.54296875" style="4" customWidth="1"/>
    <col min="12552" max="12801" width="9.1796875" style="4"/>
    <col min="12802" max="12802" width="37.7265625" style="4" customWidth="1"/>
    <col min="12803" max="12804" width="14.26953125" style="4" customWidth="1"/>
    <col min="12805" max="12805" width="13.54296875" style="4" customWidth="1"/>
    <col min="12806" max="12806" width="15.7265625" style="4" customWidth="1"/>
    <col min="12807" max="12807" width="15.54296875" style="4" customWidth="1"/>
    <col min="12808" max="13057" width="9.1796875" style="4"/>
    <col min="13058" max="13058" width="37.7265625" style="4" customWidth="1"/>
    <col min="13059" max="13060" width="14.26953125" style="4" customWidth="1"/>
    <col min="13061" max="13061" width="13.54296875" style="4" customWidth="1"/>
    <col min="13062" max="13062" width="15.7265625" style="4" customWidth="1"/>
    <col min="13063" max="13063" width="15.54296875" style="4" customWidth="1"/>
    <col min="13064" max="13313" width="9.1796875" style="4"/>
    <col min="13314" max="13314" width="37.7265625" style="4" customWidth="1"/>
    <col min="13315" max="13316" width="14.26953125" style="4" customWidth="1"/>
    <col min="13317" max="13317" width="13.54296875" style="4" customWidth="1"/>
    <col min="13318" max="13318" width="15.7265625" style="4" customWidth="1"/>
    <col min="13319" max="13319" width="15.54296875" style="4" customWidth="1"/>
    <col min="13320" max="13569" width="9.1796875" style="4"/>
    <col min="13570" max="13570" width="37.7265625" style="4" customWidth="1"/>
    <col min="13571" max="13572" width="14.26953125" style="4" customWidth="1"/>
    <col min="13573" max="13573" width="13.54296875" style="4" customWidth="1"/>
    <col min="13574" max="13574" width="15.7265625" style="4" customWidth="1"/>
    <col min="13575" max="13575" width="15.54296875" style="4" customWidth="1"/>
    <col min="13576" max="13825" width="9.1796875" style="4"/>
    <col min="13826" max="13826" width="37.7265625" style="4" customWidth="1"/>
    <col min="13827" max="13828" width="14.26953125" style="4" customWidth="1"/>
    <col min="13829" max="13829" width="13.54296875" style="4" customWidth="1"/>
    <col min="13830" max="13830" width="15.7265625" style="4" customWidth="1"/>
    <col min="13831" max="13831" width="15.54296875" style="4" customWidth="1"/>
    <col min="13832" max="14081" width="9.1796875" style="4"/>
    <col min="14082" max="14082" width="37.7265625" style="4" customWidth="1"/>
    <col min="14083" max="14084" width="14.26953125" style="4" customWidth="1"/>
    <col min="14085" max="14085" width="13.54296875" style="4" customWidth="1"/>
    <col min="14086" max="14086" width="15.7265625" style="4" customWidth="1"/>
    <col min="14087" max="14087" width="15.54296875" style="4" customWidth="1"/>
    <col min="14088" max="14337" width="9.1796875" style="4"/>
    <col min="14338" max="14338" width="37.7265625" style="4" customWidth="1"/>
    <col min="14339" max="14340" width="14.26953125" style="4" customWidth="1"/>
    <col min="14341" max="14341" width="13.54296875" style="4" customWidth="1"/>
    <col min="14342" max="14342" width="15.7265625" style="4" customWidth="1"/>
    <col min="14343" max="14343" width="15.54296875" style="4" customWidth="1"/>
    <col min="14344" max="14593" width="9.1796875" style="4"/>
    <col min="14594" max="14594" width="37.7265625" style="4" customWidth="1"/>
    <col min="14595" max="14596" width="14.26953125" style="4" customWidth="1"/>
    <col min="14597" max="14597" width="13.54296875" style="4" customWidth="1"/>
    <col min="14598" max="14598" width="15.7265625" style="4" customWidth="1"/>
    <col min="14599" max="14599" width="15.54296875" style="4" customWidth="1"/>
    <col min="14600" max="14849" width="9.1796875" style="4"/>
    <col min="14850" max="14850" width="37.7265625" style="4" customWidth="1"/>
    <col min="14851" max="14852" width="14.26953125" style="4" customWidth="1"/>
    <col min="14853" max="14853" width="13.54296875" style="4" customWidth="1"/>
    <col min="14854" max="14854" width="15.7265625" style="4" customWidth="1"/>
    <col min="14855" max="14855" width="15.54296875" style="4" customWidth="1"/>
    <col min="14856" max="15105" width="9.1796875" style="4"/>
    <col min="15106" max="15106" width="37.7265625" style="4" customWidth="1"/>
    <col min="15107" max="15108" width="14.26953125" style="4" customWidth="1"/>
    <col min="15109" max="15109" width="13.54296875" style="4" customWidth="1"/>
    <col min="15110" max="15110" width="15.7265625" style="4" customWidth="1"/>
    <col min="15111" max="15111" width="15.54296875" style="4" customWidth="1"/>
    <col min="15112" max="15361" width="9.1796875" style="4"/>
    <col min="15362" max="15362" width="37.7265625" style="4" customWidth="1"/>
    <col min="15363" max="15364" width="14.26953125" style="4" customWidth="1"/>
    <col min="15365" max="15365" width="13.54296875" style="4" customWidth="1"/>
    <col min="15366" max="15366" width="15.7265625" style="4" customWidth="1"/>
    <col min="15367" max="15367" width="15.54296875" style="4" customWidth="1"/>
    <col min="15368" max="15617" width="9.1796875" style="4"/>
    <col min="15618" max="15618" width="37.7265625" style="4" customWidth="1"/>
    <col min="15619" max="15620" width="14.26953125" style="4" customWidth="1"/>
    <col min="15621" max="15621" width="13.54296875" style="4" customWidth="1"/>
    <col min="15622" max="15622" width="15.7265625" style="4" customWidth="1"/>
    <col min="15623" max="15623" width="15.54296875" style="4" customWidth="1"/>
    <col min="15624" max="15873" width="9.1796875" style="4"/>
    <col min="15874" max="15874" width="37.7265625" style="4" customWidth="1"/>
    <col min="15875" max="15876" width="14.26953125" style="4" customWidth="1"/>
    <col min="15877" max="15877" width="13.54296875" style="4" customWidth="1"/>
    <col min="15878" max="15878" width="15.7265625" style="4" customWidth="1"/>
    <col min="15879" max="15879" width="15.54296875" style="4" customWidth="1"/>
    <col min="15880" max="16129" width="9.1796875" style="4"/>
    <col min="16130" max="16130" width="37.7265625" style="4" customWidth="1"/>
    <col min="16131" max="16132" width="14.26953125" style="4" customWidth="1"/>
    <col min="16133" max="16133" width="13.54296875" style="4" customWidth="1"/>
    <col min="16134" max="16134" width="15.7265625" style="4" customWidth="1"/>
    <col min="16135" max="16135" width="15.54296875" style="4" customWidth="1"/>
    <col min="16136" max="16384" width="9.1796875" style="4"/>
  </cols>
  <sheetData>
    <row r="1" spans="1:14">
      <c r="C1" s="280"/>
      <c r="D1" s="280"/>
      <c r="E1" s="280"/>
      <c r="F1" s="280"/>
      <c r="G1" s="280"/>
    </row>
    <row r="2" spans="1:14" ht="50.15" customHeight="1">
      <c r="A2" s="1" t="s">
        <v>150</v>
      </c>
      <c r="B2" s="2"/>
      <c r="C2" s="281"/>
      <c r="D2" s="281"/>
      <c r="E2" s="281"/>
      <c r="F2" s="281"/>
      <c r="G2" s="281"/>
    </row>
    <row r="3" spans="1:14" ht="24" customHeight="1">
      <c r="A3" s="5" t="s">
        <v>0</v>
      </c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</row>
    <row r="4" spans="1:14" ht="17.25" customHeight="1">
      <c r="A4" s="8" t="s">
        <v>6</v>
      </c>
      <c r="B4" s="9" t="s">
        <v>117</v>
      </c>
      <c r="C4" s="10">
        <v>60</v>
      </c>
      <c r="D4" s="10">
        <v>78.455399999999983</v>
      </c>
      <c r="E4" s="10">
        <v>3.3329999999999997</v>
      </c>
      <c r="F4" s="10">
        <v>5.8139999999999992</v>
      </c>
      <c r="G4" s="10">
        <v>3.3377999999999997</v>
      </c>
    </row>
    <row r="5" spans="1:14" ht="17.25" customHeight="1">
      <c r="A5" s="8" t="s">
        <v>22</v>
      </c>
      <c r="B5" s="9" t="s">
        <v>118</v>
      </c>
      <c r="C5" s="10">
        <v>60</v>
      </c>
      <c r="D5" s="10">
        <v>79.441799999999986</v>
      </c>
      <c r="E5" s="10">
        <v>10.603799999999998</v>
      </c>
      <c r="F5" s="10">
        <v>2.7521999999999998</v>
      </c>
      <c r="G5" s="10">
        <v>3.8981999999999997</v>
      </c>
    </row>
    <row r="6" spans="1:14">
      <c r="A6" s="9"/>
      <c r="B6" s="9" t="s">
        <v>48</v>
      </c>
      <c r="C6" s="10">
        <v>60</v>
      </c>
      <c r="D6" s="10">
        <v>48.359999999999992</v>
      </c>
      <c r="E6" s="10">
        <v>10.185</v>
      </c>
      <c r="F6" s="10">
        <v>0.3</v>
      </c>
      <c r="G6" s="10">
        <v>1.7849999999999999</v>
      </c>
    </row>
    <row r="7" spans="1:14" s="3" customFormat="1">
      <c r="A7" s="9"/>
      <c r="B7" s="9" t="s">
        <v>62</v>
      </c>
      <c r="C7" s="10">
        <v>60</v>
      </c>
      <c r="D7" s="10">
        <v>76.891799999999989</v>
      </c>
      <c r="E7" s="10">
        <v>16.295399999999997</v>
      </c>
      <c r="F7" s="10">
        <v>0.41339999999999993</v>
      </c>
      <c r="G7" s="10">
        <v>2.3615999999999997</v>
      </c>
      <c r="K7" s="4"/>
      <c r="L7" s="4"/>
      <c r="M7" s="4"/>
      <c r="N7" s="4"/>
    </row>
    <row r="8" spans="1:14">
      <c r="A8" s="9"/>
      <c r="B8" s="9" t="s">
        <v>46</v>
      </c>
      <c r="C8" s="10">
        <v>50</v>
      </c>
      <c r="D8" s="10">
        <v>17.236499999999999</v>
      </c>
      <c r="E8" s="10">
        <v>4.5220000000000002</v>
      </c>
      <c r="F8" s="10">
        <v>0.1065</v>
      </c>
      <c r="G8" s="10">
        <v>0.31900000000000001</v>
      </c>
      <c r="K8" s="3"/>
      <c r="L8" s="3"/>
      <c r="M8" s="3"/>
      <c r="N8" s="3"/>
    </row>
    <row r="9" spans="1:14">
      <c r="A9" s="9"/>
      <c r="B9" s="9" t="s">
        <v>47</v>
      </c>
      <c r="C9" s="10">
        <v>10</v>
      </c>
      <c r="D9" s="10">
        <v>4.1116999999999999</v>
      </c>
      <c r="E9" s="10">
        <v>0.54580000000000006</v>
      </c>
      <c r="F9" s="10">
        <v>4.9100000000000005E-2</v>
      </c>
      <c r="G9" s="10">
        <v>0.38</v>
      </c>
      <c r="K9" s="3"/>
      <c r="L9" s="3"/>
      <c r="M9" s="3"/>
      <c r="N9" s="3"/>
    </row>
    <row r="10" spans="1:14">
      <c r="A10" s="9"/>
      <c r="B10" s="9" t="s">
        <v>99</v>
      </c>
      <c r="C10" s="10">
        <v>50</v>
      </c>
      <c r="D10" s="10">
        <v>20.9</v>
      </c>
      <c r="E10" s="10">
        <v>4.7975000000000003</v>
      </c>
      <c r="F10" s="10">
        <v>9.8500000000000004E-2</v>
      </c>
      <c r="G10" s="10">
        <v>0.85550000000000004</v>
      </c>
      <c r="K10" s="3"/>
      <c r="L10" s="3"/>
      <c r="M10" s="3"/>
      <c r="N10" s="3"/>
    </row>
    <row r="11" spans="1:14">
      <c r="A11" s="9"/>
      <c r="B11" s="9" t="s">
        <v>45</v>
      </c>
      <c r="C11" s="24">
        <v>30</v>
      </c>
      <c r="D11" s="10">
        <v>5.07</v>
      </c>
      <c r="E11" s="10">
        <v>1.1000000000000001</v>
      </c>
      <c r="F11" s="10">
        <v>0.05</v>
      </c>
      <c r="G11" s="10">
        <v>0.26</v>
      </c>
    </row>
    <row r="12" spans="1:14">
      <c r="A12" s="9"/>
      <c r="B12" s="9" t="s">
        <v>42</v>
      </c>
      <c r="C12" s="10">
        <v>15</v>
      </c>
      <c r="D12" s="10">
        <v>91.315049999999999</v>
      </c>
      <c r="E12" s="10">
        <v>1.92</v>
      </c>
      <c r="F12" s="10">
        <v>7.7350499999999993</v>
      </c>
      <c r="G12" s="10">
        <v>4.2349499999999995</v>
      </c>
    </row>
    <row r="13" spans="1:14">
      <c r="A13" s="9"/>
      <c r="B13" s="9" t="s">
        <v>121</v>
      </c>
      <c r="C13" s="11">
        <v>50</v>
      </c>
      <c r="D13" s="10">
        <v>28.195</v>
      </c>
      <c r="E13" s="10">
        <v>2.4375</v>
      </c>
      <c r="F13" s="10">
        <v>1.2849999999999999</v>
      </c>
      <c r="G13" s="10">
        <v>1.72</v>
      </c>
    </row>
    <row r="14" spans="1:14">
      <c r="A14" s="9"/>
      <c r="B14" s="9" t="s">
        <v>106</v>
      </c>
      <c r="C14" s="11">
        <v>50</v>
      </c>
      <c r="D14" s="10">
        <v>24.264399999999998</v>
      </c>
      <c r="E14" s="10">
        <v>5.891</v>
      </c>
      <c r="F14" s="10">
        <v>2.5000000000000001E-2</v>
      </c>
      <c r="G14" s="10">
        <v>0.18149999999999999</v>
      </c>
    </row>
    <row r="15" spans="1:14">
      <c r="A15" s="9"/>
      <c r="B15" s="9" t="s">
        <v>120</v>
      </c>
      <c r="C15" s="11">
        <v>50</v>
      </c>
      <c r="D15" s="10">
        <v>37.372999999999998</v>
      </c>
      <c r="E15" s="10">
        <v>6.0614999999999997</v>
      </c>
      <c r="F15" s="10">
        <v>0.75</v>
      </c>
      <c r="G15" s="10">
        <v>1.6</v>
      </c>
    </row>
    <row r="16" spans="1:14">
      <c r="A16" s="9"/>
      <c r="B16" s="9" t="s">
        <v>107</v>
      </c>
      <c r="C16" s="11">
        <v>50</v>
      </c>
      <c r="D16" s="10">
        <v>0.2</v>
      </c>
      <c r="E16" s="10">
        <v>0</v>
      </c>
      <c r="F16" s="10">
        <v>0</v>
      </c>
      <c r="G16" s="10">
        <v>0.05</v>
      </c>
    </row>
    <row r="17" spans="1:9">
      <c r="A17" s="9"/>
      <c r="B17" s="9" t="s">
        <v>41</v>
      </c>
      <c r="C17" s="10">
        <v>50</v>
      </c>
      <c r="D17" s="10">
        <v>123.1</v>
      </c>
      <c r="E17" s="10">
        <v>26.15</v>
      </c>
      <c r="F17" s="10">
        <v>1</v>
      </c>
      <c r="G17" s="10">
        <v>3.5750000000000002</v>
      </c>
      <c r="I17" s="12"/>
    </row>
    <row r="18" spans="1:9">
      <c r="A18" s="9"/>
      <c r="B18" s="9" t="s">
        <v>10</v>
      </c>
      <c r="C18" s="10">
        <v>50</v>
      </c>
      <c r="D18" s="10">
        <v>19.988</v>
      </c>
      <c r="E18" s="10">
        <v>5.97</v>
      </c>
      <c r="F18" s="10">
        <v>0</v>
      </c>
      <c r="G18" s="10">
        <v>0.15</v>
      </c>
      <c r="I18" s="12"/>
    </row>
    <row r="19" spans="1:9">
      <c r="A19" s="13"/>
      <c r="B19" s="14" t="s">
        <v>8</v>
      </c>
      <c r="C19" s="15"/>
      <c r="D19" s="16">
        <f>SUM(D4:D18)</f>
        <v>654.90264999999977</v>
      </c>
      <c r="E19" s="16">
        <f>SUM(E4:E18)</f>
        <v>99.8125</v>
      </c>
      <c r="F19" s="16">
        <f>SUM(F4:F18)</f>
        <v>20.378749999999997</v>
      </c>
      <c r="G19" s="16">
        <f>SUM(G4:G18)</f>
        <v>24.708549999999995</v>
      </c>
    </row>
    <row r="20" spans="1:9">
      <c r="A20" s="17"/>
      <c r="B20" s="18"/>
    </row>
    <row r="21" spans="1:9" ht="24" customHeight="1">
      <c r="A21" s="5" t="s">
        <v>9</v>
      </c>
      <c r="B21" s="6"/>
      <c r="C21" s="7" t="s">
        <v>1</v>
      </c>
      <c r="D21" s="7" t="s">
        <v>2</v>
      </c>
      <c r="E21" s="7" t="s">
        <v>3</v>
      </c>
      <c r="F21" s="7" t="s">
        <v>4</v>
      </c>
      <c r="G21" s="7" t="s">
        <v>5</v>
      </c>
    </row>
    <row r="22" spans="1:9">
      <c r="A22" s="8" t="s">
        <v>6</v>
      </c>
      <c r="B22" s="9" t="s">
        <v>54</v>
      </c>
      <c r="C22" s="10">
        <v>125</v>
      </c>
      <c r="D22" s="10">
        <v>94.945000000000007</v>
      </c>
      <c r="E22" s="10">
        <v>7.86</v>
      </c>
      <c r="F22" s="10">
        <v>4.8337500000000002</v>
      </c>
      <c r="G22" s="10">
        <v>5.7487500000000002</v>
      </c>
    </row>
    <row r="23" spans="1:9">
      <c r="A23" s="8" t="s">
        <v>22</v>
      </c>
      <c r="B23" s="9" t="s">
        <v>55</v>
      </c>
      <c r="C23" s="10">
        <v>125</v>
      </c>
      <c r="D23" s="10">
        <v>64.423749999999998</v>
      </c>
      <c r="E23" s="10">
        <v>13.89</v>
      </c>
      <c r="F23" s="10">
        <v>0.27124999999999999</v>
      </c>
      <c r="G23" s="10">
        <v>3.2512499999999998</v>
      </c>
    </row>
    <row r="24" spans="1:9">
      <c r="A24" s="8"/>
      <c r="B24" s="9" t="s">
        <v>108</v>
      </c>
      <c r="C24" s="10">
        <v>30</v>
      </c>
      <c r="D24" s="10">
        <v>35.520000000000003</v>
      </c>
      <c r="E24" s="10">
        <v>1.2299999999999998</v>
      </c>
      <c r="F24" s="10">
        <v>3</v>
      </c>
      <c r="G24" s="10">
        <v>0.89999999999999991</v>
      </c>
    </row>
    <row r="25" spans="1:9">
      <c r="A25" s="9"/>
      <c r="B25" s="19" t="s">
        <v>157</v>
      </c>
      <c r="C25" s="10">
        <v>160</v>
      </c>
      <c r="D25" s="10">
        <v>244.08000000000004</v>
      </c>
      <c r="E25" s="10">
        <v>29.598399999999998</v>
      </c>
      <c r="F25" s="10">
        <v>12.9488</v>
      </c>
      <c r="G25" s="10">
        <v>2.6352000000000002</v>
      </c>
    </row>
    <row r="26" spans="1:9">
      <c r="A26" s="9"/>
      <c r="B26" s="226" t="s">
        <v>44</v>
      </c>
      <c r="C26" s="23">
        <v>80</v>
      </c>
      <c r="D26" s="23">
        <v>130.41120000000001</v>
      </c>
      <c r="E26" s="23">
        <v>12.458400000000001</v>
      </c>
      <c r="F26" s="23">
        <v>7.4672000000000001</v>
      </c>
      <c r="G26" s="23">
        <v>3.4792000000000005</v>
      </c>
    </row>
    <row r="27" spans="1:9">
      <c r="A27" s="224"/>
      <c r="B27" s="230" t="s">
        <v>121</v>
      </c>
      <c r="C27" s="231">
        <v>50</v>
      </c>
      <c r="D27" s="232">
        <v>28.195</v>
      </c>
      <c r="E27" s="232">
        <v>2.4375</v>
      </c>
      <c r="F27" s="232">
        <v>1.2849999999999999</v>
      </c>
      <c r="G27" s="232">
        <v>1.72</v>
      </c>
    </row>
    <row r="28" spans="1:9">
      <c r="A28" s="224"/>
      <c r="B28" s="230" t="s">
        <v>106</v>
      </c>
      <c r="C28" s="231">
        <v>50</v>
      </c>
      <c r="D28" s="232">
        <v>24.264399999999998</v>
      </c>
      <c r="E28" s="232">
        <v>5.891</v>
      </c>
      <c r="F28" s="232">
        <v>2.5000000000000001E-2</v>
      </c>
      <c r="G28" s="232">
        <v>0.18149999999999999</v>
      </c>
    </row>
    <row r="29" spans="1:9">
      <c r="A29" s="224"/>
      <c r="B29" s="230" t="s">
        <v>120</v>
      </c>
      <c r="C29" s="231">
        <v>50</v>
      </c>
      <c r="D29" s="232">
        <v>37.372999999999998</v>
      </c>
      <c r="E29" s="232">
        <v>6.0614999999999997</v>
      </c>
      <c r="F29" s="232">
        <v>0.75</v>
      </c>
      <c r="G29" s="232">
        <v>1.6</v>
      </c>
    </row>
    <row r="30" spans="1:9">
      <c r="A30" s="224"/>
      <c r="B30" s="230" t="s">
        <v>107</v>
      </c>
      <c r="C30" s="232">
        <v>50</v>
      </c>
      <c r="D30" s="232">
        <v>0.2</v>
      </c>
      <c r="E30" s="232">
        <v>0</v>
      </c>
      <c r="F30" s="232">
        <v>0</v>
      </c>
      <c r="G30" s="232">
        <v>0.05</v>
      </c>
    </row>
    <row r="31" spans="1:9">
      <c r="A31" s="224"/>
      <c r="B31" s="230" t="s">
        <v>41</v>
      </c>
      <c r="C31" s="232">
        <v>50</v>
      </c>
      <c r="D31" s="232">
        <v>123.1</v>
      </c>
      <c r="E31" s="232">
        <v>26.15</v>
      </c>
      <c r="F31" s="232">
        <v>1</v>
      </c>
      <c r="G31" s="232">
        <v>3.5750000000000002</v>
      </c>
    </row>
    <row r="32" spans="1:9">
      <c r="A32" s="225"/>
      <c r="B32" s="9" t="s">
        <v>79</v>
      </c>
      <c r="C32" s="10">
        <v>50</v>
      </c>
      <c r="D32" s="10">
        <v>15.05</v>
      </c>
      <c r="E32" s="10">
        <v>2.95</v>
      </c>
      <c r="F32" s="10">
        <v>0.05</v>
      </c>
      <c r="G32" s="10">
        <v>0.4</v>
      </c>
    </row>
    <row r="33" spans="1:7">
      <c r="A33" s="13"/>
      <c r="B33" s="227" t="s">
        <v>8</v>
      </c>
      <c r="C33" s="228"/>
      <c r="D33" s="229">
        <f>SUM(D22:D32)</f>
        <v>797.56235000000015</v>
      </c>
      <c r="E33" s="229">
        <f>SUM(E22:E32)</f>
        <v>108.52679999999999</v>
      </c>
      <c r="F33" s="229">
        <f>SUM(F22:F32)</f>
        <v>31.631</v>
      </c>
      <c r="G33" s="229">
        <f>SUM(G22:G32)</f>
        <v>23.540900000000001</v>
      </c>
    </row>
    <row r="34" spans="1:7">
      <c r="A34" s="17"/>
      <c r="B34" s="18"/>
    </row>
    <row r="35" spans="1:7" ht="24" customHeight="1">
      <c r="A35" s="5" t="s">
        <v>11</v>
      </c>
      <c r="B35" s="6"/>
      <c r="C35" s="7" t="s">
        <v>1</v>
      </c>
      <c r="D35" s="7" t="s">
        <v>2</v>
      </c>
      <c r="E35" s="7" t="s">
        <v>3</v>
      </c>
      <c r="F35" s="7" t="s">
        <v>4</v>
      </c>
      <c r="G35" s="7" t="s">
        <v>5</v>
      </c>
    </row>
    <row r="36" spans="1:7">
      <c r="A36" s="8" t="s">
        <v>6</v>
      </c>
      <c r="B36" s="22" t="s">
        <v>39</v>
      </c>
      <c r="C36" s="23">
        <v>90</v>
      </c>
      <c r="D36" s="23">
        <v>178.54740000000001</v>
      </c>
      <c r="E36" s="23">
        <v>10.588500000000002</v>
      </c>
      <c r="F36" s="23">
        <v>6.9695999999999998</v>
      </c>
      <c r="G36" s="23">
        <v>18.765899999999998</v>
      </c>
    </row>
    <row r="37" spans="1:7">
      <c r="A37" s="8" t="s">
        <v>22</v>
      </c>
      <c r="B37" s="9" t="s">
        <v>71</v>
      </c>
      <c r="C37" s="10">
        <v>50</v>
      </c>
      <c r="D37" s="10">
        <v>67.505499999999998</v>
      </c>
      <c r="E37" s="10">
        <v>10.576499999999999</v>
      </c>
      <c r="F37" s="10">
        <v>1.9424999999999999</v>
      </c>
      <c r="G37" s="10">
        <v>2.6345000000000001</v>
      </c>
    </row>
    <row r="38" spans="1:7">
      <c r="A38" s="9"/>
      <c r="B38" s="9" t="s">
        <v>37</v>
      </c>
      <c r="C38" s="10">
        <v>60</v>
      </c>
      <c r="D38" s="24">
        <v>45.920400000000001</v>
      </c>
      <c r="E38" s="24">
        <v>9.5076000000000001</v>
      </c>
      <c r="F38" s="24">
        <v>0.36599999999999999</v>
      </c>
      <c r="G38" s="24">
        <v>1.4177999999999999</v>
      </c>
    </row>
    <row r="39" spans="1:7" s="3" customFormat="1">
      <c r="A39" s="9"/>
      <c r="B39" s="9" t="s">
        <v>51</v>
      </c>
      <c r="C39" s="10">
        <v>60</v>
      </c>
      <c r="D39" s="24">
        <v>63.265199999999993</v>
      </c>
      <c r="E39" s="24">
        <v>11.650799999999998</v>
      </c>
      <c r="F39" s="24">
        <v>1.1387999999999998</v>
      </c>
      <c r="G39" s="24">
        <v>2.3304</v>
      </c>
    </row>
    <row r="40" spans="1:7" s="3" customFormat="1">
      <c r="A40" s="9"/>
      <c r="B40" s="9" t="s">
        <v>49</v>
      </c>
      <c r="C40" s="10">
        <v>50</v>
      </c>
      <c r="D40" s="24">
        <v>12.092000000000001</v>
      </c>
      <c r="E40" s="24">
        <v>2.78</v>
      </c>
      <c r="F40" s="24">
        <v>0.1</v>
      </c>
      <c r="G40" s="24">
        <v>0.55000000000000004</v>
      </c>
    </row>
    <row r="41" spans="1:7" s="3" customFormat="1">
      <c r="A41" s="9"/>
      <c r="B41" s="9" t="s">
        <v>122</v>
      </c>
      <c r="C41" s="10">
        <v>50</v>
      </c>
      <c r="D41" s="24">
        <v>17.598500000000001</v>
      </c>
      <c r="E41" s="24">
        <v>3.2825000000000002</v>
      </c>
      <c r="F41" s="24">
        <v>0.54400000000000004</v>
      </c>
      <c r="G41" s="24">
        <v>0.38950000000000001</v>
      </c>
    </row>
    <row r="42" spans="1:7" s="3" customFormat="1">
      <c r="A42" s="9"/>
      <c r="B42" s="9" t="s">
        <v>123</v>
      </c>
      <c r="C42" s="10">
        <v>5</v>
      </c>
      <c r="D42" s="24">
        <v>32.189399999999999</v>
      </c>
      <c r="E42" s="24">
        <v>9.7050000000000011E-2</v>
      </c>
      <c r="F42" s="24">
        <v>3.5305500000000003</v>
      </c>
      <c r="G42" s="24">
        <v>1.3550000000000001E-2</v>
      </c>
    </row>
    <row r="43" spans="1:7" s="3" customFormat="1">
      <c r="A43" s="9"/>
      <c r="B43" s="9" t="s">
        <v>100</v>
      </c>
      <c r="C43" s="10">
        <v>50</v>
      </c>
      <c r="D43" s="24">
        <v>7.1</v>
      </c>
      <c r="E43" s="24">
        <v>1.21</v>
      </c>
      <c r="F43" s="24">
        <v>0.08</v>
      </c>
      <c r="G43" s="24">
        <v>0.67</v>
      </c>
    </row>
    <row r="44" spans="1:7">
      <c r="A44" s="9"/>
      <c r="B44" s="9" t="s">
        <v>52</v>
      </c>
      <c r="C44" s="10">
        <v>30</v>
      </c>
      <c r="D44" s="10">
        <v>12.698</v>
      </c>
      <c r="E44" s="10">
        <v>2.7950000000000004</v>
      </c>
      <c r="F44" s="10">
        <v>0.17000000000000004</v>
      </c>
      <c r="G44" s="10">
        <v>0.46</v>
      </c>
    </row>
    <row r="45" spans="1:7">
      <c r="A45" s="9"/>
      <c r="B45" s="9" t="s">
        <v>42</v>
      </c>
      <c r="C45" s="10">
        <v>10</v>
      </c>
      <c r="D45" s="10">
        <v>60.876700000000007</v>
      </c>
      <c r="E45" s="10">
        <v>1.2800000000000002</v>
      </c>
      <c r="F45" s="10">
        <v>5.1567000000000007</v>
      </c>
      <c r="G45" s="10">
        <v>2.8233000000000001</v>
      </c>
    </row>
    <row r="46" spans="1:7">
      <c r="A46" s="9"/>
      <c r="B46" s="9" t="s">
        <v>121</v>
      </c>
      <c r="C46" s="11">
        <v>25</v>
      </c>
      <c r="D46" s="10">
        <v>14.0975</v>
      </c>
      <c r="E46" s="10">
        <v>1.21875</v>
      </c>
      <c r="F46" s="10">
        <v>0.64249999999999996</v>
      </c>
      <c r="G46" s="10">
        <v>0.86</v>
      </c>
    </row>
    <row r="47" spans="1:7">
      <c r="A47" s="9"/>
      <c r="B47" s="9" t="s">
        <v>106</v>
      </c>
      <c r="C47" s="11">
        <v>25</v>
      </c>
      <c r="D47" s="10">
        <v>12.132199999999999</v>
      </c>
      <c r="E47" s="10">
        <v>2.9455</v>
      </c>
      <c r="F47" s="10">
        <v>1.2500000000000001E-2</v>
      </c>
      <c r="G47" s="10">
        <v>9.0749999999999997E-2</v>
      </c>
    </row>
    <row r="48" spans="1:7">
      <c r="A48" s="9"/>
      <c r="B48" s="9" t="s">
        <v>120</v>
      </c>
      <c r="C48" s="11">
        <v>25</v>
      </c>
      <c r="D48" s="10">
        <v>18.686499999999999</v>
      </c>
      <c r="E48" s="10">
        <v>3.0307499999999998</v>
      </c>
      <c r="F48" s="10">
        <v>0.375</v>
      </c>
      <c r="G48" s="10">
        <v>0.8</v>
      </c>
    </row>
    <row r="49" spans="1:16">
      <c r="A49" s="9"/>
      <c r="B49" s="9" t="s">
        <v>107</v>
      </c>
      <c r="C49" s="11">
        <v>50</v>
      </c>
      <c r="D49" s="10">
        <v>0.2</v>
      </c>
      <c r="E49" s="10">
        <v>0</v>
      </c>
      <c r="F49" s="10">
        <v>0</v>
      </c>
      <c r="G49" s="10">
        <v>0.05</v>
      </c>
    </row>
    <row r="50" spans="1:16">
      <c r="A50" s="9"/>
      <c r="B50" s="9" t="s">
        <v>41</v>
      </c>
      <c r="C50" s="10">
        <v>50</v>
      </c>
      <c r="D50" s="10">
        <v>123.1</v>
      </c>
      <c r="E50" s="10">
        <v>26.15</v>
      </c>
      <c r="F50" s="10">
        <v>1</v>
      </c>
      <c r="G50" s="10">
        <v>3.5750000000000002</v>
      </c>
    </row>
    <row r="51" spans="1:16">
      <c r="A51" s="25"/>
      <c r="B51" s="9" t="s">
        <v>68</v>
      </c>
      <c r="C51" s="10">
        <v>50</v>
      </c>
      <c r="D51" s="10">
        <v>24.038</v>
      </c>
      <c r="E51" s="10">
        <v>6.74</v>
      </c>
      <c r="F51" s="10">
        <v>0</v>
      </c>
      <c r="G51" s="10">
        <v>0</v>
      </c>
      <c r="H51" s="12"/>
    </row>
    <row r="52" spans="1:16">
      <c r="A52" s="13"/>
      <c r="B52" s="14" t="s">
        <v>8</v>
      </c>
      <c r="C52" s="15"/>
      <c r="D52" s="16">
        <f>SUM(D36:D51)</f>
        <v>690.04730000000006</v>
      </c>
      <c r="E52" s="16">
        <f>SUM(E36:E51)</f>
        <v>93.852950000000007</v>
      </c>
      <c r="F52" s="16">
        <f>SUM(F36:F51)</f>
        <v>22.028149999999997</v>
      </c>
      <c r="G52" s="16">
        <f>SUM(G36:G51)</f>
        <v>35.430700000000002</v>
      </c>
    </row>
    <row r="53" spans="1:16">
      <c r="A53" s="17"/>
      <c r="B53" s="18"/>
    </row>
    <row r="54" spans="1:16" ht="24" customHeight="1">
      <c r="A54" s="5" t="s">
        <v>12</v>
      </c>
      <c r="B54" s="6"/>
      <c r="C54" s="7" t="s">
        <v>1</v>
      </c>
      <c r="D54" s="7" t="s">
        <v>2</v>
      </c>
      <c r="E54" s="7" t="s">
        <v>3</v>
      </c>
      <c r="F54" s="7" t="s">
        <v>4</v>
      </c>
      <c r="G54" s="7" t="s">
        <v>5</v>
      </c>
      <c r="I54" s="26"/>
      <c r="K54" s="27"/>
      <c r="L54" s="12"/>
      <c r="M54" s="12"/>
      <c r="N54" s="12"/>
      <c r="O54" s="12"/>
      <c r="P54" s="12"/>
    </row>
    <row r="55" spans="1:16">
      <c r="A55" s="8" t="s">
        <v>6</v>
      </c>
      <c r="B55" s="28" t="s">
        <v>50</v>
      </c>
      <c r="C55" s="10">
        <v>125</v>
      </c>
      <c r="D55" s="10">
        <v>79.828749999999999</v>
      </c>
      <c r="E55" s="10">
        <v>9.0849999999999991</v>
      </c>
      <c r="F55" s="10">
        <v>3.61625</v>
      </c>
      <c r="G55" s="10">
        <v>3.7</v>
      </c>
      <c r="K55" s="27"/>
      <c r="L55" s="12"/>
      <c r="M55" s="12"/>
      <c r="N55" s="12"/>
      <c r="O55" s="12"/>
      <c r="P55" s="12"/>
    </row>
    <row r="56" spans="1:16">
      <c r="A56" s="8" t="s">
        <v>22</v>
      </c>
      <c r="B56" s="9" t="s">
        <v>137</v>
      </c>
      <c r="C56" s="10">
        <v>125</v>
      </c>
      <c r="D56" s="10">
        <v>54.267499999999998</v>
      </c>
      <c r="E56" s="10">
        <v>8.6550000000000011</v>
      </c>
      <c r="F56" s="10">
        <v>2.0075000000000003</v>
      </c>
      <c r="G56" s="10">
        <v>1.2675000000000001</v>
      </c>
    </row>
    <row r="57" spans="1:16">
      <c r="A57" s="9"/>
      <c r="B57" s="19" t="s">
        <v>83</v>
      </c>
      <c r="C57" s="10">
        <v>80</v>
      </c>
      <c r="D57" s="10">
        <v>76.186400000000006</v>
      </c>
      <c r="E57" s="10">
        <v>13.2088</v>
      </c>
      <c r="F57" s="10">
        <v>1.7656000000000001</v>
      </c>
      <c r="G57" s="10">
        <v>2.2032000000000003</v>
      </c>
    </row>
    <row r="58" spans="1:16">
      <c r="A58" s="9"/>
      <c r="B58" s="19" t="s">
        <v>84</v>
      </c>
      <c r="C58" s="10">
        <v>80</v>
      </c>
      <c r="D58" s="10">
        <v>238.79040000000001</v>
      </c>
      <c r="E58" s="10">
        <v>27.660000000000004</v>
      </c>
      <c r="F58" s="10">
        <v>13.124000000000002</v>
      </c>
      <c r="G58" s="10">
        <v>3.8656000000000001</v>
      </c>
    </row>
    <row r="59" spans="1:16">
      <c r="A59" s="9"/>
      <c r="B59" s="19" t="s">
        <v>121</v>
      </c>
      <c r="C59" s="10">
        <v>50</v>
      </c>
      <c r="D59" s="10">
        <v>28.195</v>
      </c>
      <c r="E59" s="10">
        <v>2.4375</v>
      </c>
      <c r="F59" s="10">
        <v>1.2849999999999999</v>
      </c>
      <c r="G59" s="10">
        <v>1.72</v>
      </c>
    </row>
    <row r="60" spans="1:16">
      <c r="A60" s="9"/>
      <c r="B60" s="19" t="s">
        <v>106</v>
      </c>
      <c r="C60" s="10">
        <v>50</v>
      </c>
      <c r="D60" s="10">
        <v>24.264399999999998</v>
      </c>
      <c r="E60" s="10">
        <v>5.891</v>
      </c>
      <c r="F60" s="10">
        <v>2.5000000000000001E-2</v>
      </c>
      <c r="G60" s="10">
        <v>0.18149999999999999</v>
      </c>
    </row>
    <row r="61" spans="1:16">
      <c r="A61" s="9"/>
      <c r="B61" s="19" t="s">
        <v>120</v>
      </c>
      <c r="C61" s="10">
        <v>50</v>
      </c>
      <c r="D61" s="10">
        <v>37.372999999999998</v>
      </c>
      <c r="E61" s="10">
        <v>6.0614999999999997</v>
      </c>
      <c r="F61" s="10">
        <v>0.75</v>
      </c>
      <c r="G61" s="10">
        <v>1.6</v>
      </c>
    </row>
    <row r="62" spans="1:16">
      <c r="A62" s="8"/>
      <c r="B62" s="9" t="s">
        <v>107</v>
      </c>
      <c r="C62" s="11">
        <v>50</v>
      </c>
      <c r="D62" s="10">
        <v>0.2</v>
      </c>
      <c r="E62" s="10">
        <v>0</v>
      </c>
      <c r="F62" s="10">
        <v>0</v>
      </c>
      <c r="G62" s="10">
        <v>0.05</v>
      </c>
    </row>
    <row r="63" spans="1:16">
      <c r="A63" s="9"/>
      <c r="B63" s="9" t="s">
        <v>41</v>
      </c>
      <c r="C63" s="10">
        <v>50</v>
      </c>
      <c r="D63" s="10">
        <v>123.1</v>
      </c>
      <c r="E63" s="10">
        <v>26.15</v>
      </c>
      <c r="F63" s="10">
        <v>1</v>
      </c>
      <c r="G63" s="10">
        <v>3.5750000000000002</v>
      </c>
    </row>
    <row r="64" spans="1:16">
      <c r="A64" s="9"/>
      <c r="B64" s="9" t="s">
        <v>10</v>
      </c>
      <c r="C64" s="10">
        <v>50</v>
      </c>
      <c r="D64" s="10">
        <v>19.988</v>
      </c>
      <c r="E64" s="10">
        <v>5.97</v>
      </c>
      <c r="F64" s="10">
        <v>0</v>
      </c>
      <c r="G64" s="10">
        <v>0.15</v>
      </c>
    </row>
    <row r="65" spans="1:7">
      <c r="A65" s="30"/>
      <c r="B65" s="14" t="s">
        <v>8</v>
      </c>
      <c r="C65" s="15"/>
      <c r="D65" s="16">
        <f>SUM(D55:D64)</f>
        <v>682.19344999999998</v>
      </c>
      <c r="E65" s="16">
        <f t="shared" ref="E65:G65" si="0">SUM(E55:E64)</f>
        <v>105.11879999999999</v>
      </c>
      <c r="F65" s="16">
        <f t="shared" si="0"/>
        <v>23.573350000000001</v>
      </c>
      <c r="G65" s="16">
        <f t="shared" si="0"/>
        <v>18.312799999999999</v>
      </c>
    </row>
    <row r="66" spans="1:7">
      <c r="A66" s="27"/>
      <c r="B66" s="18"/>
    </row>
    <row r="67" spans="1:7" ht="24" customHeight="1">
      <c r="A67" s="5" t="s">
        <v>13</v>
      </c>
      <c r="B67" s="6"/>
      <c r="C67" s="7" t="s">
        <v>1</v>
      </c>
      <c r="D67" s="7" t="s">
        <v>2</v>
      </c>
      <c r="E67" s="7" t="s">
        <v>3</v>
      </c>
      <c r="F67" s="7" t="s">
        <v>4</v>
      </c>
      <c r="G67" s="7" t="s">
        <v>5</v>
      </c>
    </row>
    <row r="68" spans="1:7" ht="16.5" customHeight="1">
      <c r="A68" s="22" t="s">
        <v>6</v>
      </c>
      <c r="B68" s="198" t="s">
        <v>102</v>
      </c>
      <c r="C68" s="199">
        <v>100</v>
      </c>
      <c r="D68" s="10">
        <v>169.762</v>
      </c>
      <c r="E68" s="10">
        <v>22.108000000000001</v>
      </c>
      <c r="F68" s="10">
        <v>5.4219999999999997</v>
      </c>
      <c r="G68" s="10">
        <v>9.0990000000000002</v>
      </c>
    </row>
    <row r="69" spans="1:7" ht="16.5" customHeight="1">
      <c r="A69" s="22" t="s">
        <v>22</v>
      </c>
      <c r="B69" s="198" t="s">
        <v>103</v>
      </c>
      <c r="C69" s="199">
        <v>100</v>
      </c>
      <c r="D69" s="10">
        <v>150.346</v>
      </c>
      <c r="E69" s="10">
        <v>22.748000000000001</v>
      </c>
      <c r="F69" s="10">
        <v>4.6379999999999999</v>
      </c>
      <c r="G69" s="10">
        <v>5.4390000000000001</v>
      </c>
    </row>
    <row r="70" spans="1:7">
      <c r="A70" s="9"/>
      <c r="B70" s="198" t="s">
        <v>104</v>
      </c>
      <c r="C70" s="199">
        <v>50</v>
      </c>
      <c r="D70" s="10">
        <v>29.006</v>
      </c>
      <c r="E70" s="10">
        <v>3.7124999999999999</v>
      </c>
      <c r="F70" s="10">
        <v>1.62</v>
      </c>
      <c r="G70" s="10">
        <v>0.53500000000000003</v>
      </c>
    </row>
    <row r="71" spans="1:7">
      <c r="A71" s="25"/>
      <c r="B71" s="198" t="s">
        <v>105</v>
      </c>
      <c r="C71" s="199">
        <v>50</v>
      </c>
      <c r="D71" s="10">
        <v>58.889000000000003</v>
      </c>
      <c r="E71" s="10">
        <v>2.4904999999999999</v>
      </c>
      <c r="F71" s="10">
        <v>4.7949999999999999</v>
      </c>
      <c r="G71" s="10">
        <v>1.444</v>
      </c>
    </row>
    <row r="72" spans="1:7">
      <c r="A72" s="25"/>
      <c r="B72" s="198" t="s">
        <v>76</v>
      </c>
      <c r="C72" s="199">
        <v>5</v>
      </c>
      <c r="D72" s="10">
        <v>32.189399999999999</v>
      </c>
      <c r="E72" s="10">
        <v>9.7050000000000011E-2</v>
      </c>
      <c r="F72" s="10">
        <v>3.5305500000000003</v>
      </c>
      <c r="G72" s="10">
        <v>1.3550000000000001E-2</v>
      </c>
    </row>
    <row r="73" spans="1:7">
      <c r="A73" s="25"/>
      <c r="B73" s="198" t="s">
        <v>101</v>
      </c>
      <c r="C73" s="199">
        <v>50</v>
      </c>
      <c r="D73" s="10">
        <v>24.077999999999999</v>
      </c>
      <c r="E73" s="10">
        <v>3.843</v>
      </c>
      <c r="F73" s="10">
        <v>1.0840000000000001</v>
      </c>
      <c r="G73" s="10">
        <v>0.29399999999999998</v>
      </c>
    </row>
    <row r="74" spans="1:7">
      <c r="A74" s="25"/>
      <c r="B74" s="198" t="s">
        <v>53</v>
      </c>
      <c r="C74" s="199">
        <v>30</v>
      </c>
      <c r="D74" s="10">
        <v>15.995600000000001</v>
      </c>
      <c r="E74" s="10">
        <v>3.5040000000000004</v>
      </c>
      <c r="F74" s="10">
        <v>0.09</v>
      </c>
      <c r="G74" s="10">
        <v>0.91800000000000004</v>
      </c>
    </row>
    <row r="75" spans="1:7">
      <c r="A75" s="9"/>
      <c r="B75" s="198" t="s">
        <v>7</v>
      </c>
      <c r="C75" s="199">
        <v>15</v>
      </c>
      <c r="D75" s="10">
        <v>91.315049999999999</v>
      </c>
      <c r="E75" s="10">
        <v>1.92</v>
      </c>
      <c r="F75" s="10">
        <v>7.7350499999999993</v>
      </c>
      <c r="G75" s="10">
        <v>4.2349499999999995</v>
      </c>
    </row>
    <row r="76" spans="1:7">
      <c r="A76" s="9"/>
      <c r="B76" s="198" t="s">
        <v>121</v>
      </c>
      <c r="C76" s="200">
        <v>25</v>
      </c>
      <c r="D76" s="10">
        <v>14.0975</v>
      </c>
      <c r="E76" s="10">
        <v>1.21875</v>
      </c>
      <c r="F76" s="10">
        <v>0.64249999999999996</v>
      </c>
      <c r="G76" s="10">
        <v>0.86</v>
      </c>
    </row>
    <row r="77" spans="1:7">
      <c r="A77" s="9"/>
      <c r="B77" s="198" t="s">
        <v>106</v>
      </c>
      <c r="C77" s="200">
        <v>25</v>
      </c>
      <c r="D77" s="10">
        <v>12.132199999999999</v>
      </c>
      <c r="E77" s="10">
        <v>2.9455</v>
      </c>
      <c r="F77" s="10">
        <v>1.2500000000000001E-2</v>
      </c>
      <c r="G77" s="10">
        <v>9.0749999999999997E-2</v>
      </c>
    </row>
    <row r="78" spans="1:7">
      <c r="A78" s="9"/>
      <c r="B78" s="198" t="s">
        <v>120</v>
      </c>
      <c r="C78" s="200">
        <v>25</v>
      </c>
      <c r="D78" s="10">
        <v>18.686499999999999</v>
      </c>
      <c r="E78" s="10">
        <v>3.0307499999999998</v>
      </c>
      <c r="F78" s="10">
        <v>0.375</v>
      </c>
      <c r="G78" s="10">
        <v>0.8</v>
      </c>
    </row>
    <row r="79" spans="1:7">
      <c r="A79" s="9"/>
      <c r="B79" s="198" t="s">
        <v>107</v>
      </c>
      <c r="C79" s="200">
        <v>50</v>
      </c>
      <c r="D79" s="10">
        <v>0.2</v>
      </c>
      <c r="E79" s="10">
        <v>0</v>
      </c>
      <c r="F79" s="10">
        <v>0</v>
      </c>
      <c r="G79" s="10">
        <v>0.05</v>
      </c>
    </row>
    <row r="80" spans="1:7">
      <c r="A80" s="25"/>
      <c r="B80" s="198" t="s">
        <v>41</v>
      </c>
      <c r="C80" s="199">
        <v>50</v>
      </c>
      <c r="D80" s="10">
        <v>123.1</v>
      </c>
      <c r="E80" s="10">
        <v>26.15</v>
      </c>
      <c r="F80" s="10">
        <v>1</v>
      </c>
      <c r="G80" s="10">
        <v>3.5750000000000002</v>
      </c>
    </row>
    <row r="81" spans="1:15">
      <c r="A81" s="25"/>
      <c r="B81" s="198" t="s">
        <v>68</v>
      </c>
      <c r="C81" s="199">
        <v>50</v>
      </c>
      <c r="D81" s="10">
        <v>24.038</v>
      </c>
      <c r="E81" s="10">
        <v>6.74</v>
      </c>
      <c r="F81" s="10">
        <v>0</v>
      </c>
      <c r="G81" s="10">
        <v>0</v>
      </c>
    </row>
    <row r="82" spans="1:15">
      <c r="A82" s="13"/>
      <c r="B82" s="14" t="s">
        <v>8</v>
      </c>
      <c r="C82" s="15"/>
      <c r="D82" s="31">
        <f>SUM(D68:D81)</f>
        <v>763.83525000000009</v>
      </c>
      <c r="E82" s="31">
        <f>SUM(E68:E81)</f>
        <v>100.50804999999998</v>
      </c>
      <c r="F82" s="31">
        <f>SUM(F68:F81)</f>
        <v>30.944599999999998</v>
      </c>
      <c r="G82" s="31">
        <f>SUM(G68:G81)</f>
        <v>27.353249999999999</v>
      </c>
      <c r="J82" s="32"/>
      <c r="K82" s="12"/>
      <c r="L82" s="12"/>
      <c r="M82" s="12"/>
      <c r="N82" s="12"/>
      <c r="O82" s="12"/>
    </row>
    <row r="83" spans="1:15">
      <c r="A83" s="17"/>
      <c r="B83" s="33" t="s">
        <v>15</v>
      </c>
      <c r="C83" s="4"/>
      <c r="D83" s="34">
        <f>AVERAGE(D19,D33,D52,D65,D82)</f>
        <v>717.70820000000003</v>
      </c>
      <c r="E83" s="34">
        <f>AVERAGE(E19,E33,E52,E65,E82)</f>
        <v>101.56381999999999</v>
      </c>
      <c r="F83" s="34">
        <f>AVERAGE(F19,F33,F52,F65,F82)</f>
        <v>25.711169999999999</v>
      </c>
      <c r="G83" s="34">
        <f>AVERAGE(G19,G33,G52,G65,G82)</f>
        <v>25.869239999999998</v>
      </c>
    </row>
    <row r="84" spans="1:15">
      <c r="A84" s="4" t="s">
        <v>32</v>
      </c>
    </row>
    <row r="85" spans="1:15">
      <c r="A85" s="35" t="s">
        <v>146</v>
      </c>
    </row>
    <row r="86" spans="1:15">
      <c r="A86" s="3" t="s">
        <v>28</v>
      </c>
    </row>
    <row r="87" spans="1:15">
      <c r="A87" s="3" t="s">
        <v>30</v>
      </c>
    </row>
    <row r="88" spans="1:15">
      <c r="A88" s="3" t="s">
        <v>119</v>
      </c>
    </row>
    <row r="89" spans="1:15">
      <c r="A89" s="3" t="s">
        <v>16</v>
      </c>
      <c r="E89" s="4"/>
    </row>
    <row r="90" spans="1:15">
      <c r="B90" s="4"/>
    </row>
  </sheetData>
  <mergeCells count="2">
    <mergeCell ref="C1:D2"/>
    <mergeCell ref="E1:G2"/>
  </mergeCells>
  <pageMargins left="0.7" right="0.7" top="0.75" bottom="0.75" header="0.3" footer="0.3"/>
  <pageSetup paperSize="9" scale="47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514C-7627-4B69-BEC7-D01AAB4A9478}">
  <sheetPr>
    <pageSetUpPr fitToPage="1"/>
  </sheetPr>
  <dimension ref="A1:L94"/>
  <sheetViews>
    <sheetView topLeftCell="A57" zoomScale="80" zoomScaleNormal="80" workbookViewId="0">
      <selection activeCell="O88" sqref="O88"/>
    </sheetView>
  </sheetViews>
  <sheetFormatPr defaultColWidth="9.26953125" defaultRowHeight="15.5"/>
  <cols>
    <col min="1" max="1" width="13.54296875" style="93" customWidth="1"/>
    <col min="2" max="2" width="53.81640625" style="93" bestFit="1" customWidth="1"/>
    <col min="3" max="3" width="9.81640625" style="93" bestFit="1" customWidth="1"/>
    <col min="4" max="4" width="14.54296875" style="93" bestFit="1" customWidth="1"/>
    <col min="5" max="5" width="15.81640625" style="93" bestFit="1" customWidth="1"/>
    <col min="6" max="7" width="10.81640625" style="93" bestFit="1" customWidth="1"/>
    <col min="8" max="16384" width="9.26953125" style="93"/>
  </cols>
  <sheetData>
    <row r="1" spans="1:11">
      <c r="B1" s="118"/>
      <c r="C1" s="283"/>
      <c r="D1" s="283"/>
      <c r="E1" s="283"/>
      <c r="F1" s="283"/>
      <c r="G1" s="283"/>
    </row>
    <row r="2" spans="1:11" ht="50.15" customHeight="1">
      <c r="A2" s="91" t="str">
        <f>'Teine 46'!A2</f>
        <v>Koolilõuna 11.11-15.11.2024</v>
      </c>
      <c r="B2" s="119"/>
      <c r="C2" s="284"/>
      <c r="D2" s="284"/>
      <c r="E2" s="284"/>
      <c r="F2" s="284"/>
      <c r="G2" s="284"/>
    </row>
    <row r="3" spans="1:11" s="95" customFormat="1" ht="24" customHeight="1">
      <c r="A3" s="37" t="s">
        <v>0</v>
      </c>
      <c r="B3" s="120"/>
      <c r="C3" s="97" t="s">
        <v>1</v>
      </c>
      <c r="D3" s="97" t="s">
        <v>2</v>
      </c>
      <c r="E3" s="97" t="s">
        <v>3</v>
      </c>
      <c r="F3" s="97" t="s">
        <v>4</v>
      </c>
      <c r="G3" s="97" t="s">
        <v>5</v>
      </c>
    </row>
    <row r="4" spans="1:11">
      <c r="A4" s="80" t="s">
        <v>6</v>
      </c>
      <c r="B4" s="123" t="str">
        <f>'Teine 46'!B4</f>
        <v>Böfstrooganov (G, L) (mahe)</v>
      </c>
      <c r="C4" s="164">
        <v>75</v>
      </c>
      <c r="D4" s="100">
        <f>(C4/'Teine 46'!C4)*'Teine 46'!D4</f>
        <v>108.97800000000001</v>
      </c>
      <c r="E4" s="100">
        <f>(D4/'Teine 46'!D4)*'Teine 46'!E4</f>
        <v>4.8412499999999996</v>
      </c>
      <c r="F4" s="100">
        <f>(E4/'Teine 46'!E4)*'Teine 46'!F4</f>
        <v>7.7647499999999994</v>
      </c>
      <c r="G4" s="100">
        <f>(F4/'Teine 46'!F4)*'Teine 46'!G4</f>
        <v>5.1277499999999998</v>
      </c>
    </row>
    <row r="5" spans="1:11">
      <c r="A5" s="80" t="s">
        <v>22</v>
      </c>
      <c r="B5" s="123" t="str">
        <f>'Teine 46'!B5</f>
        <v>Seenestrooganov (G, L)</v>
      </c>
      <c r="C5" s="124">
        <v>75</v>
      </c>
      <c r="D5" s="100">
        <f>(C5/'Teine 46'!C5)*'Teine 46'!D5</f>
        <v>44.935499999999998</v>
      </c>
      <c r="E5" s="100">
        <f>(D5/'Teine 46'!D5)*'Teine 46'!E5</f>
        <v>3.7334999999999994</v>
      </c>
      <c r="F5" s="100">
        <f>(E5/'Teine 46'!E5)*'Teine 46'!F5</f>
        <v>3.0922500000000004</v>
      </c>
      <c r="G5" s="100">
        <f>(F5/'Teine 46'!F5)*'Teine 46'!G5</f>
        <v>1.0934999999999999</v>
      </c>
    </row>
    <row r="6" spans="1:11">
      <c r="A6" s="86"/>
      <c r="B6" s="123" t="str">
        <f>'Teine 46'!B6</f>
        <v>Tatar, aurutatud (mahe)</v>
      </c>
      <c r="C6" s="99">
        <v>100</v>
      </c>
      <c r="D6" s="100">
        <f>(C6/'Teine 46'!C6)*'Teine 46'!D6</f>
        <v>80.599999999999994</v>
      </c>
      <c r="E6" s="100">
        <f>(D6/'Teine 46'!D6)*'Teine 46'!E6</f>
        <v>16.975000000000001</v>
      </c>
      <c r="F6" s="100">
        <f>(E6/'Teine 46'!E6)*'Teine 46'!F6</f>
        <v>0.5</v>
      </c>
      <c r="G6" s="100">
        <f>(F6/'Teine 46'!F6)*'Teine 46'!G6</f>
        <v>2.9750000000000001</v>
      </c>
    </row>
    <row r="7" spans="1:11">
      <c r="A7" s="86"/>
      <c r="B7" s="123" t="str">
        <f>'Teine 46'!B7</f>
        <v xml:space="preserve">Riis, aurutatud </v>
      </c>
      <c r="C7" s="99">
        <v>100</v>
      </c>
      <c r="D7" s="100">
        <f>(C7/'Teine 46'!C7)*'Teine 46'!D7</f>
        <v>157.702</v>
      </c>
      <c r="E7" s="100">
        <f>(D7/'Teine 46'!D7)*'Teine 46'!E7</f>
        <v>26.875999999999994</v>
      </c>
      <c r="F7" s="100">
        <f>(E7/'Teine 46'!E7)*'Teine 46'!F7</f>
        <v>4.7419999999999991</v>
      </c>
      <c r="G7" s="100">
        <f>(F7/'Teine 46'!F7)*'Teine 46'!G7</f>
        <v>2.2770000000000001</v>
      </c>
    </row>
    <row r="8" spans="1:11">
      <c r="A8" s="86"/>
      <c r="B8" s="123" t="str">
        <f>'Teine 46'!B8</f>
        <v>Peet, röstitud</v>
      </c>
      <c r="C8" s="99">
        <v>50</v>
      </c>
      <c r="D8" s="100">
        <f>(C8/'Teine 46'!C8)*'Teine 46'!D8</f>
        <v>30.42</v>
      </c>
      <c r="E8" s="100">
        <f>(D8/'Teine 46'!D8)*'Teine 46'!E8</f>
        <v>6.2534999999999998</v>
      </c>
      <c r="F8" s="100">
        <f>(E8/'Teine 46'!E8)*'Teine 46'!F8</f>
        <v>0.5615</v>
      </c>
      <c r="G8" s="100">
        <f>(F8/'Teine 46'!F8)*'Teine 46'!G8</f>
        <v>0.84150000000000003</v>
      </c>
    </row>
    <row r="9" spans="1:11">
      <c r="A9" s="86"/>
      <c r="B9" s="123" t="str">
        <f>'Teine 46'!B9</f>
        <v>Mahla-õlikaste</v>
      </c>
      <c r="C9" s="99">
        <v>5</v>
      </c>
      <c r="D9" s="100">
        <f>(C9/'Teine 46'!C9)*'Teine 46'!D9</f>
        <v>32.189399999999999</v>
      </c>
      <c r="E9" s="100">
        <f>(D9/'Teine 46'!D9)*'Teine 46'!E9</f>
        <v>9.7050000000000011E-2</v>
      </c>
      <c r="F9" s="100">
        <f>(E9/'Teine 46'!E9)*'Teine 46'!F9</f>
        <v>3.5305500000000003</v>
      </c>
      <c r="G9" s="100">
        <f>(F9/'Teine 46'!F9)*'Teine 46'!G9</f>
        <v>1.3550000000000001E-2</v>
      </c>
    </row>
    <row r="10" spans="1:11">
      <c r="A10" s="86"/>
      <c r="B10" s="123" t="str">
        <f>'Teine 46'!B10</f>
        <v>Porgandi-apelsinisalat</v>
      </c>
      <c r="C10" s="99">
        <v>50</v>
      </c>
      <c r="D10" s="100">
        <f>(C10/'Teine 46'!C10)*'Teine 46'!D10</f>
        <v>26.936</v>
      </c>
      <c r="E10" s="100">
        <f>(D10/'Teine 46'!D10)*'Teine 46'!E10</f>
        <v>4.5049999999999999</v>
      </c>
      <c r="F10" s="100">
        <f>(E10/'Teine 46'!E10)*'Teine 46'!F10</f>
        <v>1.0780000000000001</v>
      </c>
      <c r="G10" s="100">
        <f>(F10/'Teine 46'!F10)*'Teine 46'!G10</f>
        <v>0.39400000000000002</v>
      </c>
    </row>
    <row r="11" spans="1:11">
      <c r="A11" s="86"/>
      <c r="B11" s="123" t="str">
        <f>'Teine 46'!B11</f>
        <v>Kapsas, paprika, porrulauk (mahe kapsas)</v>
      </c>
      <c r="C11" s="99">
        <v>30</v>
      </c>
      <c r="D11" s="100">
        <f>(C11/'Teine 46'!C11)*'Teine 46'!D11</f>
        <v>8.2256</v>
      </c>
      <c r="E11" s="100">
        <f>(D11/'Teine 46'!D11)*'Teine 46'!E11</f>
        <v>1.8950000000000005</v>
      </c>
      <c r="F11" s="100">
        <f>(E11/'Teine 46'!E11)*'Teine 46'!F11</f>
        <v>5.000000000000001E-2</v>
      </c>
      <c r="G11" s="100">
        <f>(F11/'Teine 46'!F11)*'Teine 46'!G11</f>
        <v>0.41000000000000003</v>
      </c>
    </row>
    <row r="12" spans="1:11">
      <c r="A12" s="86"/>
      <c r="B12" s="123" t="str">
        <f>'Teine 46'!B12</f>
        <v>Seemnesegu (mahe)</v>
      </c>
      <c r="C12" s="99">
        <v>15</v>
      </c>
      <c r="D12" s="100">
        <f>(C12/'Teine 46'!C12)*'Teine 46'!D12</f>
        <v>91.315050000000014</v>
      </c>
      <c r="E12" s="100">
        <f>(D12/'Teine 46'!D12)*'Teine 46'!E12</f>
        <v>1.9200000000000004</v>
      </c>
      <c r="F12" s="100">
        <f>(E12/'Teine 46'!E12)*'Teine 46'!F12</f>
        <v>7.7350500000000011</v>
      </c>
      <c r="G12" s="100">
        <f>(F12/'Teine 46'!F12)*'Teine 46'!G12</f>
        <v>4.2349500000000004</v>
      </c>
    </row>
    <row r="13" spans="1:11">
      <c r="A13" s="86"/>
      <c r="B13" s="123" t="str">
        <f>'Teine 46'!B13</f>
        <v>PRIA Piimatooted (piim, keefir R 2,5% ) (L)</v>
      </c>
      <c r="C13" s="99">
        <v>50</v>
      </c>
      <c r="D13" s="100">
        <f>(C13/'Teine 46'!C13)*'Teine 46'!D13</f>
        <v>28.195</v>
      </c>
      <c r="E13" s="100">
        <f>(D13/'Teine 46'!D13)*'Teine 46'!E13</f>
        <v>2.4375</v>
      </c>
      <c r="F13" s="100">
        <f>(E13/'Teine 46'!E13)*'Teine 46'!F13</f>
        <v>1.2849999999999999</v>
      </c>
      <c r="G13" s="100">
        <f>(F13/'Teine 46'!F13)*'Teine 46'!G13</f>
        <v>1.72</v>
      </c>
      <c r="H13" s="94"/>
      <c r="I13" s="94"/>
      <c r="J13" s="94"/>
      <c r="K13" s="94"/>
    </row>
    <row r="14" spans="1:11">
      <c r="A14" s="86"/>
      <c r="B14" s="123" t="str">
        <f>'Teine 46'!B14</f>
        <v>Mahl (erinevad maitsed)</v>
      </c>
      <c r="C14" s="21">
        <v>50</v>
      </c>
      <c r="D14" s="100">
        <f>(C14/'Teine 46'!C14)*'Teine 46'!D14</f>
        <v>24.264399999999998</v>
      </c>
      <c r="E14" s="100">
        <f>(D14/'Teine 46'!D14)*'Teine 46'!E14</f>
        <v>5.891</v>
      </c>
      <c r="F14" s="100">
        <f>(E14/'Teine 46'!E14)*'Teine 46'!F14</f>
        <v>2.5000000000000001E-2</v>
      </c>
      <c r="G14" s="100">
        <f>(F14/'Teine 46'!F14)*'Teine 46'!G14</f>
        <v>0.18149999999999999</v>
      </c>
      <c r="H14" s="94"/>
      <c r="I14" s="94"/>
      <c r="J14" s="94"/>
      <c r="K14" s="94"/>
    </row>
    <row r="15" spans="1:11">
      <c r="A15" s="86"/>
      <c r="B15" s="123" t="str">
        <f>'Teine 46'!B15</f>
        <v>Joogijogurt R 1,5%, maitsestatud (L)</v>
      </c>
      <c r="C15" s="21">
        <v>50</v>
      </c>
      <c r="D15" s="100">
        <f>(C15/'Teine 46'!C15)*'Teine 46'!D15</f>
        <v>37.372999999999998</v>
      </c>
      <c r="E15" s="100">
        <f>(D15/'Teine 46'!D15)*'Teine 46'!E15</f>
        <v>6.0614999999999997</v>
      </c>
      <c r="F15" s="100">
        <f>(E15/'Teine 46'!E15)*'Teine 46'!F15</f>
        <v>0.75</v>
      </c>
      <c r="G15" s="100">
        <f>(F15/'Teine 46'!F15)*'Teine 46'!G15</f>
        <v>1.6</v>
      </c>
      <c r="H15" s="94"/>
      <c r="I15" s="94"/>
      <c r="J15" s="94"/>
      <c r="K15" s="94"/>
    </row>
    <row r="16" spans="1:11">
      <c r="A16" s="86"/>
      <c r="B16" s="123" t="str">
        <f>'Teine 46'!B16</f>
        <v>Tee, suhkruta</v>
      </c>
      <c r="C16" s="99">
        <v>50</v>
      </c>
      <c r="D16" s="100">
        <f>(C16/'Teine 46'!C16)*'Teine 46'!D16</f>
        <v>0.2</v>
      </c>
      <c r="E16" s="100">
        <f>(D16/'Teine 46'!D16)*'Teine 46'!E16</f>
        <v>0</v>
      </c>
      <c r="F16" s="100">
        <v>0</v>
      </c>
      <c r="G16" s="100">
        <v>0.05</v>
      </c>
      <c r="H16" s="94"/>
      <c r="I16" s="94"/>
      <c r="J16" s="94"/>
      <c r="K16" s="94"/>
    </row>
    <row r="17" spans="1:7">
      <c r="A17" s="86"/>
      <c r="B17" s="123" t="str">
        <f>'Teine 46'!B17</f>
        <v>Rukkileiva (3 sorti) - ja sepikutoodete valik  (G)</v>
      </c>
      <c r="C17" s="102">
        <v>50</v>
      </c>
      <c r="D17" s="100">
        <f>(C17/'Teine 46'!C17)*'Teine 46'!D17</f>
        <v>123.1</v>
      </c>
      <c r="E17" s="100">
        <f>(D17/'Teine 46'!D17)*'Teine 46'!E17</f>
        <v>26.15</v>
      </c>
      <c r="F17" s="100">
        <f>(E17/'Teine 46'!E17)*'Teine 46'!F17</f>
        <v>1</v>
      </c>
      <c r="G17" s="100">
        <f>(F17/'Teine 46'!F17)*'Teine 46'!G17</f>
        <v>3.5750000000000002</v>
      </c>
    </row>
    <row r="18" spans="1:7">
      <c r="A18" s="86"/>
      <c r="B18" s="123" t="s">
        <v>98</v>
      </c>
      <c r="C18" s="70">
        <v>50</v>
      </c>
      <c r="D18" s="100">
        <f>(C18/'Teine 46'!C18)*'Teine 46'!D18</f>
        <v>24.038</v>
      </c>
      <c r="E18" s="100">
        <f>(D18/'Teine 46'!D18)*'Teine 46'!E18</f>
        <v>6.74</v>
      </c>
      <c r="F18" s="100">
        <f>(E18/'Teine 46'!E18)*'Teine 46'!F18</f>
        <v>0</v>
      </c>
      <c r="G18" s="100">
        <v>0</v>
      </c>
    </row>
    <row r="19" spans="1:7" s="118" customFormat="1">
      <c r="A19" s="47"/>
      <c r="B19" s="134" t="s">
        <v>8</v>
      </c>
      <c r="C19" s="50"/>
      <c r="D19" s="50">
        <f>SUM(D4:D18)</f>
        <v>818.47195000000022</v>
      </c>
      <c r="E19" s="50">
        <f>SUM(E4:E18)</f>
        <v>114.3763</v>
      </c>
      <c r="F19" s="50">
        <f>SUM(F4:F18)</f>
        <v>32.114099999999993</v>
      </c>
      <c r="G19" s="50">
        <f>SUM(G4:G18)</f>
        <v>24.493750000000002</v>
      </c>
    </row>
    <row r="20" spans="1:7">
      <c r="A20" s="112"/>
      <c r="B20" s="132"/>
    </row>
    <row r="21" spans="1:7" s="95" customFormat="1" ht="24" customHeight="1">
      <c r="A21" s="37" t="s">
        <v>9</v>
      </c>
      <c r="B21" s="120"/>
      <c r="C21" s="97" t="s">
        <v>1</v>
      </c>
      <c r="D21" s="97" t="s">
        <v>2</v>
      </c>
      <c r="E21" s="97" t="s">
        <v>3</v>
      </c>
      <c r="F21" s="97" t="s">
        <v>4</v>
      </c>
      <c r="G21" s="97" t="s">
        <v>5</v>
      </c>
    </row>
    <row r="22" spans="1:7">
      <c r="A22" s="80" t="s">
        <v>6</v>
      </c>
      <c r="B22" s="165" t="str">
        <f>'Teine 46'!B22</f>
        <v>Hakkliha-riisipall (segahakkliha, siga-veis) (G, PT)</v>
      </c>
      <c r="C22" s="99">
        <v>80</v>
      </c>
      <c r="D22" s="100">
        <f>C22/'Teine 46'!C22*'Teine 46'!D22</f>
        <v>129.87840000000003</v>
      </c>
      <c r="E22" s="100">
        <f>D22/'Teine 46'!D22*'Teine 46'!E22</f>
        <v>3.8208000000000006</v>
      </c>
      <c r="F22" s="100">
        <f>E22/'Teine 46'!E22*'Teine 46'!F22</f>
        <v>8.5448000000000004</v>
      </c>
      <c r="G22" s="100">
        <f>F22/'Teine 46'!F22*'Teine 46'!G22</f>
        <v>9.8608000000000011</v>
      </c>
    </row>
    <row r="23" spans="1:7">
      <c r="A23" s="80" t="s">
        <v>22</v>
      </c>
      <c r="B23" s="165" t="str">
        <f>'Teine 46'!B23</f>
        <v>Juurviljakotlet (G, PT) (mahe)</v>
      </c>
      <c r="C23" s="99">
        <v>80</v>
      </c>
      <c r="D23" s="100">
        <f>C23/'Teine 46'!C23*'Teine 46'!D23</f>
        <v>112.2176</v>
      </c>
      <c r="E23" s="100">
        <f>D23/'Teine 46'!D23*'Teine 46'!E23</f>
        <v>22.391999999999999</v>
      </c>
      <c r="F23" s="100">
        <f>E23/'Teine 46'!E23*'Teine 46'!F23</f>
        <v>1.5167999999999999</v>
      </c>
      <c r="G23" s="100">
        <f>F23/'Teine 46'!F23*'Teine 46'!G23</f>
        <v>4.3048000000000002</v>
      </c>
    </row>
    <row r="24" spans="1:7">
      <c r="A24" s="80"/>
      <c r="B24" s="165" t="str">
        <f>'Teine 46'!B24</f>
        <v>Kartul, aurutatud (mahe)</v>
      </c>
      <c r="C24" s="99">
        <v>100</v>
      </c>
      <c r="D24" s="100">
        <f>C24/'Teine 46'!C24*'Teine 46'!D24</f>
        <v>72.5</v>
      </c>
      <c r="E24" s="100">
        <f>D24/'Teine 46'!D24*'Teine 46'!E24</f>
        <v>16.5</v>
      </c>
      <c r="F24" s="100">
        <f>E24/'Teine 46'!E24*'Teine 46'!F24</f>
        <v>9.9999999999999992E-2</v>
      </c>
      <c r="G24" s="100">
        <f>F24/'Teine 46'!F24*'Teine 46'!G24</f>
        <v>1.8999999999999997</v>
      </c>
    </row>
    <row r="25" spans="1:7">
      <c r="A25" s="80"/>
      <c r="B25" s="165" t="str">
        <f>'Teine 46'!B25</f>
        <v>Bulgur, keedetud (G)</v>
      </c>
      <c r="C25" s="99">
        <v>100</v>
      </c>
      <c r="D25" s="100">
        <f>C25/'Teine 46'!C25*'Teine 46'!D25</f>
        <v>116.798</v>
      </c>
      <c r="E25" s="100">
        <f>D25/'Teine 46'!D25*'Teine 46'!E25</f>
        <v>24.896000000000001</v>
      </c>
      <c r="F25" s="100">
        <f>E25/'Teine 46'!E25*'Teine 46'!F25</f>
        <v>0.754</v>
      </c>
      <c r="G25" s="100">
        <f>F25/'Teine 46'!F25*'Teine 46'!G25</f>
        <v>3.87</v>
      </c>
    </row>
    <row r="26" spans="1:7">
      <c r="A26" s="80"/>
      <c r="B26" s="165" t="str">
        <f>'Teine 46'!B26</f>
        <v>Aedoad, aurutatu</v>
      </c>
      <c r="C26" s="99">
        <v>50</v>
      </c>
      <c r="D26" s="100">
        <f>C26/'Teine 46'!C26*'Teine 46'!D26</f>
        <v>16.626000000000001</v>
      </c>
      <c r="E26" s="100">
        <f>D26/'Teine 46'!D26*'Teine 46'!E26</f>
        <v>3.7</v>
      </c>
      <c r="F26" s="100">
        <f>E26/'Teine 46'!E26*'Teine 46'!F26</f>
        <v>0.15</v>
      </c>
      <c r="G26" s="100">
        <f>F26/'Teine 46'!F26*'Teine 46'!G26</f>
        <v>1</v>
      </c>
    </row>
    <row r="27" spans="1:7">
      <c r="A27" s="80"/>
      <c r="B27" s="165" t="str">
        <f>'Teine 46'!B27</f>
        <v>Soe valge kaste (G, L)</v>
      </c>
      <c r="C27" s="99">
        <v>50</v>
      </c>
      <c r="D27" s="100">
        <f>C27/'Teine 46'!C27*'Teine 46'!D27</f>
        <v>59.125999999999998</v>
      </c>
      <c r="E27" s="100">
        <f>D27/'Teine 46'!D27*'Teine 46'!E27</f>
        <v>4.077</v>
      </c>
      <c r="F27" s="100">
        <f>E27/'Teine 46'!E27*'Teine 46'!F27</f>
        <v>3.9460000000000002</v>
      </c>
      <c r="G27" s="100">
        <f>F27/'Teine 46'!F27*'Teine 46'!G27</f>
        <v>1.873</v>
      </c>
    </row>
    <row r="28" spans="1:7">
      <c r="A28" s="80"/>
      <c r="B28" s="165" t="str">
        <f>'Teine 46'!B28</f>
        <v>Mahla-õlikaste</v>
      </c>
      <c r="C28" s="99">
        <v>5</v>
      </c>
      <c r="D28" s="100">
        <f>C28/'Teine 46'!C28*'Teine 46'!D28</f>
        <v>32.189399999999999</v>
      </c>
      <c r="E28" s="100">
        <f>D28/'Teine 46'!D28*'Teine 46'!E28</f>
        <v>9.7050000000000011E-2</v>
      </c>
      <c r="F28" s="100">
        <f>E28/'Teine 46'!E28*'Teine 46'!F28</f>
        <v>3.5305500000000003</v>
      </c>
      <c r="G28" s="100">
        <f>F28/'Teine 46'!F28*'Teine 46'!G28</f>
        <v>1.3550000000000001E-2</v>
      </c>
    </row>
    <row r="29" spans="1:7">
      <c r="A29" s="80"/>
      <c r="B29" s="165" t="str">
        <f>'Teine 46'!B29</f>
        <v>Kapsa-selleri-õunasalat (mahe kapsas)</v>
      </c>
      <c r="C29" s="99">
        <v>50</v>
      </c>
      <c r="D29" s="100">
        <f>C29/'Teine 46'!C29*'Teine 46'!D29</f>
        <v>22.119</v>
      </c>
      <c r="E29" s="100">
        <f>D29/'Teine 46'!D29*'Teine 46'!E29</f>
        <v>4.72</v>
      </c>
      <c r="F29" s="100">
        <f>E29/'Teine 46'!E29*'Teine 46'!F29</f>
        <v>0.53</v>
      </c>
      <c r="G29" s="100">
        <f>F29/'Teine 46'!F29*'Teine 46'!G29</f>
        <v>0.375</v>
      </c>
    </row>
    <row r="30" spans="1:7">
      <c r="A30" s="80"/>
      <c r="B30" s="165" t="str">
        <f>'Teine 46'!B30</f>
        <v>Salatisegu, roheline hernes, marineeritud kurk</v>
      </c>
      <c r="C30" s="99">
        <v>30</v>
      </c>
      <c r="D30" s="100">
        <f>C30/'Teine 46'!C30*'Teine 46'!D30</f>
        <v>12.3</v>
      </c>
      <c r="E30" s="100">
        <f>D30/'Teine 46'!D30*'Teine 46'!E30</f>
        <v>2.4125000000000001</v>
      </c>
      <c r="F30" s="100">
        <f>E30/'Teine 46'!E30*'Teine 46'!F30</f>
        <v>0.11699999999999999</v>
      </c>
      <c r="G30" s="100">
        <f>F30/'Teine 46'!F30*'Teine 46'!G30</f>
        <v>0.91049999999999998</v>
      </c>
    </row>
    <row r="31" spans="1:7">
      <c r="A31" s="80"/>
      <c r="B31" s="165" t="str">
        <f>'Teine 46'!B31</f>
        <v>Seemnesegu (mahe)</v>
      </c>
      <c r="C31" s="99">
        <v>15</v>
      </c>
      <c r="D31" s="100">
        <f>C31/'Teine 46'!C31*'Teine 46'!D31</f>
        <v>91.315050000000014</v>
      </c>
      <c r="E31" s="100">
        <f>D31/'Teine 46'!D31*'Teine 46'!E31</f>
        <v>1.9200000000000004</v>
      </c>
      <c r="F31" s="100">
        <f>E31/'Teine 46'!E31*'Teine 46'!F31</f>
        <v>7.7350500000000011</v>
      </c>
      <c r="G31" s="100">
        <f>F31/'Teine 46'!F31*'Teine 46'!G31</f>
        <v>4.2349500000000004</v>
      </c>
    </row>
    <row r="32" spans="1:7">
      <c r="A32" s="80"/>
      <c r="B32" s="165" t="str">
        <f>'Teine 46'!B32</f>
        <v>PRIA Piimatooted (piim, keefir R 2,5% ) (L)</v>
      </c>
      <c r="C32" s="99">
        <v>25</v>
      </c>
      <c r="D32" s="100">
        <f>C32/'Teine 46'!C32*'Teine 46'!D32</f>
        <v>14.0975</v>
      </c>
      <c r="E32" s="100">
        <f>D32/'Teine 46'!D32*'Teine 46'!E32</f>
        <v>1.21875</v>
      </c>
      <c r="F32" s="100">
        <f>E32/'Teine 46'!E32*'Teine 46'!F32</f>
        <v>0.64249999999999996</v>
      </c>
      <c r="G32" s="100">
        <f>F32/'Teine 46'!F32*'Teine 46'!G32</f>
        <v>0.86</v>
      </c>
    </row>
    <row r="33" spans="1:8">
      <c r="A33" s="80"/>
      <c r="B33" s="165" t="str">
        <f>'Teine 46'!B33</f>
        <v>Mahl (erinevad maitsed)</v>
      </c>
      <c r="C33" s="99">
        <v>50</v>
      </c>
      <c r="D33" s="100">
        <f>C33/'Teine 46'!C33*'Teine 46'!D33</f>
        <v>24.264399999999998</v>
      </c>
      <c r="E33" s="100">
        <f>D33/'Teine 46'!D33*'Teine 46'!E33</f>
        <v>5.891</v>
      </c>
      <c r="F33" s="100">
        <f>E33/'Teine 46'!E33*'Teine 46'!F33</f>
        <v>2.5000000000000001E-2</v>
      </c>
      <c r="G33" s="100">
        <f>F33/'Teine 46'!F33*'Teine 46'!G33</f>
        <v>0.18149999999999999</v>
      </c>
    </row>
    <row r="34" spans="1:8">
      <c r="A34" s="80"/>
      <c r="B34" s="165" t="str">
        <f>'Teine 46'!B34</f>
        <v>Joogijogurt R 1,5%, maitsestatud (L)</v>
      </c>
      <c r="C34" s="99">
        <v>25</v>
      </c>
      <c r="D34" s="100">
        <f>C34/'Teine 46'!C34*'Teine 46'!D34</f>
        <v>18.686499999999999</v>
      </c>
      <c r="E34" s="100">
        <f>D34/'Teine 46'!D34*'Teine 46'!E34</f>
        <v>3.0307499999999998</v>
      </c>
      <c r="F34" s="100">
        <f>E34/'Teine 46'!E34*'Teine 46'!F34</f>
        <v>0.375</v>
      </c>
      <c r="G34" s="100">
        <f>F34/'Teine 46'!F34*'Teine 46'!G34</f>
        <v>0.8</v>
      </c>
    </row>
    <row r="35" spans="1:8">
      <c r="A35" s="80"/>
      <c r="B35" s="165" t="str">
        <f>'Teine 46'!B35</f>
        <v>Tee, suhkruta</v>
      </c>
      <c r="C35" s="99">
        <v>50</v>
      </c>
      <c r="D35" s="100">
        <f>C35/'Teine 46'!C35*'Teine 46'!D35</f>
        <v>0.2</v>
      </c>
      <c r="E35" s="100">
        <f>D35/'Teine 46'!D35*'Teine 46'!E35</f>
        <v>0</v>
      </c>
      <c r="F35" s="100">
        <v>0</v>
      </c>
      <c r="G35" s="100">
        <v>0.05</v>
      </c>
    </row>
    <row r="36" spans="1:8">
      <c r="A36" s="86"/>
      <c r="B36" s="165" t="str">
        <f>'Teine 46'!B36</f>
        <v>Rukkileiva (3 sorti) - ja sepikutoodete valik  (G)</v>
      </c>
      <c r="C36" s="99">
        <v>50</v>
      </c>
      <c r="D36" s="100">
        <f>C36/'Teine 46'!C36*'Teine 46'!D36</f>
        <v>123.1</v>
      </c>
      <c r="E36" s="100">
        <f>D36/'Teine 46'!D36*'Teine 46'!E36</f>
        <v>26.15</v>
      </c>
      <c r="F36" s="100">
        <f>E36/'Teine 46'!E36*'Teine 46'!F36</f>
        <v>1</v>
      </c>
      <c r="G36" s="100">
        <f>F36/'Teine 46'!F36*'Teine 46'!G36</f>
        <v>3.5750000000000002</v>
      </c>
      <c r="H36" s="94"/>
    </row>
    <row r="37" spans="1:8">
      <c r="A37" s="108"/>
      <c r="B37" s="165" t="s">
        <v>19</v>
      </c>
      <c r="C37" s="99">
        <v>50</v>
      </c>
      <c r="D37" s="100">
        <f>C37/'Teine 46'!C37*'Teine 46'!D37</f>
        <v>19.988</v>
      </c>
      <c r="E37" s="100">
        <f>D37/'Teine 46'!D37*'Teine 46'!E37</f>
        <v>5.97</v>
      </c>
      <c r="F37" s="100">
        <f>E37/'Teine 46'!E37*'Teine 46'!F37</f>
        <v>0</v>
      </c>
      <c r="G37" s="100">
        <v>0.3</v>
      </c>
    </row>
    <row r="38" spans="1:8" s="118" customFormat="1">
      <c r="A38" s="47"/>
      <c r="B38" s="134" t="s">
        <v>8</v>
      </c>
      <c r="C38" s="50"/>
      <c r="D38" s="50">
        <f>SUM(D22:D37)</f>
        <v>865.4058500000001</v>
      </c>
      <c r="E38" s="50">
        <f>SUM(E22:E37)</f>
        <v>126.79585</v>
      </c>
      <c r="F38" s="50">
        <f>SUM(F22:F37)</f>
        <v>28.966699999999999</v>
      </c>
      <c r="G38" s="50">
        <f>SUM(G22:G37)</f>
        <v>34.109099999999998</v>
      </c>
    </row>
    <row r="39" spans="1:8">
      <c r="A39" s="112"/>
      <c r="B39" s="132"/>
    </row>
    <row r="40" spans="1:8" s="95" customFormat="1" ht="24" customHeight="1">
      <c r="A40" s="37" t="s">
        <v>11</v>
      </c>
      <c r="B40" s="135"/>
      <c r="C40" s="136" t="s">
        <v>1</v>
      </c>
      <c r="D40" s="136" t="s">
        <v>2</v>
      </c>
      <c r="E40" s="97" t="s">
        <v>3</v>
      </c>
      <c r="F40" s="136" t="s">
        <v>4</v>
      </c>
      <c r="G40" s="136" t="s">
        <v>5</v>
      </c>
    </row>
    <row r="41" spans="1:8">
      <c r="A41" s="80" t="s">
        <v>6</v>
      </c>
      <c r="B41" s="123" t="str">
        <f>'Teine 46'!B41</f>
        <v>Rassolnik kanalihaga (G)</v>
      </c>
      <c r="C41" s="99">
        <v>150</v>
      </c>
      <c r="D41" s="100">
        <f>(C41/'Teine 46'!C41)*'Teine 46'!D41</f>
        <v>67.175999999999988</v>
      </c>
      <c r="E41" s="100">
        <f>(D41/'Teine 46'!D41)*'Teine 46'!E41</f>
        <v>10.875</v>
      </c>
      <c r="F41" s="100">
        <f>(E41/'Teine 46'!E41)*'Teine 46'!F41</f>
        <v>0.5159999999999999</v>
      </c>
      <c r="G41" s="100">
        <f>(F41/'Teine 46'!F41)*'Teine 46'!G41</f>
        <v>5.3250000000000002</v>
      </c>
    </row>
    <row r="42" spans="1:8">
      <c r="A42" s="80" t="s">
        <v>22</v>
      </c>
      <c r="B42" s="123" t="str">
        <f>'Teine 46'!B42</f>
        <v>Rassolnik põldubadega (G) (mahe)</v>
      </c>
      <c r="C42" s="111">
        <v>150</v>
      </c>
      <c r="D42" s="100">
        <f>(C42/'Teine 46'!C42)*'Teine 46'!D42</f>
        <v>63.472499999999997</v>
      </c>
      <c r="E42" s="100">
        <f>(D42/'Teine 46'!D42)*'Teine 46'!E42</f>
        <v>13.95</v>
      </c>
      <c r="F42" s="100">
        <f>(E42/'Teine 46'!E42)*'Teine 46'!F42</f>
        <v>0.30749999999999994</v>
      </c>
      <c r="G42" s="100">
        <f>(F42/'Teine 46'!F42)*'Teine 46'!G42</f>
        <v>2.3384999999999998</v>
      </c>
    </row>
    <row r="43" spans="1:8">
      <c r="A43" s="86"/>
      <c r="B43" s="123" t="str">
        <f>'Teine 46'!B43</f>
        <v>Karamellipuding keedisega (L)</v>
      </c>
      <c r="C43" s="100">
        <v>80</v>
      </c>
      <c r="D43" s="100">
        <f>(C43/'Teine 46'!C43)*'Teine 46'!D43</f>
        <v>72.61399999999999</v>
      </c>
      <c r="E43" s="100">
        <f>(D43/'Teine 46'!D43)*'Teine 46'!E43</f>
        <v>14.847</v>
      </c>
      <c r="F43" s="100">
        <f>(E43/'Teine 46'!E43)*'Teine 46'!F43</f>
        <v>0.93399999999999994</v>
      </c>
      <c r="G43" s="100">
        <f>(F43/'Teine 46'!F43)*'Teine 46'!G43</f>
        <v>1.2049999999999998</v>
      </c>
    </row>
    <row r="44" spans="1:8" s="95" customFormat="1">
      <c r="A44" s="86"/>
      <c r="B44" s="123" t="str">
        <f>'Teine 46'!B44</f>
        <v>Jogurti-kamadessert marjadega (G, L)</v>
      </c>
      <c r="C44" s="70">
        <v>80</v>
      </c>
      <c r="D44" s="100">
        <f>(C44/'Teine 46'!C44)*'Teine 46'!D44</f>
        <v>176.0608</v>
      </c>
      <c r="E44" s="100">
        <f>(D44/'Teine 46'!D44)*'Teine 46'!E44</f>
        <v>24.356000000000002</v>
      </c>
      <c r="F44" s="100">
        <f>(E44/'Teine 46'!E44)*'Teine 46'!F44</f>
        <v>7.3824000000000005</v>
      </c>
      <c r="G44" s="100">
        <f>(F44/'Teine 46'!F44)*'Teine 46'!G44</f>
        <v>4.9088000000000003</v>
      </c>
    </row>
    <row r="45" spans="1:8" s="95" customFormat="1">
      <c r="A45" s="86"/>
      <c r="B45" s="123" t="str">
        <f>'Teine 46'!B45</f>
        <v>PRIA Piimatooted (piim, keefir R 2,5% ) (L)</v>
      </c>
      <c r="C45" s="222">
        <v>50</v>
      </c>
      <c r="D45" s="100">
        <f>(C45/'Teine 46'!C45)*'Teine 46'!D45</f>
        <v>28.195</v>
      </c>
      <c r="E45" s="100">
        <f>(D45/'Teine 46'!D45)*'Teine 46'!E45</f>
        <v>2.4375</v>
      </c>
      <c r="F45" s="100">
        <f>(E45/'Teine 46'!E45)*'Teine 46'!F45</f>
        <v>1.2849999999999999</v>
      </c>
      <c r="G45" s="100">
        <f>(F45/'Teine 46'!F45)*'Teine 46'!G45</f>
        <v>1.72</v>
      </c>
    </row>
    <row r="46" spans="1:8" s="95" customFormat="1">
      <c r="A46" s="86"/>
      <c r="B46" s="123" t="str">
        <f>'Teine 46'!B46</f>
        <v>Mahl (erinevad maitsed)</v>
      </c>
      <c r="C46" s="222">
        <v>50</v>
      </c>
      <c r="D46" s="100">
        <f>(C46/'Teine 46'!C46)*'Teine 46'!D46</f>
        <v>24.264399999999998</v>
      </c>
      <c r="E46" s="100">
        <f>(D46/'Teine 46'!D46)*'Teine 46'!E46</f>
        <v>5.891</v>
      </c>
      <c r="F46" s="100">
        <f>(E46/'Teine 46'!E46)*'Teine 46'!F46</f>
        <v>2.5000000000000001E-2</v>
      </c>
      <c r="G46" s="100">
        <f>(F46/'Teine 46'!F46)*'Teine 46'!G46</f>
        <v>0.18149999999999999</v>
      </c>
    </row>
    <row r="47" spans="1:8" s="95" customFormat="1">
      <c r="A47" s="86"/>
      <c r="B47" s="123" t="str">
        <f>'Teine 46'!B47</f>
        <v>Joogijogurt R 1,5%, maitsestatud (L)</v>
      </c>
      <c r="C47" s="222">
        <v>50</v>
      </c>
      <c r="D47" s="100">
        <f>(C47/'Teine 46'!C47)*'Teine 46'!D47</f>
        <v>37.372999999999998</v>
      </c>
      <c r="E47" s="100">
        <f>(D47/'Teine 46'!D47)*'Teine 46'!E47</f>
        <v>6.0614999999999997</v>
      </c>
      <c r="F47" s="100">
        <f>(E47/'Teine 46'!E47)*'Teine 46'!F47</f>
        <v>0.75</v>
      </c>
      <c r="G47" s="100">
        <f>(F47/'Teine 46'!F47)*'Teine 46'!G47</f>
        <v>1.6</v>
      </c>
    </row>
    <row r="48" spans="1:8">
      <c r="A48" s="80"/>
      <c r="B48" s="123" t="str">
        <f>'Teine 46'!B48</f>
        <v>Tee, suhkruta</v>
      </c>
      <c r="C48" s="85">
        <v>50</v>
      </c>
      <c r="D48" s="100">
        <f>(C48/'Teine 46'!C48)*'Teine 46'!D48</f>
        <v>0.2</v>
      </c>
      <c r="E48" s="100">
        <f>(D48/'Teine 46'!D48)*'Teine 46'!E48</f>
        <v>0</v>
      </c>
      <c r="F48" s="100">
        <v>0</v>
      </c>
      <c r="G48" s="100">
        <v>0.05</v>
      </c>
    </row>
    <row r="49" spans="1:7">
      <c r="A49" s="108"/>
      <c r="B49" s="123" t="str">
        <f>'Teine 46'!B49</f>
        <v>Rukkileiva (3 sorti) - ja sepikutoodete valik  (G)</v>
      </c>
      <c r="C49" s="70">
        <v>50</v>
      </c>
      <c r="D49" s="100">
        <f>(C49/'Teine 46'!C49)*'Teine 46'!D49</f>
        <v>123.1</v>
      </c>
      <c r="E49" s="100">
        <f>(D49/'Teine 46'!D49)*'Teine 46'!E49</f>
        <v>26.15</v>
      </c>
      <c r="F49" s="100">
        <f>(E49/'Teine 46'!E49)*'Teine 46'!F49</f>
        <v>1</v>
      </c>
      <c r="G49" s="100">
        <f>(F49/'Teine 46'!F49)*'Teine 46'!G49</f>
        <v>3.5750000000000002</v>
      </c>
    </row>
    <row r="50" spans="1:7">
      <c r="A50" s="108"/>
      <c r="B50" s="123" t="str">
        <f>'Teine 46'!B50</f>
        <v>Banaan</v>
      </c>
      <c r="C50" s="99">
        <v>50</v>
      </c>
      <c r="D50" s="100">
        <f>(C50/'Teine 46'!C50)*'Teine 46'!D50</f>
        <v>33.799999999999997</v>
      </c>
      <c r="E50" s="100">
        <f>(D50/'Teine 46'!D50)*'Teine 46'!E50</f>
        <v>7.65</v>
      </c>
      <c r="F50" s="100">
        <f>(E50/'Teine 46'!E50)*'Teine 46'!F50</f>
        <v>0.1</v>
      </c>
      <c r="G50" s="100">
        <f>(F50/'Teine 46'!F50)*'Teine 46'!G50</f>
        <v>0.4</v>
      </c>
    </row>
    <row r="51" spans="1:7" s="118" customFormat="1">
      <c r="A51" s="47"/>
      <c r="B51" s="134" t="s">
        <v>8</v>
      </c>
      <c r="C51" s="50"/>
      <c r="D51" s="50">
        <f>SUM(D41:D50)</f>
        <v>626.25569999999993</v>
      </c>
      <c r="E51" s="50">
        <f>SUM(E41:E50)</f>
        <v>112.21799999999999</v>
      </c>
      <c r="F51" s="50">
        <f>SUM(F41:F50)</f>
        <v>12.299900000000001</v>
      </c>
      <c r="G51" s="50">
        <f>SUM(G41:G50)</f>
        <v>21.303799999999999</v>
      </c>
    </row>
    <row r="52" spans="1:7">
      <c r="A52" s="105"/>
      <c r="B52" s="132"/>
      <c r="C52" s="94"/>
    </row>
    <row r="53" spans="1:7" s="95" customFormat="1" ht="24" customHeight="1">
      <c r="A53" s="37" t="s">
        <v>12</v>
      </c>
      <c r="B53" s="120"/>
      <c r="C53" s="97" t="s">
        <v>1</v>
      </c>
      <c r="D53" s="97" t="s">
        <v>2</v>
      </c>
      <c r="E53" s="97" t="s">
        <v>3</v>
      </c>
      <c r="F53" s="97" t="s">
        <v>4</v>
      </c>
      <c r="G53" s="97" t="s">
        <v>5</v>
      </c>
    </row>
    <row r="54" spans="1:7">
      <c r="A54" s="80" t="s">
        <v>6</v>
      </c>
      <c r="B54" s="165" t="str">
        <f>'Teine 46'!B54</f>
        <v>Kalapada värviliste köögiviljadega</v>
      </c>
      <c r="C54" s="109">
        <v>100</v>
      </c>
      <c r="D54" s="190">
        <f>C54*'Teine 46'!D54/'Teine 46'!C54</f>
        <v>128.89500000000001</v>
      </c>
      <c r="E54" s="190">
        <f>D54*'Teine 46'!E54/'Teine 46'!D54</f>
        <v>3.3820000000000001</v>
      </c>
      <c r="F54" s="190">
        <f>E54*'Teine 46'!F54/'Teine 46'!E54</f>
        <v>4.84</v>
      </c>
      <c r="G54" s="190">
        <f>F54*'Teine 46'!G54/'Teine 46'!F54</f>
        <v>18.507000000000001</v>
      </c>
    </row>
    <row r="55" spans="1:7">
      <c r="A55" s="80" t="s">
        <v>22</v>
      </c>
      <c r="B55" s="165" t="str">
        <f>'Teine 46'!B55</f>
        <v>Läätsepada värviliste köögiviljadega (mahe)</v>
      </c>
      <c r="C55" s="109">
        <v>75</v>
      </c>
      <c r="D55" s="190">
        <f>C55*'Teine 46'!D55/'Teine 46'!C55</f>
        <v>59.708250000000007</v>
      </c>
      <c r="E55" s="190">
        <f>D55*'Teine 46'!E55/'Teine 46'!D55</f>
        <v>8.7892499999999991</v>
      </c>
      <c r="F55" s="190">
        <f>E55*'Teine 46'!F55/'Teine 46'!E55</f>
        <v>2.4299999999999997</v>
      </c>
      <c r="G55" s="190">
        <f>F55*'Teine 46'!G55/'Teine 46'!F55</f>
        <v>1.6852499999999997</v>
      </c>
    </row>
    <row r="56" spans="1:7">
      <c r="A56" s="80"/>
      <c r="B56" s="165" t="str">
        <f>'Teine 46'!B56</f>
        <v>Kartuli-porgandipüree (L)</v>
      </c>
      <c r="C56" s="109">
        <v>100</v>
      </c>
      <c r="D56" s="190">
        <f>C56*'Teine 46'!D56/'Teine 46'!C56</f>
        <v>75.655000000000001</v>
      </c>
      <c r="E56" s="190">
        <f>D56*'Teine 46'!E56/'Teine 46'!D56</f>
        <v>15.984999999999998</v>
      </c>
      <c r="F56" s="190">
        <f>E56*'Teine 46'!F56/'Teine 46'!E56</f>
        <v>0.65500000000000003</v>
      </c>
      <c r="G56" s="190">
        <f>F56*'Teine 46'!G56/'Teine 46'!F56</f>
        <v>2.2650000000000001</v>
      </c>
    </row>
    <row r="57" spans="1:7">
      <c r="A57" s="80"/>
      <c r="B57" s="165" t="str">
        <f>'Teine 46'!B57</f>
        <v>Kuskuss, aurutatud (G)</v>
      </c>
      <c r="C57" s="109">
        <v>100</v>
      </c>
      <c r="D57" s="190">
        <f>C57*'Teine 46'!D57/'Teine 46'!C57</f>
        <v>128.15299999999996</v>
      </c>
      <c r="E57" s="190">
        <f>D57*'Teine 46'!E57/'Teine 46'!D57</f>
        <v>27.158999999999995</v>
      </c>
      <c r="F57" s="190">
        <f>E57*'Teine 46'!F57/'Teine 46'!E57</f>
        <v>0.68899999999999983</v>
      </c>
      <c r="G57" s="190">
        <f>F57*'Teine 46'!G57/'Teine 46'!F57</f>
        <v>3.9359999999999991</v>
      </c>
    </row>
    <row r="58" spans="1:7">
      <c r="A58" s="80"/>
      <c r="B58" s="165" t="str">
        <f>'Teine 46'!B58</f>
        <v>Brokoli, aurutatud</v>
      </c>
      <c r="C58" s="109">
        <v>50</v>
      </c>
      <c r="D58" s="190">
        <f>C58*'Teine 46'!D58/'Teine 46'!C58</f>
        <v>19.73</v>
      </c>
      <c r="E58" s="190">
        <f>D58*'Teine 46'!E58/'Teine 46'!D58</f>
        <v>3.05</v>
      </c>
      <c r="F58" s="190">
        <f>E58*'Teine 46'!F58/'Teine 46'!E58</f>
        <v>0.25</v>
      </c>
      <c r="G58" s="190">
        <f>F58*'Teine 46'!G58/'Teine 46'!F58</f>
        <v>2.0499999999999998</v>
      </c>
    </row>
    <row r="59" spans="1:7">
      <c r="A59" s="80"/>
      <c r="B59" s="165" t="str">
        <f>'Teine 46'!B59</f>
        <v>Külm hapukoorekaste murulauguga (L)</v>
      </c>
      <c r="C59" s="109">
        <v>50</v>
      </c>
      <c r="D59" s="190">
        <f>C59*'Teine 46'!D59/'Teine 46'!C59</f>
        <v>56.623000000000005</v>
      </c>
      <c r="E59" s="190">
        <f>D59*'Teine 46'!E59/'Teine 46'!D59</f>
        <v>2.4850000000000003</v>
      </c>
      <c r="F59" s="190">
        <f>E59*'Teine 46'!F59/'Teine 46'!E59</f>
        <v>4.5600000000000005</v>
      </c>
      <c r="G59" s="190">
        <f>F59*'Teine 46'!G59/'Teine 46'!F59</f>
        <v>1.4380000000000002</v>
      </c>
    </row>
    <row r="60" spans="1:7">
      <c r="A60" s="80"/>
      <c r="B60" s="165" t="str">
        <f>'Teine 46'!B60</f>
        <v>Mahla-õlikaste</v>
      </c>
      <c r="C60" s="109">
        <v>5</v>
      </c>
      <c r="D60" s="190">
        <f>C60*'Teine 46'!D60/'Teine 46'!C60</f>
        <v>32.189399999999999</v>
      </c>
      <c r="E60" s="190">
        <f>D60*'Teine 46'!E60/'Teine 46'!D60</f>
        <v>9.7050000000000011E-2</v>
      </c>
      <c r="F60" s="190">
        <f>E60*'Teine 46'!F60/'Teine 46'!E60</f>
        <v>3.5305500000000003</v>
      </c>
      <c r="G60" s="190">
        <f>F60*'Teine 46'!G60/'Teine 46'!F60</f>
        <v>1.3550000000000001E-2</v>
      </c>
    </row>
    <row r="61" spans="1:7">
      <c r="A61" s="80"/>
      <c r="B61" s="165" t="str">
        <f>'Teine 46'!B61</f>
        <v>Porgandi-mangosalat (mahe porgand)</v>
      </c>
      <c r="C61" s="109">
        <v>50</v>
      </c>
      <c r="D61" s="190">
        <f>C61*'Teine 46'!D61/'Teine 46'!C61</f>
        <v>23.242999999999999</v>
      </c>
      <c r="E61" s="190">
        <f>D61*'Teine 46'!E61/'Teine 46'!D61</f>
        <v>4.7675000000000001</v>
      </c>
      <c r="F61" s="190">
        <f>E61*'Teine 46'!F61/'Teine 46'!E61</f>
        <v>0.624</v>
      </c>
      <c r="G61" s="190">
        <f>F61*'Teine 46'!G61/'Teine 46'!F61</f>
        <v>0.29699999999999999</v>
      </c>
    </row>
    <row r="62" spans="1:7">
      <c r="A62" s="80"/>
      <c r="B62" s="165" t="str">
        <f>'Teine 46'!B62</f>
        <v>Hiina kapsas, tomat, mais</v>
      </c>
      <c r="C62" s="109">
        <v>30</v>
      </c>
      <c r="D62" s="190">
        <f>C62*'Teine 46'!D62/'Teine 46'!C62</f>
        <v>12.058</v>
      </c>
      <c r="E62" s="190">
        <f>D62*'Teine 46'!E62/'Teine 46'!D62</f>
        <v>2.4850000000000003</v>
      </c>
      <c r="F62" s="190">
        <f>E62*'Teine 46'!F62/'Teine 46'!E62</f>
        <v>0.19000000000000003</v>
      </c>
      <c r="G62" s="190">
        <f>F62*'Teine 46'!G62/'Teine 46'!F62</f>
        <v>0.51</v>
      </c>
    </row>
    <row r="63" spans="1:7">
      <c r="A63" s="80"/>
      <c r="B63" s="165" t="str">
        <f>'Teine 46'!B63</f>
        <v>Seemnesegu (mahe)</v>
      </c>
      <c r="C63" s="109">
        <v>15</v>
      </c>
      <c r="D63" s="190">
        <f>C63*'Teine 46'!D63/'Teine 46'!C63</f>
        <v>91.315050000000014</v>
      </c>
      <c r="E63" s="190">
        <f>D63*'Teine 46'!E63/'Teine 46'!D63</f>
        <v>1.9200000000000004</v>
      </c>
      <c r="F63" s="190">
        <f>E63*'Teine 46'!F63/'Teine 46'!E63</f>
        <v>7.7350500000000011</v>
      </c>
      <c r="G63" s="190">
        <f>F63*'Teine 46'!G63/'Teine 46'!F63</f>
        <v>4.2349500000000004</v>
      </c>
    </row>
    <row r="64" spans="1:7">
      <c r="A64" s="80"/>
      <c r="B64" s="165" t="str">
        <f>'Teine 46'!B64</f>
        <v>PRIA Piimatooted (piim, keefir R 2,5% ) (L)</v>
      </c>
      <c r="C64" s="109">
        <v>25</v>
      </c>
      <c r="D64" s="190">
        <f>C64*'Teine 46'!D64/'Teine 46'!C64</f>
        <v>14.0975</v>
      </c>
      <c r="E64" s="190">
        <f>D64*'Teine 46'!E64/'Teine 46'!D64</f>
        <v>1.21875</v>
      </c>
      <c r="F64" s="190">
        <f>E64*'Teine 46'!F64/'Teine 46'!E64</f>
        <v>0.64249999999999996</v>
      </c>
      <c r="G64" s="190">
        <f>F64*'Teine 46'!G64/'Teine 46'!F64</f>
        <v>0.86</v>
      </c>
    </row>
    <row r="65" spans="1:10">
      <c r="A65" s="80"/>
      <c r="B65" s="165" t="str">
        <f>'Teine 46'!B65</f>
        <v>Mahl (erinevad maitsed)</v>
      </c>
      <c r="C65" s="109">
        <v>50</v>
      </c>
      <c r="D65" s="190">
        <f>C65*'Teine 46'!D65/'Teine 46'!C65</f>
        <v>24.264400000000002</v>
      </c>
      <c r="E65" s="190">
        <f>D65*'Teine 46'!E65/'Teine 46'!D65</f>
        <v>5.8910000000000009</v>
      </c>
      <c r="F65" s="190">
        <f>E65*'Teine 46'!F65/'Teine 46'!E65</f>
        <v>2.5000000000000001E-2</v>
      </c>
      <c r="G65" s="190">
        <f>F65*'Teine 46'!G65/'Teine 46'!F65</f>
        <v>0.18149999999999999</v>
      </c>
    </row>
    <row r="66" spans="1:10">
      <c r="A66" s="80"/>
      <c r="B66" s="165" t="str">
        <f>'Teine 46'!B66</f>
        <v>Joogijogurt R 1,5%, maitsestatud (L)</v>
      </c>
      <c r="C66" s="181">
        <v>25</v>
      </c>
      <c r="D66" s="190">
        <f>C66*'Teine 46'!D66/'Teine 46'!C66</f>
        <v>18.686499999999999</v>
      </c>
      <c r="E66" s="190">
        <f>D66*'Teine 46'!E66/'Teine 46'!D66</f>
        <v>3.0307499999999998</v>
      </c>
      <c r="F66" s="190">
        <f>E66*'Teine 46'!F66/'Teine 46'!E66</f>
        <v>0.375</v>
      </c>
      <c r="G66" s="190">
        <f>F66*'Teine 46'!G66/'Teine 46'!F66</f>
        <v>0.80000000000000016</v>
      </c>
    </row>
    <row r="67" spans="1:10">
      <c r="A67" s="80"/>
      <c r="B67" s="165" t="str">
        <f>'Teine 46'!B67</f>
        <v>Tee, suhkruta</v>
      </c>
      <c r="C67" s="109">
        <v>50</v>
      </c>
      <c r="D67" s="190">
        <f>C67*'Teine 46'!D67/'Teine 46'!C67</f>
        <v>0.2</v>
      </c>
      <c r="E67" s="190">
        <f>D67*'Teine 46'!E67/'Teine 46'!D67</f>
        <v>0</v>
      </c>
      <c r="F67" s="190">
        <v>0</v>
      </c>
      <c r="G67" s="190">
        <v>0.05</v>
      </c>
    </row>
    <row r="68" spans="1:10">
      <c r="A68" s="80"/>
      <c r="B68" s="165" t="str">
        <f>'Teine 46'!B68</f>
        <v>Rukkileiva (3 sorti) - ja sepikutoodete valik  (G)</v>
      </c>
      <c r="C68" s="109">
        <v>50</v>
      </c>
      <c r="D68" s="190">
        <f>C68*'Teine 46'!D68/'Teine 46'!C68</f>
        <v>123.1</v>
      </c>
      <c r="E68" s="190">
        <f>D68*'Teine 46'!E68/'Teine 46'!D68</f>
        <v>26.15</v>
      </c>
      <c r="F68" s="190">
        <f>E68*'Teine 46'!F68/'Teine 46'!E68</f>
        <v>1</v>
      </c>
      <c r="G68" s="190">
        <f>F68*'Teine 46'!G68/'Teine 46'!F68</f>
        <v>3.5750000000000002</v>
      </c>
    </row>
    <row r="69" spans="1:10">
      <c r="A69" s="80"/>
      <c r="B69" s="165" t="s">
        <v>98</v>
      </c>
      <c r="C69" s="109">
        <v>50</v>
      </c>
      <c r="D69" s="190">
        <f>C69*'Teine 46'!D69/'Teine 46'!C69</f>
        <v>24.038</v>
      </c>
      <c r="E69" s="190">
        <f>D69*'Teine 46'!E69/'Teine 46'!D69</f>
        <v>6.74</v>
      </c>
      <c r="F69" s="190">
        <f>E69*'Teine 46'!F69/'Teine 46'!E69</f>
        <v>0</v>
      </c>
      <c r="G69" s="190">
        <v>0</v>
      </c>
    </row>
    <row r="70" spans="1:10" s="118" customFormat="1">
      <c r="A70" s="47"/>
      <c r="B70" s="134" t="s">
        <v>8</v>
      </c>
      <c r="C70" s="50"/>
      <c r="D70" s="50">
        <f>SUM(D54:D69)</f>
        <v>831.95610000000011</v>
      </c>
      <c r="E70" s="50">
        <f>SUM(E54:E69)</f>
        <v>113.1503</v>
      </c>
      <c r="F70" s="50">
        <f>SUM(F54:F69)</f>
        <v>27.546099999999999</v>
      </c>
      <c r="G70" s="50">
        <f>SUM(G54:G69)</f>
        <v>40.40325</v>
      </c>
    </row>
    <row r="71" spans="1:10">
      <c r="A71" s="105"/>
      <c r="B71" s="132"/>
    </row>
    <row r="72" spans="1:10" s="95" customFormat="1" ht="24" customHeight="1">
      <c r="A72" s="37" t="s">
        <v>13</v>
      </c>
      <c r="B72" s="96"/>
      <c r="C72" s="97" t="s">
        <v>1</v>
      </c>
      <c r="D72" s="97" t="s">
        <v>2</v>
      </c>
      <c r="E72" s="97" t="s">
        <v>3</v>
      </c>
      <c r="F72" s="97" t="s">
        <v>4</v>
      </c>
      <c r="G72" s="97" t="s">
        <v>5</v>
      </c>
    </row>
    <row r="73" spans="1:10">
      <c r="A73" s="80" t="s">
        <v>6</v>
      </c>
      <c r="B73" s="123" t="str">
        <f>'Teine 46'!B73</f>
        <v>Tomatine kalkuni-pastavorm ürtidega (G, L)</v>
      </c>
      <c r="C73" s="99">
        <v>150</v>
      </c>
      <c r="D73" s="99">
        <f>(C73/'Teine 46'!C73)*'Teine 46'!D73</f>
        <v>181.5</v>
      </c>
      <c r="E73" s="99">
        <f>(D73/'Teine 46'!D73)*'Teine 46'!E73</f>
        <v>16.049999999999997</v>
      </c>
      <c r="F73" s="99">
        <f>(E73/'Teine 46'!E73)*'Teine 46'!F73</f>
        <v>6.9899999999999993</v>
      </c>
      <c r="G73" s="99">
        <f>(F73/'Teine 46'!F73)*'Teine 46'!G73</f>
        <v>11.819999999999999</v>
      </c>
    </row>
    <row r="74" spans="1:10">
      <c r="A74" s="80" t="s">
        <v>22</v>
      </c>
      <c r="B74" s="123" t="str">
        <f>'Teine 46'!B74</f>
        <v>Tomatine baklažaani-pastavorm (mahe) (G, L)</v>
      </c>
      <c r="C74" s="99">
        <v>150</v>
      </c>
      <c r="D74" s="99">
        <f>(C74/'Teine 46'!C74)*'Teine 46'!D74</f>
        <v>156</v>
      </c>
      <c r="E74" s="99">
        <f>(D74/'Teine 46'!D74)*'Teine 46'!E74</f>
        <v>16.950000000000003</v>
      </c>
      <c r="F74" s="99">
        <f>(E74/'Teine 46'!E74)*'Teine 46'!F74</f>
        <v>6.3900000000000006</v>
      </c>
      <c r="G74" s="99">
        <f>(F74/'Teine 46'!F74)*'Teine 46'!G74</f>
        <v>5.205000000000001</v>
      </c>
    </row>
    <row r="75" spans="1:10">
      <c r="A75" s="80"/>
      <c r="B75" s="123" t="str">
        <f>'Teine 46'!B75</f>
        <v>Hapukapsas, hautatud</v>
      </c>
      <c r="C75" s="99">
        <v>50</v>
      </c>
      <c r="D75" s="99">
        <f>(C75/'Teine 46'!C75)*'Teine 46'!D75</f>
        <v>48.339599999999997</v>
      </c>
      <c r="E75" s="99">
        <f>(D75/'Teine 46'!D75)*'Teine 46'!E75</f>
        <v>3.431</v>
      </c>
      <c r="F75" s="99">
        <f>(E75/'Teine 46'!E75)*'Teine 46'!F75</f>
        <v>3.85</v>
      </c>
      <c r="G75" s="99">
        <f>(F75/'Teine 46'!F75)*'Teine 46'!G75</f>
        <v>0.45</v>
      </c>
    </row>
    <row r="76" spans="1:10">
      <c r="A76" s="80"/>
      <c r="B76" s="123" t="str">
        <f>'Teine 46'!B76</f>
        <v>Külm jogurti-küüslaugukaste (L)</v>
      </c>
      <c r="C76" s="99">
        <v>50</v>
      </c>
      <c r="D76" s="99">
        <f>(C76/'Teine 46'!C76)*'Teine 46'!D76</f>
        <v>41.657499999999999</v>
      </c>
      <c r="E76" s="99">
        <f>(D76/'Teine 46'!D76)*'Teine 46'!E76</f>
        <v>2.9704999999999999</v>
      </c>
      <c r="F76" s="99">
        <f>(E76/'Teine 46'!E76)*'Teine 46'!F76</f>
        <v>2.4009999999999998</v>
      </c>
      <c r="G76" s="99">
        <f>(F76/'Teine 46'!F76)*'Teine 46'!G76</f>
        <v>2.0710000000000002</v>
      </c>
    </row>
    <row r="77" spans="1:10">
      <c r="A77" s="80"/>
      <c r="B77" s="123" t="str">
        <f>'Teine 46'!B77</f>
        <v>Mahla-õlikaste</v>
      </c>
      <c r="C77" s="99">
        <v>5</v>
      </c>
      <c r="D77" s="99">
        <f>(C77/'Teine 46'!C77)*'Teine 46'!D77</f>
        <v>32.189399999999999</v>
      </c>
      <c r="E77" s="99">
        <f>(D77/'Teine 46'!D77)*'Teine 46'!E77</f>
        <v>9.7050000000000011E-2</v>
      </c>
      <c r="F77" s="99">
        <f>(E77/'Teine 46'!E77)*'Teine 46'!F77</f>
        <v>3.5305500000000003</v>
      </c>
      <c r="G77" s="99">
        <f>(F77/'Teine 46'!F77)*'Teine 46'!G77</f>
        <v>1.3550000000000001E-2</v>
      </c>
    </row>
    <row r="78" spans="1:10">
      <c r="A78" s="80"/>
      <c r="B78" s="123" t="str">
        <f>'Teine 46'!B78</f>
        <v>Hiina kapsa salat pirni ja Kreeka pähklitega</v>
      </c>
      <c r="C78" s="99">
        <v>50</v>
      </c>
      <c r="D78" s="99">
        <f>(C78/'Teine 46'!C78)*'Teine 46'!D78</f>
        <v>44.905500000000004</v>
      </c>
      <c r="E78" s="99">
        <f>(D78/'Teine 46'!D78)*'Teine 46'!E78</f>
        <v>3.121</v>
      </c>
      <c r="F78" s="99">
        <f>(E78/'Teine 46'!E78)*'Teine 46'!F78</f>
        <v>3.5030000000000001</v>
      </c>
      <c r="G78" s="99">
        <f>(F78/'Teine 46'!F78)*'Teine 46'!G78</f>
        <v>0.83650000000000002</v>
      </c>
    </row>
    <row r="79" spans="1:10">
      <c r="A79" s="80"/>
      <c r="B79" s="123" t="str">
        <f>'Teine 46'!B79</f>
        <v>Peet, porgand (mahe), valge redis</v>
      </c>
      <c r="C79" s="99">
        <v>30</v>
      </c>
      <c r="D79" s="99">
        <f>(C79/'Teine 46'!C79)*'Teine 46'!D79</f>
        <v>9.2100000000000009</v>
      </c>
      <c r="E79" s="99">
        <f>(D79/'Teine 46'!D79)*'Teine 46'!E79</f>
        <v>2.2400000000000002</v>
      </c>
      <c r="F79" s="99">
        <f>(E79/'Teine 46'!E79)*'Teine 46'!F79</f>
        <v>5.000000000000001E-2</v>
      </c>
      <c r="G79" s="99">
        <f>(F79/'Teine 46'!F79)*'Teine 46'!G79</f>
        <v>0.30000000000000004</v>
      </c>
    </row>
    <row r="80" spans="1:10">
      <c r="A80" s="108"/>
      <c r="B80" s="123" t="str">
        <f>'Teine 46'!B80</f>
        <v>Seemnesegu (mahe)</v>
      </c>
      <c r="C80" s="138">
        <v>15</v>
      </c>
      <c r="D80" s="99">
        <f>(C80/'Teine 46'!C80)*'Teine 46'!D80</f>
        <v>91.315050000000014</v>
      </c>
      <c r="E80" s="99">
        <f>(D80/'Teine 46'!D80)*'Teine 46'!E80</f>
        <v>1.9200000000000004</v>
      </c>
      <c r="F80" s="99">
        <f>(E80/'Teine 46'!E80)*'Teine 46'!F80</f>
        <v>7.7350500000000011</v>
      </c>
      <c r="G80" s="99">
        <f>(F80/'Teine 46'!F80)*'Teine 46'!G80</f>
        <v>4.2349500000000004</v>
      </c>
      <c r="H80" s="94"/>
      <c r="I80" s="94"/>
      <c r="J80" s="94"/>
    </row>
    <row r="81" spans="1:12">
      <c r="A81" s="108"/>
      <c r="B81" s="123" t="str">
        <f>'Teine 46'!B81</f>
        <v>PRIA Piimatooted (piim, keefir R 2,5% ) (L)</v>
      </c>
      <c r="C81" s="99">
        <v>50</v>
      </c>
      <c r="D81" s="99">
        <f>(C81/'Teine 46'!C81)*'Teine 46'!D81</f>
        <v>28.195</v>
      </c>
      <c r="E81" s="99">
        <f>(D81/'Teine 46'!D81)*'Teine 46'!E81</f>
        <v>2.4375</v>
      </c>
      <c r="F81" s="99">
        <f>(E81/'Teine 46'!E81)*'Teine 46'!F81</f>
        <v>1.2849999999999999</v>
      </c>
      <c r="G81" s="99">
        <f>(F81/'Teine 46'!F81)*'Teine 46'!G81</f>
        <v>1.72</v>
      </c>
    </row>
    <row r="82" spans="1:12">
      <c r="A82" s="108"/>
      <c r="B82" s="123" t="str">
        <f>'Teine 46'!B82</f>
        <v>Mahl (erinevad maitsed)</v>
      </c>
      <c r="C82" s="21">
        <v>50</v>
      </c>
      <c r="D82" s="99">
        <f>(C82/'Teine 46'!C82)*'Teine 46'!D82</f>
        <v>24.264399999999998</v>
      </c>
      <c r="E82" s="99">
        <f>(D82/'Teine 46'!D82)*'Teine 46'!E82</f>
        <v>5.891</v>
      </c>
      <c r="F82" s="99">
        <f>(E82/'Teine 46'!E82)*'Teine 46'!F82</f>
        <v>2.5000000000000001E-2</v>
      </c>
      <c r="G82" s="99">
        <f>(F82/'Teine 46'!F82)*'Teine 46'!G82</f>
        <v>0.18149999999999999</v>
      </c>
    </row>
    <row r="83" spans="1:12">
      <c r="A83" s="108"/>
      <c r="B83" s="123" t="str">
        <f>'Teine 46'!B83</f>
        <v>Joogijogurt R 1,5%, maitsestatud (L)</v>
      </c>
      <c r="C83" s="21">
        <v>50</v>
      </c>
      <c r="D83" s="99">
        <f>(C83/'Teine 46'!C83)*'Teine 46'!D83</f>
        <v>37.372999999999998</v>
      </c>
      <c r="E83" s="99">
        <f>(D83/'Teine 46'!D83)*'Teine 46'!E83</f>
        <v>6.0614999999999997</v>
      </c>
      <c r="F83" s="99">
        <f>(E83/'Teine 46'!E83)*'Teine 46'!F83</f>
        <v>0.75</v>
      </c>
      <c r="G83" s="99">
        <f>(F83/'Teine 46'!F83)*'Teine 46'!G83</f>
        <v>1.6</v>
      </c>
    </row>
    <row r="84" spans="1:12">
      <c r="A84" s="86"/>
      <c r="B84" s="123" t="str">
        <f>'Teine 46'!B84</f>
        <v>Tee, suhkruta</v>
      </c>
      <c r="C84" s="99">
        <v>50</v>
      </c>
      <c r="D84" s="99">
        <f>(C84/'Teine 46'!C84)*'Teine 46'!D84</f>
        <v>0.2</v>
      </c>
      <c r="E84" s="99">
        <f>(D84/'Teine 46'!D84)*'Teine 46'!E84</f>
        <v>0</v>
      </c>
      <c r="F84" s="99">
        <v>0</v>
      </c>
      <c r="G84" s="99">
        <v>0.05</v>
      </c>
      <c r="H84" s="94"/>
      <c r="I84" s="94"/>
      <c r="J84" s="94"/>
      <c r="K84" s="94"/>
      <c r="L84" s="94"/>
    </row>
    <row r="85" spans="1:12">
      <c r="A85" s="108"/>
      <c r="B85" s="123" t="str">
        <f>'Teine 46'!B85</f>
        <v>Rukkileiva (3 sorti) - ja sepikutoodete valik  (G)</v>
      </c>
      <c r="C85" s="85">
        <v>50</v>
      </c>
      <c r="D85" s="99">
        <f>(C85/'Teine 46'!C85)*'Teine 46'!D85</f>
        <v>123.1</v>
      </c>
      <c r="E85" s="99">
        <f>(D85/'Teine 46'!D85)*'Teine 46'!E85</f>
        <v>26.15</v>
      </c>
      <c r="F85" s="99">
        <f>(E85/'Teine 46'!E85)*'Teine 46'!F85</f>
        <v>1</v>
      </c>
      <c r="G85" s="99">
        <f>(F85/'Teine 46'!F85)*'Teine 46'!G85</f>
        <v>3.5750000000000002</v>
      </c>
    </row>
    <row r="86" spans="1:12">
      <c r="A86" s="86"/>
      <c r="B86" s="123" t="s">
        <v>19</v>
      </c>
      <c r="C86" s="70">
        <v>50</v>
      </c>
      <c r="D86" s="99">
        <f>(C86/'Teine 46'!C86)*'Teine 46'!D86</f>
        <v>19.988</v>
      </c>
      <c r="E86" s="99">
        <f>(D86/'Teine 46'!D86)*'Teine 46'!E86</f>
        <v>5.97</v>
      </c>
      <c r="F86" s="99">
        <f>(E86/'Teine 46'!E86)*'Teine 46'!F86</f>
        <v>0</v>
      </c>
      <c r="G86" s="99">
        <v>0.15</v>
      </c>
    </row>
    <row r="87" spans="1:12" s="118" customFormat="1">
      <c r="A87" s="47"/>
      <c r="B87" s="134" t="s">
        <v>8</v>
      </c>
      <c r="C87" s="50"/>
      <c r="D87" s="90">
        <f>SUM(D73:D86)</f>
        <v>838.23745000000031</v>
      </c>
      <c r="E87" s="90">
        <f>SUM(E73:E86)</f>
        <v>93.289550000000006</v>
      </c>
      <c r="F87" s="90">
        <f>SUM(F73:F86)</f>
        <v>37.509599999999999</v>
      </c>
      <c r="G87" s="90">
        <f>SUM(G73:G86)</f>
        <v>32.207500000000003</v>
      </c>
    </row>
    <row r="88" spans="1:12">
      <c r="B88" s="33" t="s">
        <v>15</v>
      </c>
      <c r="D88" s="162">
        <f>AVERAGE(D19,D38,D51,D70,D87)</f>
        <v>796.06541000000016</v>
      </c>
      <c r="E88" s="162">
        <f>AVERAGE(E19,E38,E51,E70,E87)</f>
        <v>111.96599999999998</v>
      </c>
      <c r="F88" s="162">
        <f>AVERAGE(F19,F38,F51,F70,F87)</f>
        <v>27.687279999999998</v>
      </c>
      <c r="G88" s="162">
        <f>AVERAGE(G19,G38,G51,G70,G87)</f>
        <v>30.503480000000003</v>
      </c>
    </row>
    <row r="89" spans="1:12">
      <c r="A89" s="93" t="s">
        <v>32</v>
      </c>
      <c r="B89" s="33"/>
      <c r="D89" s="163"/>
      <c r="E89" s="163"/>
      <c r="F89" s="163"/>
      <c r="G89" s="163"/>
    </row>
    <row r="90" spans="1:12">
      <c r="A90" s="117" t="s">
        <v>146</v>
      </c>
      <c r="B90" s="3"/>
      <c r="C90" s="3"/>
    </row>
    <row r="91" spans="1:12">
      <c r="A91" s="93" t="s">
        <v>28</v>
      </c>
      <c r="C91" s="44"/>
      <c r="D91" s="3"/>
      <c r="E91" s="3"/>
      <c r="F91" s="3"/>
      <c r="G91" s="4"/>
    </row>
    <row r="92" spans="1:12">
      <c r="A92" s="93" t="s">
        <v>31</v>
      </c>
    </row>
    <row r="93" spans="1:12">
      <c r="A93" s="93" t="s">
        <v>119</v>
      </c>
    </row>
    <row r="94" spans="1:12">
      <c r="A94" s="93" t="s">
        <v>145</v>
      </c>
    </row>
  </sheetData>
  <mergeCells count="2">
    <mergeCell ref="C1:D2"/>
    <mergeCell ref="E1:G2"/>
  </mergeCells>
  <pageMargins left="0.7" right="0.7" top="0.75" bottom="0.75" header="0.3" footer="0.3"/>
  <pageSetup paperSize="9"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868F-E77E-478D-82CF-DA378F476691}">
  <sheetPr>
    <pageSetUpPr fitToPage="1"/>
  </sheetPr>
  <dimension ref="A1:L90"/>
  <sheetViews>
    <sheetView topLeftCell="A56" zoomScale="80" zoomScaleNormal="80" workbookViewId="0">
      <selection activeCell="O81" sqref="O81"/>
    </sheetView>
  </sheetViews>
  <sheetFormatPr defaultColWidth="9.26953125" defaultRowHeight="15.5"/>
  <cols>
    <col min="1" max="1" width="13.54296875" style="93" customWidth="1"/>
    <col min="2" max="2" width="54.81640625" style="93" bestFit="1" customWidth="1"/>
    <col min="3" max="3" width="9.81640625" style="93" bestFit="1" customWidth="1"/>
    <col min="4" max="4" width="14.54296875" style="93" bestFit="1" customWidth="1"/>
    <col min="5" max="5" width="15.81640625" style="93" bestFit="1" customWidth="1"/>
    <col min="6" max="7" width="10.81640625" style="93" bestFit="1" customWidth="1"/>
    <col min="8" max="16384" width="9.26953125" style="93"/>
  </cols>
  <sheetData>
    <row r="1" spans="1:7">
      <c r="B1" s="118"/>
      <c r="C1" s="283"/>
      <c r="D1" s="283"/>
      <c r="E1" s="283"/>
      <c r="F1" s="283"/>
      <c r="G1" s="283"/>
    </row>
    <row r="2" spans="1:7" ht="50.15" customHeight="1">
      <c r="A2" s="91" t="str">
        <f>'Teine 47'!A2</f>
        <v>Koolilõuna 18.11-22.11.2024</v>
      </c>
      <c r="B2" s="119"/>
      <c r="C2" s="284"/>
      <c r="D2" s="284"/>
      <c r="E2" s="284"/>
      <c r="F2" s="284"/>
      <c r="G2" s="284"/>
    </row>
    <row r="3" spans="1:7" s="95" customFormat="1" ht="28.9" customHeight="1">
      <c r="A3" s="37" t="s">
        <v>0</v>
      </c>
      <c r="B3" s="135"/>
      <c r="C3" s="136" t="s">
        <v>1</v>
      </c>
      <c r="D3" s="136" t="s">
        <v>2</v>
      </c>
      <c r="E3" s="136" t="s">
        <v>3</v>
      </c>
      <c r="F3" s="136" t="s">
        <v>4</v>
      </c>
      <c r="G3" s="136" t="s">
        <v>5</v>
      </c>
    </row>
    <row r="4" spans="1:7">
      <c r="A4" s="80" t="s">
        <v>6</v>
      </c>
      <c r="B4" s="80" t="str">
        <f>'Teine 47'!B4</f>
        <v>Sinepine sealihakaste (G, L)</v>
      </c>
      <c r="C4" s="143">
        <v>75</v>
      </c>
      <c r="D4" s="100">
        <f>(C4/'Teine 47'!C4)*'Teine 47'!D4</f>
        <v>98.879249999999985</v>
      </c>
      <c r="E4" s="100">
        <f>(D4/'Teine 47'!D4)*'Teine 47'!E4</f>
        <v>2.2582499999999999</v>
      </c>
      <c r="F4" s="100">
        <f>(E4/'Teine 47'!E4)*'Teine 47'!F4</f>
        <v>6.7762500000000001</v>
      </c>
      <c r="G4" s="100">
        <f>(F4/'Teine 47'!F4)*'Teine 47'!G4</f>
        <v>7.3072499999999998</v>
      </c>
    </row>
    <row r="5" spans="1:7">
      <c r="A5" s="80" t="s">
        <v>22</v>
      </c>
      <c r="B5" s="80" t="str">
        <f>'Teine 47'!B5</f>
        <v>Rooskapsas sinepikastmes (G, L) (mahe)</v>
      </c>
      <c r="C5" s="144">
        <v>75</v>
      </c>
      <c r="D5" s="100">
        <f>(C5/'Teine 47'!C5)*'Teine 47'!D5</f>
        <v>84.581250000000011</v>
      </c>
      <c r="E5" s="100">
        <f>(D5/'Teine 47'!D5)*'Teine 47'!E5</f>
        <v>5.5702499999999997</v>
      </c>
      <c r="F5" s="100">
        <f>(E5/'Teine 47'!E5)*'Teine 47'!F5</f>
        <v>5.7952499999999993</v>
      </c>
      <c r="G5" s="100">
        <f>(F5/'Teine 47'!F5)*'Teine 47'!G5</f>
        <v>3.8452499999999996</v>
      </c>
    </row>
    <row r="6" spans="1:7">
      <c r="A6" s="86"/>
      <c r="B6" s="80" t="str">
        <f>'Teine 47'!B6</f>
        <v>Täisterapasta/pasta (G)</v>
      </c>
      <c r="C6" s="99">
        <v>100</v>
      </c>
      <c r="D6" s="100">
        <f>(C6/'Teine 47'!C6)*'Teine 47'!D6</f>
        <v>171.565</v>
      </c>
      <c r="E6" s="100">
        <f>(D6/'Teine 47'!D6)*'Teine 47'!E6</f>
        <v>35.656999999999996</v>
      </c>
      <c r="F6" s="100">
        <f>(E6/'Teine 47'!E6)*'Teine 47'!F6</f>
        <v>1.345</v>
      </c>
      <c r="G6" s="100">
        <f>(F6/'Teine 47'!F6)*'Teine 47'!G6</f>
        <v>5.6769999999999996</v>
      </c>
    </row>
    <row r="7" spans="1:7">
      <c r="A7" s="86"/>
      <c r="B7" s="80" t="str">
        <f>'Teine 47'!B7</f>
        <v>Riis, aurutatud (mahe)</v>
      </c>
      <c r="C7" s="99">
        <v>100</v>
      </c>
      <c r="D7" s="100">
        <f>(C7/'Teine 47'!C7)*'Teine 47'!D7</f>
        <v>157.702</v>
      </c>
      <c r="E7" s="100">
        <f>(D7/'Teine 47'!D7)*'Teine 47'!E7</f>
        <v>26.875999999999994</v>
      </c>
      <c r="F7" s="100">
        <f>(E7/'Teine 47'!E7)*'Teine 47'!F7</f>
        <v>4.7419999999999991</v>
      </c>
      <c r="G7" s="100">
        <f>(F7/'Teine 47'!F7)*'Teine 47'!G7</f>
        <v>2.2770000000000001</v>
      </c>
    </row>
    <row r="8" spans="1:7">
      <c r="A8" s="108"/>
      <c r="B8" s="80" t="str">
        <f>'Teine 47'!B8</f>
        <v>Kõrvits, röstitud</v>
      </c>
      <c r="C8" s="99">
        <v>50</v>
      </c>
      <c r="D8" s="100">
        <f>(C8/'Teine 47'!C8)*'Teine 47'!D8</f>
        <v>22.015499999999999</v>
      </c>
      <c r="E8" s="100">
        <f>(D8/'Teine 47'!D8)*'Teine 47'!E8</f>
        <v>1.95</v>
      </c>
      <c r="F8" s="100">
        <f>(E8/'Teine 47'!E8)*'Teine 47'!F8</f>
        <v>1.5615000000000001</v>
      </c>
      <c r="G8" s="100">
        <f>(F8/'Teine 47'!F8)*'Teine 47'!G8</f>
        <v>0.38750000000000001</v>
      </c>
    </row>
    <row r="9" spans="1:7">
      <c r="A9" s="86"/>
      <c r="B9" s="80" t="str">
        <f>'Teine 47'!B9</f>
        <v>Mahla-õlikaste</v>
      </c>
      <c r="C9" s="85">
        <v>5</v>
      </c>
      <c r="D9" s="100">
        <f>(C9/'Teine 47'!C9)*'Teine 47'!D9</f>
        <v>32.189399999999999</v>
      </c>
      <c r="E9" s="100">
        <f>(D9/'Teine 47'!D9)*'Teine 47'!E9</f>
        <v>9.7050000000000011E-2</v>
      </c>
      <c r="F9" s="100">
        <f>(E9/'Teine 47'!E9)*'Teine 47'!F9</f>
        <v>3.5305500000000003</v>
      </c>
      <c r="G9" s="100">
        <f>(F9/'Teine 47'!F9)*'Teine 47'!G9</f>
        <v>1.3550000000000001E-2</v>
      </c>
    </row>
    <row r="10" spans="1:7">
      <c r="A10" s="86"/>
      <c r="B10" s="80" t="str">
        <f>'Teine 47'!B10</f>
        <v>Peedi-hapukurgisalat</v>
      </c>
      <c r="C10" s="21">
        <v>50</v>
      </c>
      <c r="D10" s="100">
        <f>(C10/'Teine 47'!C10)*'Teine 47'!D10</f>
        <v>17.803999999999998</v>
      </c>
      <c r="E10" s="100">
        <f>(D10/'Teine 47'!D10)*'Teine 47'!E10</f>
        <v>4.0804999999999998</v>
      </c>
      <c r="F10" s="100">
        <f>(E10/'Teine 47'!E10)*'Teine 47'!F10</f>
        <v>0.10100000000000001</v>
      </c>
      <c r="G10" s="100">
        <f>(F10/'Teine 47'!F10)*'Teine 47'!G10</f>
        <v>0.73399999999999999</v>
      </c>
    </row>
    <row r="11" spans="1:7">
      <c r="A11" s="86"/>
      <c r="B11" s="80" t="str">
        <f>'Teine 47'!B11</f>
        <v>Hiina kapsas, roheline hernes, punane redis (mahe)</v>
      </c>
      <c r="C11" s="21">
        <v>30</v>
      </c>
      <c r="D11" s="100">
        <f>(C11/'Teine 47'!C11)*'Teine 47'!D11</f>
        <v>11.542000000000002</v>
      </c>
      <c r="E11" s="100">
        <f>(D11/'Teine 47'!D11)*'Teine 47'!E11</f>
        <v>2.33</v>
      </c>
      <c r="F11" s="100">
        <f>(E11/'Teine 47'!E11)*'Teine 47'!F11</f>
        <v>0.09</v>
      </c>
      <c r="G11" s="100">
        <f>(F11/'Teine 47'!F11)*'Teine 47'!G11</f>
        <v>0.8580000000000001</v>
      </c>
    </row>
    <row r="12" spans="1:7">
      <c r="A12" s="86"/>
      <c r="B12" s="80" t="str">
        <f>'Teine 47'!B12</f>
        <v>Seemnesegu (mahe)</v>
      </c>
      <c r="C12" s="85">
        <v>15</v>
      </c>
      <c r="D12" s="100">
        <f>(C12/'Teine 47'!C12)*'Teine 47'!D12</f>
        <v>91.315050000000014</v>
      </c>
      <c r="E12" s="100">
        <f>(D12/'Teine 47'!D12)*'Teine 47'!E12</f>
        <v>1.9200000000000004</v>
      </c>
      <c r="F12" s="100">
        <f>(E12/'Teine 47'!E12)*'Teine 47'!F12</f>
        <v>7.7350500000000011</v>
      </c>
      <c r="G12" s="100">
        <f>(F12/'Teine 47'!F12)*'Teine 47'!G12</f>
        <v>4.2349500000000004</v>
      </c>
    </row>
    <row r="13" spans="1:7">
      <c r="A13" s="86"/>
      <c r="B13" s="80" t="str">
        <f>'Teine 47'!B13</f>
        <v>PRIA Piimatooted (piim, keefir R 2,5% ) (L)</v>
      </c>
      <c r="C13" s="250">
        <v>50</v>
      </c>
      <c r="D13" s="100">
        <f>(C13/'Teine 47'!C13)*'Teine 47'!D13</f>
        <v>28.195</v>
      </c>
      <c r="E13" s="100">
        <f>(D13/'Teine 47'!D13)*'Teine 47'!E13</f>
        <v>2.4375</v>
      </c>
      <c r="F13" s="100">
        <f>(E13/'Teine 47'!E13)*'Teine 47'!F13</f>
        <v>1.2849999999999999</v>
      </c>
      <c r="G13" s="100">
        <f>(F13/'Teine 47'!F13)*'Teine 47'!G13</f>
        <v>1.72</v>
      </c>
    </row>
    <row r="14" spans="1:7">
      <c r="A14" s="86"/>
      <c r="B14" s="80" t="str">
        <f>'Teine 47'!B14</f>
        <v>Mahl (erinevad maitsed)</v>
      </c>
      <c r="C14" s="101">
        <v>50</v>
      </c>
      <c r="D14" s="100">
        <f>(C14/'Teine 47'!C14)*'Teine 47'!D14</f>
        <v>24.264399999999998</v>
      </c>
      <c r="E14" s="100">
        <f>(D14/'Teine 47'!D14)*'Teine 47'!E14</f>
        <v>5.891</v>
      </c>
      <c r="F14" s="100">
        <f>(E14/'Teine 47'!E14)*'Teine 47'!F14</f>
        <v>2.5000000000000001E-2</v>
      </c>
      <c r="G14" s="100">
        <f>(F14/'Teine 47'!F14)*'Teine 47'!G14</f>
        <v>0.18149999999999999</v>
      </c>
    </row>
    <row r="15" spans="1:7">
      <c r="A15" s="86"/>
      <c r="B15" s="80" t="str">
        <f>'Teine 47'!B15</f>
        <v>Joogijogurt R 1,5%, maitsestatud (L)</v>
      </c>
      <c r="C15" s="101">
        <v>50</v>
      </c>
      <c r="D15" s="100">
        <f>(C15/'Teine 47'!C15)*'Teine 47'!D15</f>
        <v>37.372999999999998</v>
      </c>
      <c r="E15" s="100">
        <f>(D15/'Teine 47'!D15)*'Teine 47'!E15</f>
        <v>6.0614999999999997</v>
      </c>
      <c r="F15" s="100">
        <f>(E15/'Teine 47'!E15)*'Teine 47'!F15</f>
        <v>0.75</v>
      </c>
      <c r="G15" s="100">
        <f>(F15/'Teine 47'!F15)*'Teine 47'!G15</f>
        <v>1.6</v>
      </c>
    </row>
    <row r="16" spans="1:7">
      <c r="A16" s="86"/>
      <c r="B16" s="80" t="str">
        <f>'Teine 47'!B16</f>
        <v>Tee, suhkruta</v>
      </c>
      <c r="C16" s="101">
        <v>50</v>
      </c>
      <c r="D16" s="100">
        <f>(C16/'Teine 47'!C16)*'Teine 47'!D16</f>
        <v>0.2</v>
      </c>
      <c r="E16" s="100">
        <f>(D16/'Teine 47'!D16)*'Teine 47'!E16</f>
        <v>0</v>
      </c>
      <c r="F16" s="100">
        <v>0</v>
      </c>
      <c r="G16" s="100">
        <v>0.05</v>
      </c>
    </row>
    <row r="17" spans="1:7">
      <c r="A17" s="166"/>
      <c r="B17" s="80" t="str">
        <f>'Teine 47'!B17</f>
        <v>Rukkileiva (3 sorti) - ja sepikutoodete valik  (G)</v>
      </c>
      <c r="C17" s="101">
        <v>50</v>
      </c>
      <c r="D17" s="100">
        <f>(C17/'Teine 47'!C17)*'Teine 47'!D17</f>
        <v>123.1</v>
      </c>
      <c r="E17" s="100">
        <f>(D17/'Teine 47'!D17)*'Teine 47'!E17</f>
        <v>26.15</v>
      </c>
      <c r="F17" s="100">
        <f>(E17/'Teine 47'!E17)*'Teine 47'!F17</f>
        <v>1</v>
      </c>
      <c r="G17" s="100">
        <f>(F17/'Teine 47'!F17)*'Teine 47'!G17</f>
        <v>3.5750000000000002</v>
      </c>
    </row>
    <row r="18" spans="1:7">
      <c r="A18" s="108"/>
      <c r="B18" s="80" t="s">
        <v>19</v>
      </c>
      <c r="C18" s="99">
        <v>50</v>
      </c>
      <c r="D18" s="100">
        <f>(C18/'Teine 47'!C18)*'Teine 47'!D18</f>
        <v>19.988</v>
      </c>
      <c r="E18" s="100">
        <f>(D18/'Teine 47'!D18)*'Teine 47'!E18</f>
        <v>5.97</v>
      </c>
      <c r="F18" s="100">
        <f>(E18/'Teine 47'!E18)*'Teine 47'!F18</f>
        <v>0</v>
      </c>
      <c r="G18" s="100">
        <v>0.3</v>
      </c>
    </row>
    <row r="19" spans="1:7" s="118" customFormat="1">
      <c r="A19" s="47"/>
      <c r="B19" s="134" t="s">
        <v>8</v>
      </c>
      <c r="C19" s="50"/>
      <c r="D19" s="50">
        <f>SUM(D4:D18)</f>
        <v>920.71385000000009</v>
      </c>
      <c r="E19" s="50">
        <f>SUM(E4:E18)</f>
        <v>127.24904999999998</v>
      </c>
      <c r="F19" s="50">
        <f>SUM(F4:F18)</f>
        <v>34.736599999999996</v>
      </c>
      <c r="G19" s="50">
        <f>SUM(G4:G18)</f>
        <v>32.760999999999996</v>
      </c>
    </row>
    <row r="20" spans="1:7">
      <c r="A20" s="112"/>
      <c r="B20" s="132"/>
    </row>
    <row r="21" spans="1:7" s="95" customFormat="1" ht="28.9" customHeight="1">
      <c r="A21" s="37" t="s">
        <v>9</v>
      </c>
      <c r="B21" s="135"/>
      <c r="C21" s="136" t="s">
        <v>1</v>
      </c>
      <c r="D21" s="136" t="s">
        <v>2</v>
      </c>
      <c r="E21" s="136" t="s">
        <v>3</v>
      </c>
      <c r="F21" s="136" t="s">
        <v>4</v>
      </c>
      <c r="G21" s="136" t="s">
        <v>5</v>
      </c>
    </row>
    <row r="22" spans="1:7">
      <c r="A22" s="80" t="s">
        <v>6</v>
      </c>
      <c r="B22" s="165" t="str">
        <f>'Teine 47'!B22</f>
        <v>Veiselihasupp kümne köögiviljadega</v>
      </c>
      <c r="C22" s="99">
        <v>150</v>
      </c>
      <c r="D22" s="100">
        <f>C22*'Teine 47'!D22/'Teine 47'!C22</f>
        <v>161.47800000000001</v>
      </c>
      <c r="E22" s="100">
        <f>D22*'Teine 47'!E22/'Teine 47'!D22</f>
        <v>14.6775</v>
      </c>
      <c r="F22" s="100">
        <f>E22*'Teine 47'!F22/'Teine 47'!E22</f>
        <v>10.642500000000002</v>
      </c>
      <c r="G22" s="100">
        <f>F22*'Teine 47'!G22/'Teine 47'!F22</f>
        <v>4.4430000000000014</v>
      </c>
    </row>
    <row r="23" spans="1:7">
      <c r="A23" s="80" t="s">
        <v>22</v>
      </c>
      <c r="B23" s="165" t="str">
        <f>'Teine 47'!B23</f>
        <v>Kikerhernesupp kümne köögiviljaga (mahe)</v>
      </c>
      <c r="C23" s="99">
        <v>150</v>
      </c>
      <c r="D23" s="100">
        <f>C23*'Teine 47'!D23/'Teine 47'!C23</f>
        <v>140.44200000000001</v>
      </c>
      <c r="E23" s="100">
        <f>D23*'Teine 47'!E23/'Teine 47'!D23</f>
        <v>15.4575</v>
      </c>
      <c r="F23" s="100">
        <f>E23*'Teine 47'!F23/'Teine 47'!E23</f>
        <v>8.3849999999999998</v>
      </c>
      <c r="G23" s="100">
        <f>F23*'Teine 47'!G23/'Teine 47'!F23</f>
        <v>3.4004999999999996</v>
      </c>
    </row>
    <row r="24" spans="1:7">
      <c r="A24" s="80"/>
      <c r="B24" s="165" t="str">
        <f>'Teine 47'!B24</f>
        <v>Mahlatarretis vanillikastmega (100/60) (L)</v>
      </c>
      <c r="C24" s="99">
        <v>80</v>
      </c>
      <c r="D24" s="100">
        <f>C24*'Teine 47'!D24/'Teine 47'!C24</f>
        <v>62.558400000000006</v>
      </c>
      <c r="E24" s="100">
        <f>D24*'Teine 47'!E24/'Teine 47'!D24</f>
        <v>8.5683000000000007</v>
      </c>
      <c r="F24" s="100">
        <f>E24*'Teine 47'!F24/'Teine 47'!E24</f>
        <v>1.724</v>
      </c>
      <c r="G24" s="100">
        <f>F24*'Teine 47'!G24/'Teine 47'!F24</f>
        <v>3.2339000000000002</v>
      </c>
    </row>
    <row r="25" spans="1:7">
      <c r="A25" s="80"/>
      <c r="B25" s="165" t="str">
        <f>'Teine 47'!B25</f>
        <v>Mustsõstra-rukkivaht (G)</v>
      </c>
      <c r="C25" s="99">
        <v>80</v>
      </c>
      <c r="D25" s="100">
        <f>C25*'Teine 47'!D25/'Teine 47'!C25</f>
        <v>63.516800000000003</v>
      </c>
      <c r="E25" s="100">
        <f>D25*'Teine 47'!E25/'Teine 47'!D25</f>
        <v>14.799199999999999</v>
      </c>
      <c r="F25" s="100">
        <f>E25*'Teine 47'!F25/'Teine 47'!E25</f>
        <v>0.21200000000000002</v>
      </c>
      <c r="G25" s="100">
        <f>F25*'Teine 47'!G25/'Teine 47'!F25</f>
        <v>1.2272000000000001</v>
      </c>
    </row>
    <row r="26" spans="1:7">
      <c r="A26" s="80"/>
      <c r="B26" s="165" t="str">
        <f>'Teine 47'!B26</f>
        <v>PRIA Piimatooted (piim, keefir R 2,5% ) (L)</v>
      </c>
      <c r="C26" s="99">
        <v>50</v>
      </c>
      <c r="D26" s="100">
        <f>C26*'Teine 47'!D26/'Teine 47'!C26</f>
        <v>28.195</v>
      </c>
      <c r="E26" s="100">
        <f>D26*'Teine 47'!E26/'Teine 47'!D26</f>
        <v>2.4375</v>
      </c>
      <c r="F26" s="100">
        <f>E26*'Teine 47'!F26/'Teine 47'!E26</f>
        <v>1.2849999999999997</v>
      </c>
      <c r="G26" s="100">
        <f>F26*'Teine 47'!G26/'Teine 47'!F26</f>
        <v>1.7199999999999998</v>
      </c>
    </row>
    <row r="27" spans="1:7">
      <c r="A27" s="80"/>
      <c r="B27" s="165" t="str">
        <f>'Teine 47'!B27</f>
        <v>Mahl (erinevad maitsed)</v>
      </c>
      <c r="C27" s="99">
        <v>50</v>
      </c>
      <c r="D27" s="100">
        <f>C27*'Teine 47'!D27/'Teine 47'!C27</f>
        <v>24.264400000000002</v>
      </c>
      <c r="E27" s="100">
        <f>D27*'Teine 47'!E27/'Teine 47'!D27</f>
        <v>5.8910000000000009</v>
      </c>
      <c r="F27" s="100">
        <f>E27*'Teine 47'!F27/'Teine 47'!E27</f>
        <v>2.5000000000000001E-2</v>
      </c>
      <c r="G27" s="100">
        <f>F27*'Teine 47'!G27/'Teine 47'!F27</f>
        <v>0.18149999999999999</v>
      </c>
    </row>
    <row r="28" spans="1:7">
      <c r="A28" s="80"/>
      <c r="B28" s="165" t="str">
        <f>'Teine 47'!B28</f>
        <v>Joogijogurt R 1,5%, maitsestatud (L)</v>
      </c>
      <c r="C28" s="99">
        <v>25</v>
      </c>
      <c r="D28" s="100">
        <f>C28*'Teine 47'!D28/'Teine 47'!C28</f>
        <v>18.686499999999999</v>
      </c>
      <c r="E28" s="100">
        <f>D28*'Teine 47'!E28/'Teine 47'!D28</f>
        <v>3.0307499999999998</v>
      </c>
      <c r="F28" s="100">
        <f>E28*'Teine 47'!F28/'Teine 47'!E28</f>
        <v>0.375</v>
      </c>
      <c r="G28" s="100">
        <f>F28*'Teine 47'!G28/'Teine 47'!F28</f>
        <v>0.80000000000000016</v>
      </c>
    </row>
    <row r="29" spans="1:7">
      <c r="A29" s="80"/>
      <c r="B29" s="165" t="str">
        <f>'Teine 47'!B29</f>
        <v>Tee, suhkruta</v>
      </c>
      <c r="C29" s="99">
        <v>50</v>
      </c>
      <c r="D29" s="100">
        <f>C29*'Teine 47'!D29/'Teine 47'!C29</f>
        <v>0.2</v>
      </c>
      <c r="E29" s="100">
        <f>D29*'Teine 47'!E29/'Teine 47'!D29</f>
        <v>0</v>
      </c>
      <c r="F29" s="100">
        <v>0</v>
      </c>
      <c r="G29" s="100">
        <v>0.05</v>
      </c>
    </row>
    <row r="30" spans="1:7">
      <c r="A30" s="86"/>
      <c r="B30" s="165" t="str">
        <f>'Teine 47'!B30</f>
        <v>Rukkileiva (3 sorti) - ja sepikutoodete valik  (G)</v>
      </c>
      <c r="C30" s="99">
        <v>50</v>
      </c>
      <c r="D30" s="100">
        <f>C30*'Teine 47'!D30/'Teine 47'!C30</f>
        <v>123.1</v>
      </c>
      <c r="E30" s="100">
        <f>D30*'Teine 47'!E30/'Teine 47'!D30</f>
        <v>26.15</v>
      </c>
      <c r="F30" s="100">
        <f>E30*'Teine 47'!F30/'Teine 47'!E30</f>
        <v>1</v>
      </c>
      <c r="G30" s="100">
        <f>F30*'Teine 47'!G30/'Teine 47'!F30</f>
        <v>3.5750000000000002</v>
      </c>
    </row>
    <row r="31" spans="1:7">
      <c r="A31" s="86"/>
      <c r="B31" s="165" t="s">
        <v>98</v>
      </c>
      <c r="C31" s="111">
        <v>50</v>
      </c>
      <c r="D31" s="100">
        <f>C31*'Teine 47'!D31/'Teine 47'!C31</f>
        <v>24.038</v>
      </c>
      <c r="E31" s="100">
        <f>D31*'Teine 47'!E31/'Teine 47'!D31</f>
        <v>6.74</v>
      </c>
      <c r="F31" s="100">
        <f>E31*'Teine 47'!F31/'Teine 47'!E31</f>
        <v>0</v>
      </c>
      <c r="G31" s="100">
        <v>0.3</v>
      </c>
    </row>
    <row r="32" spans="1:7" s="118" customFormat="1">
      <c r="A32" s="47"/>
      <c r="B32" s="134" t="s">
        <v>8</v>
      </c>
      <c r="C32" s="50"/>
      <c r="D32" s="50">
        <f>SUM(D22:D31)</f>
        <v>646.47910000000002</v>
      </c>
      <c r="E32" s="50">
        <f>SUM(E22:E31)</f>
        <v>97.751750000000001</v>
      </c>
      <c r="F32" s="50">
        <f>SUM(F22:F31)</f>
        <v>23.648500000000002</v>
      </c>
      <c r="G32" s="50">
        <f>SUM(G22:G31)</f>
        <v>18.931100000000001</v>
      </c>
    </row>
    <row r="33" spans="1:7">
      <c r="A33" s="112"/>
      <c r="B33" s="132"/>
    </row>
    <row r="34" spans="1:7" s="95" customFormat="1" ht="30" customHeight="1">
      <c r="A34" s="37" t="s">
        <v>11</v>
      </c>
      <c r="B34" s="146"/>
      <c r="C34" s="136" t="s">
        <v>1</v>
      </c>
      <c r="D34" s="136" t="s">
        <v>2</v>
      </c>
      <c r="E34" s="136" t="s">
        <v>3</v>
      </c>
      <c r="F34" s="136" t="s">
        <v>4</v>
      </c>
      <c r="G34" s="136" t="s">
        <v>5</v>
      </c>
    </row>
    <row r="35" spans="1:7">
      <c r="A35" s="80" t="s">
        <v>6</v>
      </c>
      <c r="B35" s="147" t="str">
        <f>'Teine 47'!B35</f>
        <v>Hakkliha-suvikõrvitsapikkpoiss, seahakkliha (G, PT)</v>
      </c>
      <c r="C35" s="99">
        <v>80</v>
      </c>
      <c r="D35" s="100">
        <f>(C35/'Teine 47'!C35)*'Teine 47'!D35</f>
        <v>118.2032</v>
      </c>
      <c r="E35" s="100">
        <f>(D35/'Teine 47'!D35)*'Teine 47'!E35</f>
        <v>8.8391999999999999</v>
      </c>
      <c r="F35" s="100">
        <f>(E35/'Teine 47'!E35)*'Teine 47'!F35</f>
        <v>5.8392000000000008</v>
      </c>
      <c r="G35" s="100">
        <f>(F35/'Teine 47'!F35)*'Teine 47'!G35</f>
        <v>8.1968000000000014</v>
      </c>
    </row>
    <row r="36" spans="1:7">
      <c r="A36" s="80" t="s">
        <v>22</v>
      </c>
      <c r="B36" s="147" t="str">
        <f>'Teine 47'!B36</f>
        <v>Porgandi-suvikõrvitsa pikkpoiss (G, PT) (mahe)</v>
      </c>
      <c r="C36" s="99">
        <v>80</v>
      </c>
      <c r="D36" s="100">
        <f>(C36/'Teine 47'!C36)*'Teine 47'!D36</f>
        <v>80.264800000000008</v>
      </c>
      <c r="E36" s="100">
        <f>(D36/'Teine 47'!D36)*'Teine 47'!E36</f>
        <v>13.356000000000002</v>
      </c>
      <c r="F36" s="100">
        <f>(E36/'Teine 47'!E36)*'Teine 47'!F36</f>
        <v>2.2920000000000003</v>
      </c>
      <c r="G36" s="100">
        <f>(F36/'Teine 47'!F36)*'Teine 47'!G36</f>
        <v>2.968</v>
      </c>
    </row>
    <row r="37" spans="1:7">
      <c r="A37" s="86"/>
      <c r="B37" s="147" t="str">
        <f>'Teine 47'!B37</f>
        <v>Kartulipuder (L)</v>
      </c>
      <c r="C37" s="99">
        <v>100</v>
      </c>
      <c r="D37" s="100">
        <f>(C37/'Teine 47'!C37)*'Teine 47'!D37</f>
        <v>76.534000000000006</v>
      </c>
      <c r="E37" s="100">
        <f>(D37/'Teine 47'!D37)*'Teine 47'!E37</f>
        <v>15.846</v>
      </c>
      <c r="F37" s="100">
        <f>(E37/'Teine 47'!E37)*'Teine 47'!F37</f>
        <v>0.61</v>
      </c>
      <c r="G37" s="100">
        <f>(F37/'Teine 47'!F37)*'Teine 47'!G37</f>
        <v>2.363</v>
      </c>
    </row>
    <row r="38" spans="1:7">
      <c r="A38" s="86"/>
      <c r="B38" s="147" t="str">
        <f>'Teine 47'!B38</f>
        <v>Tatar, aurutatud (mahe)</v>
      </c>
      <c r="C38" s="99">
        <v>100</v>
      </c>
      <c r="D38" s="100">
        <f>(C38/'Teine 47'!C38)*'Teine 47'!D38</f>
        <v>80.599999999999994</v>
      </c>
      <c r="E38" s="100">
        <f>(D38/'Teine 47'!D38)*'Teine 47'!E38</f>
        <v>16.975000000000001</v>
      </c>
      <c r="F38" s="100">
        <f>(E38/'Teine 47'!E38)*'Teine 47'!F38</f>
        <v>0.5</v>
      </c>
      <c r="G38" s="100">
        <f>(F38/'Teine 47'!F38)*'Teine 47'!G38</f>
        <v>2.9750000000000001</v>
      </c>
    </row>
    <row r="39" spans="1:7">
      <c r="A39" s="166"/>
      <c r="B39" s="147" t="str">
        <f>'Teine 47'!B39</f>
        <v>Peet, aurutatud</v>
      </c>
      <c r="C39" s="21">
        <v>50</v>
      </c>
      <c r="D39" s="100">
        <f>(C39/'Teine 47'!C39)*'Teine 47'!D39</f>
        <v>22.627500000000001</v>
      </c>
      <c r="E39" s="100">
        <f>(D39/'Teine 47'!D39)*'Teine 47'!E39</f>
        <v>5.46</v>
      </c>
      <c r="F39" s="100">
        <f>(E39/'Teine 47'!E39)*'Teine 47'!F39</f>
        <v>5.2499999999999998E-2</v>
      </c>
      <c r="G39" s="100">
        <f>(F39/'Teine 47'!F39)*'Teine 47'!G39</f>
        <v>0.73499999999999999</v>
      </c>
    </row>
    <row r="40" spans="1:7">
      <c r="A40" s="166"/>
      <c r="B40" s="147" t="str">
        <f>'Teine 47'!B40</f>
        <v>Soe valge kaste (G, L)</v>
      </c>
      <c r="C40" s="12">
        <v>50</v>
      </c>
      <c r="D40" s="100">
        <f>(C40/'Teine 47'!C40)*'Teine 47'!D40</f>
        <v>59.125999999999998</v>
      </c>
      <c r="E40" s="100">
        <f>(D40/'Teine 47'!D40)*'Teine 47'!E40</f>
        <v>4.077</v>
      </c>
      <c r="F40" s="100">
        <f>(E40/'Teine 47'!E40)*'Teine 47'!F40</f>
        <v>3.9460000000000002</v>
      </c>
      <c r="G40" s="100">
        <f>(F40/'Teine 47'!F40)*'Teine 47'!G40</f>
        <v>1.873</v>
      </c>
    </row>
    <row r="41" spans="1:7">
      <c r="A41" s="256"/>
      <c r="B41" s="147" t="str">
        <f>'Teine 47'!B41</f>
        <v>Mahla-õlikaste</v>
      </c>
      <c r="C41" s="268">
        <v>5</v>
      </c>
      <c r="D41" s="100">
        <f>(C41/'Teine 47'!C41)*'Teine 47'!D41</f>
        <v>32.189399999999999</v>
      </c>
      <c r="E41" s="100">
        <f>(D41/'Teine 47'!D41)*'Teine 47'!E41</f>
        <v>9.7050000000000011E-2</v>
      </c>
      <c r="F41" s="100">
        <f>(E41/'Teine 47'!E41)*'Teine 47'!F41</f>
        <v>3.5305500000000003</v>
      </c>
      <c r="G41" s="100">
        <f>(F41/'Teine 47'!F41)*'Teine 47'!G41</f>
        <v>1.3550000000000001E-2</v>
      </c>
    </row>
    <row r="42" spans="1:7">
      <c r="A42" s="255"/>
      <c r="B42" s="147" t="str">
        <f>'Teine 47'!B42</f>
        <v>Kapsa-maisi-paprikasalat (mahe kapsas)</v>
      </c>
      <c r="C42" s="268">
        <v>50</v>
      </c>
      <c r="D42" s="100">
        <f>(C42/'Teine 47'!C42)*'Teine 47'!D42</f>
        <v>25.484500000000001</v>
      </c>
      <c r="E42" s="100">
        <f>(D42/'Teine 47'!D42)*'Teine 47'!E42</f>
        <v>4.7925000000000004</v>
      </c>
      <c r="F42" s="100">
        <f>(E42/'Teine 47'!E42)*'Teine 47'!F42</f>
        <v>0.69899999999999995</v>
      </c>
      <c r="G42" s="100">
        <f>(F42/'Teine 47'!F42)*'Teine 47'!G42</f>
        <v>0.78500000000000003</v>
      </c>
    </row>
    <row r="43" spans="1:7">
      <c r="A43" s="86"/>
      <c r="B43" s="147" t="str">
        <f>'Teine 47'!B43</f>
        <v>Porgand, tomat, porrulauk</v>
      </c>
      <c r="C43" s="268">
        <v>30</v>
      </c>
      <c r="D43" s="100">
        <f>(C43/'Teine 47'!C43)*'Teine 47'!D43</f>
        <v>7.8319999999999999</v>
      </c>
      <c r="E43" s="100">
        <f>(D43/'Teine 47'!D43)*'Teine 47'!E43</f>
        <v>1.851</v>
      </c>
      <c r="F43" s="100">
        <f>(E43/'Teine 47'!E43)*'Teine 47'!F43</f>
        <v>7.0000000000000007E-2</v>
      </c>
      <c r="G43" s="100">
        <f>(F43/'Teine 47'!F43)*'Teine 47'!G43</f>
        <v>0.30000000000000004</v>
      </c>
    </row>
    <row r="44" spans="1:7">
      <c r="A44" s="86"/>
      <c r="B44" s="147" t="str">
        <f>'Teine 47'!B44</f>
        <v>Seemnesegu (mahe)</v>
      </c>
      <c r="C44" s="138">
        <v>15</v>
      </c>
      <c r="D44" s="100">
        <f>(C44/'Teine 47'!C44)*'Teine 47'!D44</f>
        <v>91.315050000000014</v>
      </c>
      <c r="E44" s="100">
        <f>(D44/'Teine 47'!D44)*'Teine 47'!E44</f>
        <v>1.9200000000000004</v>
      </c>
      <c r="F44" s="100">
        <f>(E44/'Teine 47'!E44)*'Teine 47'!F44</f>
        <v>7.7350500000000011</v>
      </c>
      <c r="G44" s="100">
        <f>(F44/'Teine 47'!F44)*'Teine 47'!G44</f>
        <v>4.2349500000000004</v>
      </c>
    </row>
    <row r="45" spans="1:7">
      <c r="A45" s="108"/>
      <c r="B45" s="147" t="str">
        <f>'Teine 47'!B45</f>
        <v>PRIA Piimatooted (piim, keefir R 2,5% ) (L)</v>
      </c>
      <c r="C45" s="99">
        <v>50</v>
      </c>
      <c r="D45" s="100">
        <f>(C45/'Teine 47'!C45)*'Teine 47'!D45</f>
        <v>28.195</v>
      </c>
      <c r="E45" s="100">
        <f>(D45/'Teine 47'!D45)*'Teine 47'!E45</f>
        <v>2.4375</v>
      </c>
      <c r="F45" s="100">
        <f>(E45/'Teine 47'!E45)*'Teine 47'!F45</f>
        <v>1.2849999999999999</v>
      </c>
      <c r="G45" s="100">
        <f>(F45/'Teine 47'!F45)*'Teine 47'!G45</f>
        <v>1.72</v>
      </c>
    </row>
    <row r="46" spans="1:7">
      <c r="A46" s="108"/>
      <c r="B46" s="147" t="str">
        <f>'Teine 47'!B46</f>
        <v>Mahl (erinevad maitsed)</v>
      </c>
      <c r="C46" s="21">
        <v>50</v>
      </c>
      <c r="D46" s="100">
        <f>(C46/'Teine 47'!C46)*'Teine 47'!D46</f>
        <v>24.264399999999998</v>
      </c>
      <c r="E46" s="100">
        <f>(D46/'Teine 47'!D46)*'Teine 47'!E46</f>
        <v>5.891</v>
      </c>
      <c r="F46" s="100">
        <f>(E46/'Teine 47'!E46)*'Teine 47'!F46</f>
        <v>2.5000000000000001E-2</v>
      </c>
      <c r="G46" s="100">
        <f>(F46/'Teine 47'!F46)*'Teine 47'!G46</f>
        <v>0.18149999999999999</v>
      </c>
    </row>
    <row r="47" spans="1:7">
      <c r="A47" s="108"/>
      <c r="B47" s="147" t="str">
        <f>'Teine 47'!B47</f>
        <v>Joogijogurt R 1,5%, maitsestatud (L)</v>
      </c>
      <c r="C47" s="21">
        <v>25</v>
      </c>
      <c r="D47" s="100">
        <f>(C47/'Teine 47'!C47)*'Teine 47'!D47</f>
        <v>18.686499999999999</v>
      </c>
      <c r="E47" s="100">
        <f>(D47/'Teine 47'!D47)*'Teine 47'!E47</f>
        <v>3.0307499999999998</v>
      </c>
      <c r="F47" s="100">
        <f>(E47/'Teine 47'!E47)*'Teine 47'!F47</f>
        <v>0.375</v>
      </c>
      <c r="G47" s="100">
        <f>(F47/'Teine 47'!F47)*'Teine 47'!G47</f>
        <v>0.8</v>
      </c>
    </row>
    <row r="48" spans="1:7">
      <c r="A48" s="80"/>
      <c r="B48" s="147" t="str">
        <f>'Teine 47'!B48</f>
        <v>Tee, suhkruta</v>
      </c>
      <c r="C48" s="85">
        <v>50</v>
      </c>
      <c r="D48" s="100">
        <f>(C48/'Teine 47'!C48)*'Teine 47'!D48</f>
        <v>0.2</v>
      </c>
      <c r="E48" s="100">
        <f>(D48/'Teine 47'!D48)*'Teine 47'!E48</f>
        <v>0</v>
      </c>
      <c r="F48" s="100">
        <v>0</v>
      </c>
      <c r="G48" s="100">
        <v>0.05</v>
      </c>
    </row>
    <row r="49" spans="1:7">
      <c r="A49" s="108"/>
      <c r="B49" s="147" t="str">
        <f>'Teine 47'!B49</f>
        <v>Rukkileiva (3 sorti) - ja sepikutoodete valik  (G)</v>
      </c>
      <c r="C49" s="70">
        <v>50</v>
      </c>
      <c r="D49" s="100">
        <f>(C49/'Teine 47'!C49)*'Teine 47'!D49</f>
        <v>123.1</v>
      </c>
      <c r="E49" s="100">
        <f>(D49/'Teine 47'!D49)*'Teine 47'!E49</f>
        <v>26.15</v>
      </c>
      <c r="F49" s="100">
        <f>(E49/'Teine 47'!E49)*'Teine 47'!F49</f>
        <v>1</v>
      </c>
      <c r="G49" s="100">
        <f>(F49/'Teine 47'!F49)*'Teine 47'!G49</f>
        <v>3.5750000000000002</v>
      </c>
    </row>
    <row r="50" spans="1:7">
      <c r="A50" s="86"/>
      <c r="B50" s="147" t="str">
        <f>'Teine 47'!B50</f>
        <v>Apelsin</v>
      </c>
      <c r="C50" s="99">
        <v>50</v>
      </c>
      <c r="D50" s="100">
        <f>(C50/'Teine 47'!C50)*'Teine 47'!D50</f>
        <v>21.35</v>
      </c>
      <c r="E50" s="100">
        <f>(D50/'Teine 47'!D50)*'Teine 47'!E50</f>
        <v>5.0999999999999996</v>
      </c>
      <c r="F50" s="100">
        <f>(E50/'Teine 47'!E50)*'Teine 47'!F50</f>
        <v>0.05</v>
      </c>
      <c r="G50" s="100">
        <f>(F50/'Teine 47'!F50)*'Teine 47'!G50</f>
        <v>0.55000000000000004</v>
      </c>
    </row>
    <row r="51" spans="1:7" s="118" customFormat="1">
      <c r="A51" s="47"/>
      <c r="B51" s="134" t="s">
        <v>8</v>
      </c>
      <c r="C51" s="50"/>
      <c r="D51" s="50">
        <f>SUM(D35:D50)</f>
        <v>809.97235000000012</v>
      </c>
      <c r="E51" s="50">
        <f>SUM(E35:E50)</f>
        <v>115.82300000000001</v>
      </c>
      <c r="F51" s="50">
        <f>SUM(F35:F50)</f>
        <v>28.009300000000003</v>
      </c>
      <c r="G51" s="50">
        <f>SUM(G35:G50)</f>
        <v>31.320800000000002</v>
      </c>
    </row>
    <row r="52" spans="1:7">
      <c r="A52" s="112"/>
      <c r="B52" s="132"/>
      <c r="C52" s="94"/>
    </row>
    <row r="53" spans="1:7" s="95" customFormat="1" ht="30" customHeight="1">
      <c r="A53" s="37" t="s">
        <v>12</v>
      </c>
      <c r="B53" s="135"/>
      <c r="C53" s="136" t="s">
        <v>1</v>
      </c>
      <c r="D53" s="136" t="s">
        <v>2</v>
      </c>
      <c r="E53" s="136" t="s">
        <v>3</v>
      </c>
      <c r="F53" s="136" t="s">
        <v>4</v>
      </c>
      <c r="G53" s="136" t="s">
        <v>5</v>
      </c>
    </row>
    <row r="54" spans="1:7" s="95" customFormat="1">
      <c r="A54" s="80" t="s">
        <v>6</v>
      </c>
      <c r="B54" s="158" t="str">
        <f>'Teine 47'!B54</f>
        <v>Koorene lõhesupp  (L)</v>
      </c>
      <c r="C54" s="99">
        <v>150</v>
      </c>
      <c r="D54" s="100">
        <f>C54*'Teine 47'!D54/'Teine 47'!C54</f>
        <v>227.60399999999998</v>
      </c>
      <c r="E54" s="100">
        <f>D54*'Teine 47'!E54/'Teine 47'!D54</f>
        <v>4.2750000000000004</v>
      </c>
      <c r="F54" s="100">
        <f>E54*'Teine 47'!F54/'Teine 47'!E54</f>
        <v>14.152500000000002</v>
      </c>
      <c r="G54" s="100">
        <f>F54*'Teine 47'!G54/'Teine 47'!F54</f>
        <v>21.06</v>
      </c>
    </row>
    <row r="55" spans="1:7" s="95" customFormat="1">
      <c r="A55" s="80" t="s">
        <v>22</v>
      </c>
      <c r="B55" s="158" t="str">
        <f>'Teine 47'!B55</f>
        <v>Koorene oasupp spinati ja keedumunaga (L) (mahe)</v>
      </c>
      <c r="C55" s="99">
        <v>150</v>
      </c>
      <c r="D55" s="100">
        <f>C55*'Teine 47'!D55/'Teine 47'!C55</f>
        <v>138.67500000000001</v>
      </c>
      <c r="E55" s="100">
        <f>D55*'Teine 47'!E55/'Teine 47'!D55</f>
        <v>19.296000000000003</v>
      </c>
      <c r="F55" s="100">
        <f>E55*'Teine 47'!F55/'Teine 47'!E55</f>
        <v>4.8645000000000005</v>
      </c>
      <c r="G55" s="100">
        <f>F55*'Teine 47'!G55/'Teine 47'!F55</f>
        <v>6.2955000000000005</v>
      </c>
    </row>
    <row r="56" spans="1:7" s="95" customFormat="1">
      <c r="A56" s="80"/>
      <c r="B56" s="158" t="str">
        <f>'Teine 47'!B56</f>
        <v>Õuna-rukkileivakreem (G)</v>
      </c>
      <c r="C56" s="99">
        <v>80</v>
      </c>
      <c r="D56" s="100">
        <f>C56*'Teine 47'!D56/'Teine 47'!C56</f>
        <v>126.6416</v>
      </c>
      <c r="E56" s="100">
        <f>D56*'Teine 47'!E56/'Teine 47'!D56</f>
        <v>29.8536</v>
      </c>
      <c r="F56" s="100">
        <f>E56*'Teine 47'!F56/'Teine 47'!E56</f>
        <v>0.33200000000000002</v>
      </c>
      <c r="G56" s="100">
        <f>F56*'Teine 47'!G56/'Teine 47'!F56</f>
        <v>1.9943999999999997</v>
      </c>
    </row>
    <row r="57" spans="1:7" s="95" customFormat="1">
      <c r="A57" s="187"/>
      <c r="B57" s="158" t="str">
        <f>'Teine 47'!B57</f>
        <v>Mustikajogurt (L)</v>
      </c>
      <c r="C57" s="217">
        <v>80</v>
      </c>
      <c r="D57" s="100">
        <f>C57*'Teine 47'!D57/'Teine 47'!C57</f>
        <v>70.808000000000007</v>
      </c>
      <c r="E57" s="100">
        <f>D57*'Teine 47'!E57/'Teine 47'!D57</f>
        <v>12.384</v>
      </c>
      <c r="F57" s="100">
        <f>E57*'Teine 47'!F57/'Teine 47'!E57</f>
        <v>1.5920000000000003</v>
      </c>
      <c r="G57" s="100">
        <f>F57*'Teine 47'!G57/'Teine 47'!F57</f>
        <v>1.9840000000000002</v>
      </c>
    </row>
    <row r="58" spans="1:7" s="95" customFormat="1">
      <c r="A58" s="260"/>
      <c r="B58" s="158" t="str">
        <f>'Teine 47'!B58</f>
        <v>PRIA Piimatooted (piim, keefir R 2,5% ) (L)</v>
      </c>
      <c r="C58" s="267">
        <v>50</v>
      </c>
      <c r="D58" s="100">
        <f>C58*'Teine 47'!D58/'Teine 47'!C58</f>
        <v>28.195</v>
      </c>
      <c r="E58" s="100">
        <f>D58*'Teine 47'!E58/'Teine 47'!D58</f>
        <v>2.4375</v>
      </c>
      <c r="F58" s="100">
        <f>E58*'Teine 47'!F58/'Teine 47'!E58</f>
        <v>1.2849999999999999</v>
      </c>
      <c r="G58" s="100">
        <f>F58*'Teine 47'!G58/'Teine 47'!F58</f>
        <v>1.72</v>
      </c>
    </row>
    <row r="59" spans="1:7" s="95" customFormat="1">
      <c r="A59" s="260"/>
      <c r="B59" s="158" t="str">
        <f>'Teine 47'!B59</f>
        <v>Mahl (erinevad maitsed)</v>
      </c>
      <c r="C59" s="267">
        <v>50</v>
      </c>
      <c r="D59" s="100">
        <f>C59*'Teine 47'!D59/'Teine 47'!C59</f>
        <v>24.264400000000002</v>
      </c>
      <c r="E59" s="100">
        <f>D59*'Teine 47'!E59/'Teine 47'!D59</f>
        <v>5.8910000000000009</v>
      </c>
      <c r="F59" s="100">
        <f>E59*'Teine 47'!F59/'Teine 47'!E59</f>
        <v>2.5000000000000001E-2</v>
      </c>
      <c r="G59" s="100">
        <f>F59*'Teine 47'!G59/'Teine 47'!F59</f>
        <v>0.18149999999999999</v>
      </c>
    </row>
    <row r="60" spans="1:7" s="95" customFormat="1">
      <c r="A60" s="260"/>
      <c r="B60" s="158" t="str">
        <f>'Teine 47'!B60</f>
        <v>Joogijogurt R 1,5%, maitsestatud (L)</v>
      </c>
      <c r="C60" s="267">
        <v>25</v>
      </c>
      <c r="D60" s="100">
        <f>C60*'Teine 47'!D60/'Teine 47'!C60</f>
        <v>18.686499999999999</v>
      </c>
      <c r="E60" s="100">
        <f>D60*'Teine 47'!E60/'Teine 47'!D60</f>
        <v>3.0307499999999998</v>
      </c>
      <c r="F60" s="100">
        <f>E60*'Teine 47'!F60/'Teine 47'!E60</f>
        <v>0.375</v>
      </c>
      <c r="G60" s="100">
        <f>F60*'Teine 47'!G60/'Teine 47'!F60</f>
        <v>0.80000000000000016</v>
      </c>
    </row>
    <row r="61" spans="1:7" s="95" customFormat="1">
      <c r="A61" s="80"/>
      <c r="B61" s="158" t="str">
        <f>'Teine 47'!B61</f>
        <v>Tee, suhkruta</v>
      </c>
      <c r="C61" s="99">
        <v>50</v>
      </c>
      <c r="D61" s="100">
        <f>C61*'Teine 47'!D61/'Teine 47'!C61</f>
        <v>0.2</v>
      </c>
      <c r="E61" s="100">
        <f>D61*'Teine 47'!E61/'Teine 47'!D61</f>
        <v>0</v>
      </c>
      <c r="F61" s="100">
        <v>0</v>
      </c>
      <c r="G61" s="100">
        <v>0.05</v>
      </c>
    </row>
    <row r="62" spans="1:7" s="95" customFormat="1">
      <c r="A62" s="80"/>
      <c r="B62" s="158" t="str">
        <f>'Teine 47'!B62</f>
        <v>Rukkileiva (3 sorti) - ja sepikutoodete valik  (G)</v>
      </c>
      <c r="C62" s="99">
        <v>50</v>
      </c>
      <c r="D62" s="100">
        <f>C62*'Teine 47'!D62/'Teine 47'!C62</f>
        <v>123.1</v>
      </c>
      <c r="E62" s="100">
        <f>D62*'Teine 47'!E62/'Teine 47'!D62</f>
        <v>26.15</v>
      </c>
      <c r="F62" s="100">
        <f>E62*'Teine 47'!F62/'Teine 47'!E62</f>
        <v>1</v>
      </c>
      <c r="G62" s="100">
        <f>F62*'Teine 47'!G62/'Teine 47'!F62</f>
        <v>3.5750000000000002</v>
      </c>
    </row>
    <row r="63" spans="1:7">
      <c r="A63" s="108"/>
      <c r="B63" s="158" t="s">
        <v>19</v>
      </c>
      <c r="C63" s="101">
        <v>50</v>
      </c>
      <c r="D63" s="100">
        <f>C63*'Teine 47'!D63/'Teine 47'!C63</f>
        <v>19.988</v>
      </c>
      <c r="E63" s="100">
        <f>D63*'Teine 47'!E63/'Teine 47'!D63</f>
        <v>5.97</v>
      </c>
      <c r="F63" s="100">
        <f>E63*'Teine 47'!F63/'Teine 47'!E63</f>
        <v>0</v>
      </c>
      <c r="G63" s="100">
        <v>0.3</v>
      </c>
    </row>
    <row r="64" spans="1:7" s="118" customFormat="1">
      <c r="A64" s="47"/>
      <c r="B64" s="134" t="s">
        <v>8</v>
      </c>
      <c r="C64" s="50"/>
      <c r="D64" s="50">
        <f>SUM(D54:D63)</f>
        <v>778.16250000000014</v>
      </c>
      <c r="E64" s="50">
        <f>SUM(E54:E63)</f>
        <v>109.28785000000002</v>
      </c>
      <c r="F64" s="50">
        <f>SUM(F54:F63)</f>
        <v>23.626000000000001</v>
      </c>
      <c r="G64" s="50">
        <f>SUM(G54:G63)</f>
        <v>37.960399999999993</v>
      </c>
    </row>
    <row r="65" spans="1:12">
      <c r="A65" s="112"/>
      <c r="B65" s="132"/>
    </row>
    <row r="66" spans="1:12" s="95" customFormat="1" ht="30" customHeight="1">
      <c r="A66" s="37" t="s">
        <v>13</v>
      </c>
      <c r="B66" s="146"/>
      <c r="C66" s="136" t="s">
        <v>1</v>
      </c>
      <c r="D66" s="136" t="s">
        <v>2</v>
      </c>
      <c r="E66" s="136" t="s">
        <v>3</v>
      </c>
      <c r="F66" s="136" t="s">
        <v>4</v>
      </c>
      <c r="G66" s="136" t="s">
        <v>5</v>
      </c>
    </row>
    <row r="67" spans="1:12">
      <c r="A67" s="80" t="s">
        <v>6</v>
      </c>
      <c r="B67" s="147" t="str">
        <f>'Teine 47'!B67</f>
        <v>Värskekapsahautis kanahakklihaga</v>
      </c>
      <c r="C67" s="99">
        <v>75</v>
      </c>
      <c r="D67" s="99">
        <f>C67*'Teine 47'!D67/'Teine 47'!C67</f>
        <v>91.685999999999993</v>
      </c>
      <c r="E67" s="99">
        <f>D67*'Teine 47'!E67/'Teine 47'!D67</f>
        <v>7.5382499999999997</v>
      </c>
      <c r="F67" s="99">
        <f>E67*'Teine 47'!F67/'Teine 47'!E67</f>
        <v>5.9460000000000006</v>
      </c>
      <c r="G67" s="99">
        <f>F67*'Teine 47'!G67/'Teine 47'!F67</f>
        <v>3.2677500000000004</v>
      </c>
    </row>
    <row r="68" spans="1:12">
      <c r="A68" s="80" t="s">
        <v>22</v>
      </c>
      <c r="B68" s="147" t="str">
        <f>'Teine 47'!B68</f>
        <v>Värskekapsa-läätsehautis (mahe)</v>
      </c>
      <c r="C68" s="99">
        <v>75</v>
      </c>
      <c r="D68" s="99">
        <f>C68*'Teine 47'!D68/'Teine 47'!C68</f>
        <v>99.302249999999987</v>
      </c>
      <c r="E68" s="99">
        <f>D68*'Teine 47'!E68/'Teine 47'!D68</f>
        <v>15.397499999999999</v>
      </c>
      <c r="F68" s="99">
        <f>E68*'Teine 47'!F68/'Teine 47'!E68</f>
        <v>2.6205000000000003</v>
      </c>
      <c r="G68" s="99">
        <f>F68*'Teine 47'!G68/'Teine 47'!F68</f>
        <v>5.0894999999999992</v>
      </c>
    </row>
    <row r="69" spans="1:12">
      <c r="A69" s="86"/>
      <c r="B69" s="147" t="str">
        <f>'Teine 47'!B69</f>
        <v>Kartul, aurutatud (mahe)</v>
      </c>
      <c r="C69" s="99">
        <v>100</v>
      </c>
      <c r="D69" s="99">
        <f>C69*'Teine 47'!D69/'Teine 47'!C69</f>
        <v>73.95</v>
      </c>
      <c r="E69" s="99">
        <f>D69*'Teine 47'!E69/'Teine 47'!D69</f>
        <v>16.829999999999998</v>
      </c>
      <c r="F69" s="99">
        <f>E69*'Teine 47'!F69/'Teine 47'!E69</f>
        <v>0.10199999999999998</v>
      </c>
      <c r="G69" s="99">
        <f>F69*'Teine 47'!G69/'Teine 47'!F69</f>
        <v>1.9379999999999997</v>
      </c>
    </row>
    <row r="70" spans="1:12">
      <c r="A70" s="86"/>
      <c r="B70" s="147" t="str">
        <f>'Teine 47'!B70</f>
        <v>Kuskuss, aurutatud (G)</v>
      </c>
      <c r="C70" s="99">
        <v>100</v>
      </c>
      <c r="D70" s="99">
        <f>C70*'Teine 47'!D70/'Teine 47'!C70</f>
        <v>128.15299999999996</v>
      </c>
      <c r="E70" s="99">
        <f>D70*'Teine 47'!E70/'Teine 47'!D70</f>
        <v>27.158999999999995</v>
      </c>
      <c r="F70" s="99">
        <f>E70*'Teine 47'!F70/'Teine 47'!E70</f>
        <v>0.68899999999999983</v>
      </c>
      <c r="G70" s="99">
        <f>F70*'Teine 47'!G70/'Teine 47'!F70</f>
        <v>3.9359999999999991</v>
      </c>
    </row>
    <row r="71" spans="1:12">
      <c r="A71" s="86"/>
      <c r="B71" s="147" t="str">
        <f>'Teine 47'!B71</f>
        <v>Juurseller, röstitud</v>
      </c>
      <c r="C71" s="99">
        <v>50</v>
      </c>
      <c r="D71" s="99">
        <f>C71*'Teine 47'!D71/'Teine 47'!C71</f>
        <v>17.487500000000001</v>
      </c>
      <c r="E71" s="99">
        <f>D71*'Teine 47'!E71/'Teine 47'!D71</f>
        <v>4.875</v>
      </c>
      <c r="F71" s="99">
        <f>E71*'Teine 47'!F71/'Teine 47'!E71</f>
        <v>6.25E-2</v>
      </c>
      <c r="G71" s="99">
        <f>F71*'Teine 47'!G71/'Teine 47'!F71</f>
        <v>0.8125</v>
      </c>
      <c r="H71" s="94"/>
      <c r="I71" s="94"/>
      <c r="J71" s="94"/>
      <c r="K71" s="94"/>
      <c r="L71" s="94"/>
    </row>
    <row r="72" spans="1:12">
      <c r="A72" s="86"/>
      <c r="B72" s="147" t="str">
        <f>'Teine 47'!B72</f>
        <v>Soe valge kaste (G, L)</v>
      </c>
      <c r="C72" s="99">
        <v>25</v>
      </c>
      <c r="D72" s="99">
        <f>C72*'Teine 47'!D72/'Teine 47'!C72</f>
        <v>29.562999999999999</v>
      </c>
      <c r="E72" s="99">
        <f>D72*'Teine 47'!E72/'Teine 47'!D72</f>
        <v>2.0385</v>
      </c>
      <c r="F72" s="99">
        <f>E72*'Teine 47'!F72/'Teine 47'!E72</f>
        <v>1.9730000000000003</v>
      </c>
      <c r="G72" s="99">
        <f>F72*'Teine 47'!G72/'Teine 47'!F72</f>
        <v>0.93650000000000011</v>
      </c>
    </row>
    <row r="73" spans="1:12">
      <c r="A73" s="86"/>
      <c r="B73" s="147" t="str">
        <f>'Teine 47'!B73</f>
        <v>Külm jogurti-keefirikaste, maitserohelisega (L)</v>
      </c>
      <c r="C73" s="99">
        <v>25</v>
      </c>
      <c r="D73" s="99">
        <f>C73*'Teine 47'!D73/'Teine 47'!C73</f>
        <v>13.97925</v>
      </c>
      <c r="E73" s="99">
        <f>D73*'Teine 47'!E73/'Teine 47'!D73</f>
        <v>1.20075</v>
      </c>
      <c r="F73" s="99">
        <f>E73*'Teine 47'!F73/'Teine 47'!E73</f>
        <v>0.65225</v>
      </c>
      <c r="G73" s="99">
        <f>F73*'Teine 47'!G73/'Teine 47'!F73</f>
        <v>0.84149999999999991</v>
      </c>
    </row>
    <row r="74" spans="1:12">
      <c r="A74" s="86"/>
      <c r="B74" s="147" t="str">
        <f>'Teine 47'!B74</f>
        <v>Suvikõrvitsa-kurgisalat</v>
      </c>
      <c r="C74" s="99">
        <v>50</v>
      </c>
      <c r="D74" s="99">
        <f>C74*'Teine 47'!D74/'Teine 47'!C74</f>
        <v>7.15</v>
      </c>
      <c r="E74" s="99">
        <f>D74*'Teine 47'!E74/'Teine 47'!D74</f>
        <v>1.325</v>
      </c>
      <c r="F74" s="99">
        <f>E74*'Teine 47'!F74/'Teine 47'!E74</f>
        <v>0.05</v>
      </c>
      <c r="G74" s="99">
        <f>F74*'Teine 47'!G74/'Teine 47'!F74</f>
        <v>0.52500000000000002</v>
      </c>
    </row>
    <row r="75" spans="1:12">
      <c r="A75" s="86"/>
      <c r="B75" s="147" t="str">
        <f>'Teine 47'!B75</f>
        <v>Hiina kapsas, porgand (mahe), mais</v>
      </c>
      <c r="C75" s="99">
        <v>30</v>
      </c>
      <c r="D75" s="99">
        <f>C75*'Teine 47'!D75/'Teine 47'!C75</f>
        <v>13.108000000000001</v>
      </c>
      <c r="E75" s="99">
        <f>D75*'Teine 47'!E75/'Teine 47'!D75</f>
        <v>2.8450000000000011</v>
      </c>
      <c r="F75" s="99">
        <f>E75*'Teine 47'!F75/'Teine 47'!E75</f>
        <v>0.18000000000000005</v>
      </c>
      <c r="G75" s="99">
        <f>F75*'Teine 47'!G75/'Teine 47'!F75</f>
        <v>0.51</v>
      </c>
    </row>
    <row r="76" spans="1:12">
      <c r="A76" s="86"/>
      <c r="B76" s="147" t="str">
        <f>'Teine 47'!B76</f>
        <v>Seemnesegu (mahe)</v>
      </c>
      <c r="C76" s="99">
        <v>10</v>
      </c>
      <c r="D76" s="99">
        <f>C76*'Teine 47'!D76/'Teine 47'!C76</f>
        <v>60.876700000000007</v>
      </c>
      <c r="E76" s="99">
        <f>D76*'Teine 47'!E76/'Teine 47'!D76</f>
        <v>1.2800000000000002</v>
      </c>
      <c r="F76" s="99">
        <f>E76*'Teine 47'!F76/'Teine 47'!E76</f>
        <v>5.1567000000000007</v>
      </c>
      <c r="G76" s="99">
        <f>F76*'Teine 47'!G76/'Teine 47'!F76</f>
        <v>2.8233000000000001</v>
      </c>
    </row>
    <row r="77" spans="1:12">
      <c r="A77" s="86"/>
      <c r="B77" s="147" t="str">
        <f>'Teine 47'!B77</f>
        <v>PRIA Piimatooted (piim, keefir R 2,5% ) (L)</v>
      </c>
      <c r="C77" s="99">
        <v>25</v>
      </c>
      <c r="D77" s="99">
        <f>C77*'Teine 47'!D77/'Teine 47'!C77</f>
        <v>14.0975</v>
      </c>
      <c r="E77" s="99">
        <f>D77*'Teine 47'!E77/'Teine 47'!D77</f>
        <v>1.21875</v>
      </c>
      <c r="F77" s="99">
        <f>E77*'Teine 47'!F77/'Teine 47'!E77</f>
        <v>0.64249999999999996</v>
      </c>
      <c r="G77" s="99">
        <f>F77*'Teine 47'!G77/'Teine 47'!F77</f>
        <v>0.86</v>
      </c>
    </row>
    <row r="78" spans="1:12">
      <c r="A78" s="86"/>
      <c r="B78" s="147" t="str">
        <f>'Teine 47'!B78</f>
        <v>Mahl (erinevad maitsed)</v>
      </c>
      <c r="C78" s="181">
        <v>50</v>
      </c>
      <c r="D78" s="99">
        <f>C78*'Teine 47'!D78/'Teine 47'!C78</f>
        <v>24.264400000000002</v>
      </c>
      <c r="E78" s="99">
        <f>D78*'Teine 47'!E78/'Teine 47'!D78</f>
        <v>5.8910000000000009</v>
      </c>
      <c r="F78" s="99">
        <f>E78*'Teine 47'!F78/'Teine 47'!E78</f>
        <v>2.5000000000000001E-2</v>
      </c>
      <c r="G78" s="99">
        <f>F78*'Teine 47'!G78/'Teine 47'!F78</f>
        <v>0.18149999999999999</v>
      </c>
    </row>
    <row r="79" spans="1:12">
      <c r="A79" s="86"/>
      <c r="B79" s="147" t="str">
        <f>'Teine 47'!B79</f>
        <v>Joogijogurt R 1,5%, maitsestatud (L)</v>
      </c>
      <c r="C79" s="181">
        <v>25</v>
      </c>
      <c r="D79" s="99">
        <f>C79*'Teine 47'!D79/'Teine 47'!C79</f>
        <v>18.686499999999999</v>
      </c>
      <c r="E79" s="99">
        <f>D79*'Teine 47'!E79/'Teine 47'!D79</f>
        <v>3.0307499999999998</v>
      </c>
      <c r="F79" s="99">
        <f>E79*'Teine 47'!F79/'Teine 47'!E79</f>
        <v>0.375</v>
      </c>
      <c r="G79" s="99">
        <f>F79*'Teine 47'!G79/'Teine 47'!F79</f>
        <v>0.80000000000000016</v>
      </c>
    </row>
    <row r="80" spans="1:12">
      <c r="A80" s="108"/>
      <c r="B80" s="147" t="str">
        <f>'Teine 47'!B80</f>
        <v>Tee, suhkruta</v>
      </c>
      <c r="C80" s="150">
        <v>50</v>
      </c>
      <c r="D80" s="99">
        <f>C80*'Teine 47'!D80/'Teine 47'!C80</f>
        <v>0.2</v>
      </c>
      <c r="E80" s="99">
        <f>D80*'Teine 47'!E80/'Teine 47'!D80</f>
        <v>0</v>
      </c>
      <c r="F80" s="99">
        <v>0</v>
      </c>
      <c r="G80" s="99">
        <v>0.05</v>
      </c>
    </row>
    <row r="81" spans="1:7">
      <c r="A81" s="108"/>
      <c r="B81" s="147" t="str">
        <f>'Teine 47'!B81</f>
        <v>Rukkileiva (3 sorti) - ja sepikutoodete valik  (G)</v>
      </c>
      <c r="C81" s="101">
        <v>50</v>
      </c>
      <c r="D81" s="99">
        <f>C81*'Teine 47'!D81/'Teine 47'!C81</f>
        <v>123.1</v>
      </c>
      <c r="E81" s="99">
        <f>D81*'Teine 47'!E81/'Teine 47'!D81</f>
        <v>26.15</v>
      </c>
      <c r="F81" s="99">
        <f>E81*'Teine 47'!F81/'Teine 47'!E81</f>
        <v>1</v>
      </c>
      <c r="G81" s="99">
        <f>F81*'Teine 47'!G81/'Teine 47'!F81</f>
        <v>3.5750000000000002</v>
      </c>
    </row>
    <row r="82" spans="1:7">
      <c r="A82" s="108"/>
      <c r="B82" s="147" t="s">
        <v>98</v>
      </c>
      <c r="C82" s="99">
        <v>50</v>
      </c>
      <c r="D82" s="99">
        <f>C82*'Teine 47'!D82/'Teine 47'!C82</f>
        <v>24.038</v>
      </c>
      <c r="E82" s="99">
        <f>D82*'Teine 47'!E82/'Teine 47'!D82</f>
        <v>6.74</v>
      </c>
      <c r="F82" s="99">
        <f>E82*'Teine 47'!F82/'Teine 47'!E82</f>
        <v>0</v>
      </c>
      <c r="G82" s="99">
        <v>0</v>
      </c>
    </row>
    <row r="83" spans="1:7" s="118" customFormat="1">
      <c r="A83" s="47"/>
      <c r="B83" s="134" t="s">
        <v>8</v>
      </c>
      <c r="C83" s="50"/>
      <c r="D83" s="90">
        <f>SUM(D67:D82)</f>
        <v>739.64210000000003</v>
      </c>
      <c r="E83" s="90">
        <f t="shared" ref="E83:G83" si="0">SUM(E67:E82)</f>
        <v>123.51949999999998</v>
      </c>
      <c r="F83" s="90">
        <f t="shared" si="0"/>
        <v>19.474450000000001</v>
      </c>
      <c r="G83" s="90">
        <f t="shared" si="0"/>
        <v>26.146550000000001</v>
      </c>
    </row>
    <row r="84" spans="1:7">
      <c r="B84" s="33" t="s">
        <v>15</v>
      </c>
      <c r="D84" s="167">
        <f>(D19+D32+D51+D64+D83)/5</f>
        <v>778.99397999999997</v>
      </c>
      <c r="E84" s="168">
        <f>(E19+E32+E51+E64+E83)/5</f>
        <v>114.72623000000002</v>
      </c>
      <c r="F84" s="168">
        <f>(F19+F32+F51+F64+F83)/5</f>
        <v>25.898969999999998</v>
      </c>
      <c r="G84" s="168">
        <f>(G19+G32+G51+G64+G83)/5</f>
        <v>29.423969999999997</v>
      </c>
    </row>
    <row r="85" spans="1:7">
      <c r="A85" s="93" t="s">
        <v>32</v>
      </c>
      <c r="B85" s="33"/>
      <c r="D85" s="169"/>
      <c r="E85" s="170"/>
      <c r="F85" s="170"/>
      <c r="G85" s="170"/>
    </row>
    <row r="86" spans="1:7">
      <c r="A86" s="117" t="s">
        <v>146</v>
      </c>
      <c r="B86" s="3"/>
      <c r="C86" s="3"/>
    </row>
    <row r="87" spans="1:7">
      <c r="A87" s="93" t="s">
        <v>28</v>
      </c>
      <c r="C87" s="44"/>
      <c r="D87" s="3"/>
      <c r="E87" s="3"/>
      <c r="F87" s="3"/>
      <c r="G87" s="4"/>
    </row>
    <row r="88" spans="1:7">
      <c r="A88" s="93" t="s">
        <v>31</v>
      </c>
    </row>
    <row r="89" spans="1:7">
      <c r="A89" s="93" t="s">
        <v>119</v>
      </c>
    </row>
    <row r="90" spans="1:7">
      <c r="A90" s="93" t="s">
        <v>145</v>
      </c>
    </row>
  </sheetData>
  <mergeCells count="2">
    <mergeCell ref="E1:G2"/>
    <mergeCell ref="C1:D2"/>
  </mergeCells>
  <pageMargins left="0.7" right="0.7" top="0.75" bottom="0.75" header="0.3" footer="0.3"/>
  <pageSetup paperSize="9" scale="6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7DA5-93FF-4FA5-A121-65EFCA1BCD64}">
  <sheetPr>
    <pageSetUpPr fitToPage="1"/>
  </sheetPr>
  <dimension ref="A1:L97"/>
  <sheetViews>
    <sheetView topLeftCell="A51" zoomScale="80" zoomScaleNormal="80" workbookViewId="0">
      <selection activeCell="O36" sqref="O36"/>
    </sheetView>
  </sheetViews>
  <sheetFormatPr defaultColWidth="9.26953125" defaultRowHeight="14"/>
  <cols>
    <col min="1" max="1" width="13.54296875" style="171" customWidth="1"/>
    <col min="2" max="2" width="62" style="171" bestFit="1" customWidth="1"/>
    <col min="3" max="3" width="9.81640625" style="171" bestFit="1" customWidth="1"/>
    <col min="4" max="4" width="14.54296875" style="171" bestFit="1" customWidth="1"/>
    <col min="5" max="5" width="15.81640625" style="171" bestFit="1" customWidth="1"/>
    <col min="6" max="7" width="10.81640625" style="171" bestFit="1" customWidth="1"/>
    <col min="8" max="16384" width="9.26953125" style="171"/>
  </cols>
  <sheetData>
    <row r="1" spans="1:7" ht="18">
      <c r="B1" s="172"/>
      <c r="C1" s="285"/>
      <c r="D1" s="285"/>
      <c r="E1" s="285"/>
      <c r="F1" s="285"/>
      <c r="G1" s="285"/>
    </row>
    <row r="2" spans="1:7" ht="50.15" customHeight="1">
      <c r="A2" s="173" t="str">
        <f>'Teine 48'!A2</f>
        <v>Koolilõuna 25.11-29.11.2024</v>
      </c>
      <c r="B2" s="173"/>
      <c r="C2" s="286"/>
      <c r="D2" s="286"/>
      <c r="E2" s="286"/>
      <c r="F2" s="286"/>
      <c r="G2" s="286"/>
    </row>
    <row r="3" spans="1:7" s="175" customFormat="1" ht="24.75" customHeight="1">
      <c r="A3" s="37" t="s">
        <v>0</v>
      </c>
      <c r="B3" s="270" t="s">
        <v>160</v>
      </c>
      <c r="C3" s="39" t="s">
        <v>1</v>
      </c>
      <c r="D3" s="39" t="s">
        <v>2</v>
      </c>
      <c r="E3" s="39" t="s">
        <v>3</v>
      </c>
      <c r="F3" s="39" t="s">
        <v>4</v>
      </c>
      <c r="G3" s="39" t="s">
        <v>5</v>
      </c>
    </row>
    <row r="4" spans="1:7" ht="15.5">
      <c r="A4" s="40" t="s">
        <v>6</v>
      </c>
      <c r="B4" s="279" t="str">
        <f>'Teine 48'!B4</f>
        <v xml:space="preserve">Ahjukana röstitud köögiviljadega </v>
      </c>
      <c r="C4" s="72">
        <v>75</v>
      </c>
      <c r="D4" s="72">
        <f>C4*'Teine 48'!D4/'Teine 48'!C4</f>
        <v>60</v>
      </c>
      <c r="E4" s="72">
        <f>D4*'Teine 48'!E4/'Teine 48'!D4</f>
        <v>3.8000000000000003</v>
      </c>
      <c r="F4" s="72">
        <f>E4*'Teine 48'!F4/'Teine 48'!E4</f>
        <v>2.9624999999999999</v>
      </c>
      <c r="G4" s="72">
        <f>F4*'Teine 48'!G4/'Teine 48'!F4</f>
        <v>3.5874999999999999</v>
      </c>
    </row>
    <row r="5" spans="1:7" ht="15.5">
      <c r="A5" s="40" t="s">
        <v>22</v>
      </c>
      <c r="B5" s="69" t="str">
        <f>'Teine 48'!B5</f>
        <v>Koorene köögiviljakaste (G, L)</v>
      </c>
      <c r="C5" s="72">
        <v>75</v>
      </c>
      <c r="D5" s="72">
        <f>C5*'Teine 48'!D5/'Teine 48'!C5</f>
        <v>80.5</v>
      </c>
      <c r="E5" s="72">
        <f>D5*'Teine 48'!E5/'Teine 48'!D5</f>
        <v>6.2624999999999993</v>
      </c>
      <c r="F5" s="72">
        <f>E5*'Teine 48'!F5/'Teine 48'!E5</f>
        <v>4.8499999999999996</v>
      </c>
      <c r="G5" s="72">
        <f>F5*'Teine 48'!G5/'Teine 48'!F5</f>
        <v>2.5</v>
      </c>
    </row>
    <row r="6" spans="1:7" ht="15.5">
      <c r="A6" s="40"/>
      <c r="B6" s="279" t="str">
        <f>'Teine 48'!B6</f>
        <v>Kartulipüree</v>
      </c>
      <c r="C6" s="72">
        <v>100</v>
      </c>
      <c r="D6" s="72">
        <f>C6*'Teine 48'!D6/'Teine 48'!C6</f>
        <v>171.565</v>
      </c>
      <c r="E6" s="72">
        <f>D6*'Teine 48'!E6/'Teine 48'!D6</f>
        <v>35.656999999999996</v>
      </c>
      <c r="F6" s="72">
        <f>E6*'Teine 48'!F6/'Teine 48'!E6</f>
        <v>1.3449999999999998</v>
      </c>
      <c r="G6" s="72">
        <f>F6*'Teine 48'!G6/'Teine 48'!F6</f>
        <v>5.6769999999999987</v>
      </c>
    </row>
    <row r="7" spans="1:7" ht="15.5">
      <c r="A7" s="43"/>
      <c r="B7" s="69" t="str">
        <f>'Teine 48'!B7</f>
        <v>Tatar, aurutatud (mahe)</v>
      </c>
      <c r="C7" s="21">
        <v>100</v>
      </c>
      <c r="D7" s="72">
        <f>C7*'Teine 48'!D7/'Teine 48'!C7</f>
        <v>80.59999999999998</v>
      </c>
      <c r="E7" s="72">
        <f>D7*'Teine 48'!E7/'Teine 48'!D7</f>
        <v>16.974999999999998</v>
      </c>
      <c r="F7" s="72">
        <f>E7*'Teine 48'!F7/'Teine 48'!E7</f>
        <v>0.49999999999999989</v>
      </c>
      <c r="G7" s="72">
        <f>F7*'Teine 48'!G7/'Teine 48'!F7</f>
        <v>2.9749999999999992</v>
      </c>
    </row>
    <row r="8" spans="1:7" ht="15.5">
      <c r="A8" s="43"/>
      <c r="B8" s="69" t="str">
        <f>'Teine 48'!B8</f>
        <v>Miniporgandid, aurutatud</v>
      </c>
      <c r="C8" s="218">
        <v>50</v>
      </c>
      <c r="D8" s="72">
        <f>C8*'Teine 48'!D8/'Teine 48'!C8</f>
        <v>16.2</v>
      </c>
      <c r="E8" s="72">
        <f>D8*'Teine 48'!E8/'Teine 48'!D8</f>
        <v>4.25</v>
      </c>
      <c r="F8" s="72">
        <f>E8*'Teine 48'!F8/'Teine 48'!E8</f>
        <v>0.1</v>
      </c>
      <c r="G8" s="72">
        <f>F8*'Teine 48'!G8/'Teine 48'!F8</f>
        <v>0.3</v>
      </c>
    </row>
    <row r="9" spans="1:7" ht="15.5">
      <c r="A9" s="43"/>
      <c r="B9" s="69" t="str">
        <f>'Teine 48'!B9</f>
        <v>Külm jogurtikaste maitserohelisega</v>
      </c>
      <c r="C9" s="218">
        <v>25</v>
      </c>
      <c r="D9" s="72">
        <f>C9*'Teine 48'!D9/'Teine 48'!C9</f>
        <v>14.185750000000001</v>
      </c>
      <c r="E9" s="72">
        <f>D9*'Teine 48'!E9/'Teine 48'!D9</f>
        <v>1.2044999999999999</v>
      </c>
      <c r="F9" s="72">
        <f>E9*'Teine 48'!F9/'Teine 48'!E9</f>
        <v>0.66600000000000004</v>
      </c>
      <c r="G9" s="72">
        <f>F9*'Teine 48'!G9/'Teine 48'!F9</f>
        <v>0.84850000000000003</v>
      </c>
    </row>
    <row r="10" spans="1:7" ht="15.5">
      <c r="A10" s="43"/>
      <c r="B10" s="279" t="str">
        <f>'Teine 48'!B10</f>
        <v>Hapukapsasalat</v>
      </c>
      <c r="C10" s="218">
        <v>50</v>
      </c>
      <c r="D10" s="72">
        <f>C10*'Teine 48'!D10/'Teine 48'!C10</f>
        <v>11.64</v>
      </c>
      <c r="E10" s="72">
        <f>D10*'Teine 48'!E10/'Teine 48'!D10</f>
        <v>2.86</v>
      </c>
      <c r="F10" s="72">
        <f>E10*'Teine 48'!F10/'Teine 48'!E10</f>
        <v>9.9999999999999992E-2</v>
      </c>
      <c r="G10" s="72">
        <f>F10*'Teine 48'!G10/'Teine 48'!F10</f>
        <v>0.38999999999999996</v>
      </c>
    </row>
    <row r="11" spans="1:7" ht="15.5">
      <c r="A11" s="269"/>
      <c r="B11" s="69" t="str">
        <f>'Teine 48'!B11</f>
        <v>Peet, kaalikas, mais</v>
      </c>
      <c r="C11" s="218">
        <v>30</v>
      </c>
      <c r="D11" s="72">
        <f>C11*'Teine 48'!D11/'Teine 48'!C11</f>
        <v>16.3508</v>
      </c>
      <c r="E11" s="72">
        <f>D11*'Teine 48'!E11/'Teine 48'!D11</f>
        <v>3.6870000000000003</v>
      </c>
      <c r="F11" s="72">
        <f>E11*'Teine 48'!F11/'Teine 48'!E11</f>
        <v>0.17000000000000004</v>
      </c>
      <c r="G11" s="72">
        <f>F11*'Teine 48'!G11/'Teine 48'!F11</f>
        <v>0.58000000000000007</v>
      </c>
    </row>
    <row r="12" spans="1:7" ht="15.5">
      <c r="A12" s="43"/>
      <c r="B12" s="69" t="str">
        <f>'Teine 48'!B12</f>
        <v>Seemnesegu (mahe)</v>
      </c>
      <c r="C12" s="21">
        <v>10</v>
      </c>
      <c r="D12" s="72">
        <f>C12*'Teine 48'!D12/'Teine 48'!C12</f>
        <v>60.876700000000007</v>
      </c>
      <c r="E12" s="72">
        <f>D12*'Teine 48'!E12/'Teine 48'!D12</f>
        <v>1.2800000000000002</v>
      </c>
      <c r="F12" s="72">
        <f>E12*'Teine 48'!F12/'Teine 48'!E12</f>
        <v>5.1567000000000007</v>
      </c>
      <c r="G12" s="72">
        <f>F12*'Teine 48'!G12/'Teine 48'!F12</f>
        <v>2.8233000000000001</v>
      </c>
    </row>
    <row r="13" spans="1:7" ht="15.5">
      <c r="A13" s="43"/>
      <c r="B13" s="69" t="str">
        <f>'Teine 48'!B13</f>
        <v>PRIA Piimatooted (piim, keefir R 2,5% ) (L)</v>
      </c>
      <c r="C13" s="72">
        <v>25</v>
      </c>
      <c r="D13" s="72">
        <f>C13*'Teine 48'!D13/'Teine 48'!C13</f>
        <v>14.0975</v>
      </c>
      <c r="E13" s="72">
        <f>D13*'Teine 48'!E13/'Teine 48'!D13</f>
        <v>1.21875</v>
      </c>
      <c r="F13" s="72">
        <f>E13*'Teine 48'!F13/'Teine 48'!E13</f>
        <v>0.64249999999999996</v>
      </c>
      <c r="G13" s="72">
        <f>F13*'Teine 48'!G13/'Teine 48'!F13</f>
        <v>0.86</v>
      </c>
    </row>
    <row r="14" spans="1:7" ht="15.5">
      <c r="A14" s="43"/>
      <c r="B14" s="279" t="str">
        <f>'Teine 48'!B14</f>
        <v>Käsitöö leivalimonaad</v>
      </c>
      <c r="C14" s="277">
        <v>25</v>
      </c>
      <c r="D14" s="72">
        <f>C14*'Teine 48'!D14/'Teine 48'!C14</f>
        <v>6.5542499999999997</v>
      </c>
      <c r="E14" s="72">
        <f>D14*'Teine 48'!E14/'Teine 48'!D14</f>
        <v>1.6327499999999999</v>
      </c>
      <c r="F14" s="72">
        <f>E14*'Teine 48'!F14/'Teine 48'!E14</f>
        <v>0</v>
      </c>
      <c r="G14" s="72">
        <v>0.3</v>
      </c>
    </row>
    <row r="15" spans="1:7" ht="15.5">
      <c r="A15" s="43"/>
      <c r="B15" s="69" t="str">
        <f>'Teine 48'!B15</f>
        <v>Mahl (erinevad maitsed)</v>
      </c>
      <c r="C15" s="21">
        <v>25</v>
      </c>
      <c r="D15" s="72">
        <f>C15*'Teine 48'!D15/'Teine 48'!C15</f>
        <v>12.132200000000001</v>
      </c>
      <c r="E15" s="72">
        <f>D15*'Teine 48'!E15/'Teine 48'!D15</f>
        <v>2.9455000000000005</v>
      </c>
      <c r="F15" s="72">
        <f>E15*'Teine 48'!F15/'Teine 48'!E15</f>
        <v>1.2500000000000001E-2</v>
      </c>
      <c r="G15" s="72">
        <f>F15*'Teine 48'!G15/'Teine 48'!F15</f>
        <v>9.0749999999999997E-2</v>
      </c>
    </row>
    <row r="16" spans="1:7" ht="15.5">
      <c r="A16" s="43"/>
      <c r="B16" s="69" t="str">
        <f>'Teine 48'!B16</f>
        <v>Joogijogurt R 1,5%, maitsestatud (L)</v>
      </c>
      <c r="C16" s="21">
        <v>25</v>
      </c>
      <c r="D16" s="72">
        <f>C16*'Teine 48'!D16/'Teine 48'!C16</f>
        <v>18.686499999999999</v>
      </c>
      <c r="E16" s="72">
        <f>D16*'Teine 48'!E16/'Teine 48'!D16</f>
        <v>3.0307499999999998</v>
      </c>
      <c r="F16" s="72">
        <f>E16*'Teine 48'!F16/'Teine 48'!E16</f>
        <v>0.375</v>
      </c>
      <c r="G16" s="72">
        <f>F16*'Teine 48'!G16/'Teine 48'!F16</f>
        <v>0.80000000000000016</v>
      </c>
    </row>
    <row r="17" spans="1:12" ht="15.5">
      <c r="A17" s="43"/>
      <c r="B17" s="69" t="str">
        <f>'Teine 48'!B17</f>
        <v>Tee, suhkruta</v>
      </c>
      <c r="C17" s="45">
        <v>25</v>
      </c>
      <c r="D17" s="72">
        <f>C17*'Teine 48'!D17/'Teine 48'!C17</f>
        <v>0.1</v>
      </c>
      <c r="E17" s="72">
        <f>D17*'Teine 48'!E17/'Teine 48'!D17</f>
        <v>0</v>
      </c>
      <c r="F17" s="72">
        <v>0</v>
      </c>
      <c r="G17" s="72">
        <v>0.05</v>
      </c>
      <c r="H17" s="174"/>
      <c r="I17" s="174"/>
      <c r="J17" s="174"/>
      <c r="K17" s="174"/>
    </row>
    <row r="18" spans="1:12" ht="15.5">
      <c r="A18" s="43"/>
      <c r="B18" s="69" t="str">
        <f>'Teine 48'!B18</f>
        <v>Rukkileiva (3 sorti) - ja sepikutoodete valik  (G)</v>
      </c>
      <c r="C18" s="21">
        <v>25</v>
      </c>
      <c r="D18" s="72">
        <f>C18*'Teine 48'!D18/'Teine 48'!C18</f>
        <v>61.55</v>
      </c>
      <c r="E18" s="72">
        <f>D18*'Teine 48'!E18/'Teine 48'!D18</f>
        <v>13.074999999999999</v>
      </c>
      <c r="F18" s="72">
        <f>E18*'Teine 48'!F18/'Teine 48'!E18</f>
        <v>0.5</v>
      </c>
      <c r="G18" s="72">
        <f>F18*'Teine 48'!G18/'Teine 48'!F18</f>
        <v>1.79</v>
      </c>
      <c r="H18" s="174"/>
      <c r="I18" s="174"/>
      <c r="J18" s="174"/>
      <c r="K18" s="174"/>
    </row>
    <row r="19" spans="1:12" ht="15.5">
      <c r="A19" s="43"/>
      <c r="B19" s="279" t="str">
        <f>'Teine 48'!B19</f>
        <v>Karask</v>
      </c>
      <c r="C19" s="275">
        <v>25</v>
      </c>
      <c r="D19" s="72">
        <f>C19*'Teine 48'!D19/'Teine 48'!C19</f>
        <v>78.59</v>
      </c>
      <c r="E19" s="72">
        <f>D19*'Teine 48'!E19/'Teine 48'!D19</f>
        <v>10.785</v>
      </c>
      <c r="F19" s="72">
        <f>E19*'Teine 48'!F19/'Teine 48'!E19</f>
        <v>3.2500000000000004</v>
      </c>
      <c r="G19" s="72">
        <f>F19*'Teine 48'!G19/'Teine 48'!F19</f>
        <v>2.2500000000000004</v>
      </c>
      <c r="H19" s="174"/>
      <c r="I19" s="174"/>
      <c r="J19" s="174"/>
      <c r="K19" s="174"/>
    </row>
    <row r="20" spans="1:12" ht="15.5">
      <c r="A20" s="43"/>
      <c r="B20" s="69" t="s">
        <v>21</v>
      </c>
      <c r="C20" s="21">
        <v>50</v>
      </c>
      <c r="D20" s="72">
        <f>C20*'Teine 48'!D20/'Teine 48'!C20</f>
        <v>24.038</v>
      </c>
      <c r="E20" s="72">
        <f>D20*'Teine 48'!E20/'Teine 48'!D20</f>
        <v>6.74</v>
      </c>
      <c r="F20" s="72">
        <f>E20*'Teine 48'!F20/'Teine 48'!E20</f>
        <v>0</v>
      </c>
      <c r="G20" s="72">
        <v>0</v>
      </c>
    </row>
    <row r="21" spans="1:12" ht="15.5">
      <c r="A21" s="47"/>
      <c r="B21" s="134" t="s">
        <v>8</v>
      </c>
      <c r="C21" s="49"/>
      <c r="D21" s="50">
        <f>SUM(D4:D20)</f>
        <v>727.66669999999999</v>
      </c>
      <c r="E21" s="50">
        <f>SUM(E4:E20)</f>
        <v>115.40374999999997</v>
      </c>
      <c r="F21" s="50">
        <f>SUM(F4:F20)</f>
        <v>20.630199999999999</v>
      </c>
      <c r="G21" s="50">
        <f>SUM(G4:G20)</f>
        <v>25.822049999999997</v>
      </c>
    </row>
    <row r="22" spans="1:12" ht="15.5">
      <c r="A22" s="27"/>
      <c r="B22" s="51"/>
      <c r="C22" s="3"/>
      <c r="D22" s="3"/>
      <c r="E22" s="3"/>
      <c r="F22" s="3"/>
      <c r="G22" s="3"/>
    </row>
    <row r="23" spans="1:12" s="175" customFormat="1" ht="24" customHeight="1">
      <c r="A23" s="37" t="s">
        <v>9</v>
      </c>
      <c r="B23" s="38"/>
      <c r="C23" s="39" t="s">
        <v>1</v>
      </c>
      <c r="D23" s="39" t="s">
        <v>2</v>
      </c>
      <c r="E23" s="39" t="s">
        <v>3</v>
      </c>
      <c r="F23" s="39" t="s">
        <v>4</v>
      </c>
      <c r="G23" s="39" t="s">
        <v>5</v>
      </c>
    </row>
    <row r="24" spans="1:12" ht="15.5">
      <c r="A24" s="40" t="s">
        <v>6</v>
      </c>
      <c r="B24" s="208" t="str">
        <f>'Teine 48'!B24</f>
        <v>Ühepajatoit sealihaga</v>
      </c>
      <c r="C24" s="220">
        <v>75</v>
      </c>
      <c r="D24" s="21">
        <f>C24*'Teine 48'!D24/'Teine 48'!C24</f>
        <v>71.165999999999997</v>
      </c>
      <c r="E24" s="21">
        <f>D24*'Teine 48'!E24/'Teine 48'!D24</f>
        <v>5.4029999999999996</v>
      </c>
      <c r="F24" s="21">
        <f>E24*'Teine 48'!F24/'Teine 48'!E24</f>
        <v>4.1167499999999997</v>
      </c>
      <c r="G24" s="21">
        <f>F24*'Teine 48'!G24/'Teine 48'!F24</f>
        <v>4.173</v>
      </c>
      <c r="L24" s="219"/>
    </row>
    <row r="25" spans="1:12" ht="15.5">
      <c r="A25" s="40" t="s">
        <v>22</v>
      </c>
      <c r="B25" s="208" t="str">
        <f>'Teine 48'!B25</f>
        <v>Ühepajatoit läätsedega (mahe)</v>
      </c>
      <c r="C25" s="220">
        <v>75</v>
      </c>
      <c r="D25" s="21">
        <f>C25*'Teine 48'!D25/'Teine 48'!C25</f>
        <v>67.048500000000004</v>
      </c>
      <c r="E25" s="21">
        <f>D25*'Teine 48'!E25/'Teine 48'!D25</f>
        <v>9.9607500000000009</v>
      </c>
      <c r="F25" s="21">
        <f>E25*'Teine 48'!F25/'Teine 48'!E25</f>
        <v>2.4660000000000002</v>
      </c>
      <c r="G25" s="21">
        <f>F25*'Teine 48'!G25/'Teine 48'!F25</f>
        <v>2.4922499999999999</v>
      </c>
    </row>
    <row r="26" spans="1:12" ht="15.5">
      <c r="A26" s="40"/>
      <c r="B26" s="208" t="str">
        <f>'Teine 48'!B26</f>
        <v>Kartul, aurutatud</v>
      </c>
      <c r="C26" s="220">
        <v>100</v>
      </c>
      <c r="D26" s="21">
        <f>C26*'Teine 48'!D26/'Teine 48'!C26</f>
        <v>72.5</v>
      </c>
      <c r="E26" s="21">
        <f>D26*'Teine 48'!E26/'Teine 48'!D26</f>
        <v>16.5</v>
      </c>
      <c r="F26" s="21">
        <f>E26*'Teine 48'!F26/'Teine 48'!E26</f>
        <v>9.9999999999999992E-2</v>
      </c>
      <c r="G26" s="21">
        <f>F26*'Teine 48'!G26/'Teine 48'!F26</f>
        <v>1.8999999999999997</v>
      </c>
    </row>
    <row r="27" spans="1:12" ht="15.5">
      <c r="A27" s="40"/>
      <c r="B27" s="208" t="str">
        <f>'Teine 48'!B27</f>
        <v>Riis, aurutatud (mahe)</v>
      </c>
      <c r="C27" s="220">
        <v>100</v>
      </c>
      <c r="D27" s="21">
        <f>C27*'Teine 48'!D27/'Teine 48'!C27</f>
        <v>157.70200000000003</v>
      </c>
      <c r="E27" s="21">
        <f>D27*'Teine 48'!E27/'Teine 48'!D27</f>
        <v>26.876000000000001</v>
      </c>
      <c r="F27" s="21">
        <f>E27*'Teine 48'!F27/'Teine 48'!E27</f>
        <v>4.742</v>
      </c>
      <c r="G27" s="21">
        <f>F27*'Teine 48'!G27/'Teine 48'!F27</f>
        <v>2.2770000000000006</v>
      </c>
    </row>
    <row r="28" spans="1:12" ht="15.5">
      <c r="A28" s="40"/>
      <c r="B28" s="208" t="str">
        <f>'Teine 48'!B28</f>
        <v>Aedoad küüslauguga, ahjus küpsetatud</v>
      </c>
      <c r="C28" s="220">
        <v>50</v>
      </c>
      <c r="D28" s="21">
        <f>C28*'Teine 48'!D28/'Teine 48'!C28</f>
        <v>23.107700000000001</v>
      </c>
      <c r="E28" s="21">
        <f>D28*'Teine 48'!E28/'Teine 48'!D28</f>
        <v>3.3490000000000002</v>
      </c>
      <c r="F28" s="21">
        <f>E28*'Teine 48'!F28/'Teine 48'!E28</f>
        <v>1.0485</v>
      </c>
      <c r="G28" s="21">
        <f>F28*'Teine 48'!G28/'Teine 48'!F28</f>
        <v>0.86399999999999999</v>
      </c>
    </row>
    <row r="29" spans="1:12" ht="15.5">
      <c r="A29" s="40"/>
      <c r="B29" s="208" t="str">
        <f>'Teine 48'!B29</f>
        <v>Soe valge kaste (G, L)</v>
      </c>
      <c r="C29" s="220">
        <v>50</v>
      </c>
      <c r="D29" s="21">
        <f>C29*'Teine 48'!D29/'Teine 48'!C29</f>
        <v>59.125999999999998</v>
      </c>
      <c r="E29" s="21">
        <f>D29*'Teine 48'!E29/'Teine 48'!D29</f>
        <v>4.077</v>
      </c>
      <c r="F29" s="21">
        <f>E29*'Teine 48'!F29/'Teine 48'!E29</f>
        <v>3.9460000000000006</v>
      </c>
      <c r="G29" s="21">
        <f>F29*'Teine 48'!G29/'Teine 48'!F29</f>
        <v>1.8730000000000002</v>
      </c>
    </row>
    <row r="30" spans="1:12" ht="15.5">
      <c r="A30" s="40"/>
      <c r="B30" s="208" t="str">
        <f>'Teine 48'!B30</f>
        <v>Mahla-õlikaste</v>
      </c>
      <c r="C30" s="220">
        <v>10</v>
      </c>
      <c r="D30" s="21">
        <f>C30*'Teine 48'!D30/'Teine 48'!C30</f>
        <v>64.378799999999998</v>
      </c>
      <c r="E30" s="21">
        <f>D30*'Teine 48'!E30/'Teine 48'!D30</f>
        <v>0.19410000000000002</v>
      </c>
      <c r="F30" s="21">
        <f>E30*'Teine 48'!F30/'Teine 48'!E30</f>
        <v>7.0611000000000006</v>
      </c>
      <c r="G30" s="21">
        <f>F30*'Teine 48'!G30/'Teine 48'!F30</f>
        <v>2.7100000000000003E-2</v>
      </c>
    </row>
    <row r="31" spans="1:12" ht="15.5">
      <c r="A31" s="40"/>
      <c r="B31" s="208" t="str">
        <f>'Teine 48'!B31</f>
        <v>Kõrvitsa-pastinaagi-virsikusalat</v>
      </c>
      <c r="C31" s="220">
        <v>50</v>
      </c>
      <c r="D31" s="21">
        <f>C31*'Teine 48'!D31/'Teine 48'!C31</f>
        <v>18.3765</v>
      </c>
      <c r="E31" s="21">
        <f>D31*'Teine 48'!E31/'Teine 48'!D31</f>
        <v>4.4584999999999999</v>
      </c>
      <c r="F31" s="21">
        <f>E31*'Teine 48'!F31/'Teine 48'!E31</f>
        <v>0.15</v>
      </c>
      <c r="G31" s="21">
        <f>F31*'Teine 48'!G31/'Teine 48'!F31</f>
        <v>0.55000000000000004</v>
      </c>
    </row>
    <row r="32" spans="1:12" ht="15.5">
      <c r="A32" s="40"/>
      <c r="B32" s="208" t="str">
        <f>'Teine 48'!B32</f>
        <v>Hiina kapsas, tomat, roheline sibul (mahe)</v>
      </c>
      <c r="C32" s="263">
        <v>30</v>
      </c>
      <c r="D32" s="21">
        <f>C32*'Teine 48'!D32/'Teine 48'!C32</f>
        <v>7.5630000000000006</v>
      </c>
      <c r="E32" s="21">
        <f>D32*'Teine 48'!E32/'Teine 48'!D32</f>
        <v>1.42</v>
      </c>
      <c r="F32" s="21">
        <f>E32*'Teine 48'!F32/'Teine 48'!E32</f>
        <v>0.10700000000000003</v>
      </c>
      <c r="G32" s="21">
        <f>F32*'Teine 48'!G32/'Teine 48'!F32</f>
        <v>0.46</v>
      </c>
    </row>
    <row r="33" spans="1:10" ht="15.5">
      <c r="A33" s="40"/>
      <c r="B33" s="208" t="str">
        <f>'Teine 48'!B33</f>
        <v>Seemnesegu (mahe)</v>
      </c>
      <c r="C33" s="263">
        <v>10</v>
      </c>
      <c r="D33" s="21">
        <f>C33*'Teine 48'!D33/'Teine 48'!C33</f>
        <v>60.876700000000007</v>
      </c>
      <c r="E33" s="21">
        <f>D33*'Teine 48'!E33/'Teine 48'!D33</f>
        <v>1.2800000000000002</v>
      </c>
      <c r="F33" s="21">
        <f>E33*'Teine 48'!F33/'Teine 48'!E33</f>
        <v>5.1567000000000007</v>
      </c>
      <c r="G33" s="21">
        <f>F33*'Teine 48'!G33/'Teine 48'!F33</f>
        <v>2.8233000000000001</v>
      </c>
    </row>
    <row r="34" spans="1:10" ht="15.5">
      <c r="A34" s="40"/>
      <c r="B34" s="208" t="str">
        <f>'Teine 48'!B34</f>
        <v>PRIA Piimatooted (piim, keefir R 2,5% ) (L)</v>
      </c>
      <c r="C34" s="263">
        <v>25</v>
      </c>
      <c r="D34" s="21">
        <f>C34*'Teine 48'!D34/'Teine 48'!C34</f>
        <v>14.0975</v>
      </c>
      <c r="E34" s="21">
        <f>D34*'Teine 48'!E34/'Teine 48'!D34</f>
        <v>1.21875</v>
      </c>
      <c r="F34" s="21">
        <f>E34*'Teine 48'!F34/'Teine 48'!E34</f>
        <v>0.64249999999999996</v>
      </c>
      <c r="G34" s="21">
        <f>F34*'Teine 48'!G34/'Teine 48'!F34</f>
        <v>0.86</v>
      </c>
    </row>
    <row r="35" spans="1:10" ht="15.5">
      <c r="A35" s="40"/>
      <c r="B35" s="208" t="str">
        <f>'Teine 48'!B35</f>
        <v>Mahl (erinevad maitsed)</v>
      </c>
      <c r="C35" s="220">
        <v>25</v>
      </c>
      <c r="D35" s="21">
        <f>C35*'Teine 48'!D35/'Teine 48'!C35</f>
        <v>12.132200000000001</v>
      </c>
      <c r="E35" s="21">
        <f>D35*'Teine 48'!E35/'Teine 48'!D35</f>
        <v>2.9455000000000005</v>
      </c>
      <c r="F35" s="21">
        <f>E35*'Teine 48'!F35/'Teine 48'!E35</f>
        <v>1.2500000000000001E-2</v>
      </c>
      <c r="G35" s="21">
        <f>F35*'Teine 48'!G35/'Teine 48'!F35</f>
        <v>9.0749999999999997E-2</v>
      </c>
    </row>
    <row r="36" spans="1:10" ht="15.5">
      <c r="A36" s="40"/>
      <c r="B36" s="208" t="str">
        <f>'Teine 48'!B36</f>
        <v>Joogijogurt R 1,5%, maitsestatud (L)</v>
      </c>
      <c r="C36" s="220">
        <v>25</v>
      </c>
      <c r="D36" s="21">
        <f>C36*'Teine 48'!D36/'Teine 48'!C36</f>
        <v>18.686499999999999</v>
      </c>
      <c r="E36" s="21">
        <f>D36*'Teine 48'!E36/'Teine 48'!D36</f>
        <v>3.0307499999999998</v>
      </c>
      <c r="F36" s="21">
        <f>E36*'Teine 48'!F36/'Teine 48'!E36</f>
        <v>0.375</v>
      </c>
      <c r="G36" s="21">
        <f>F36*'Teine 48'!G36/'Teine 48'!F36</f>
        <v>0.80000000000000016</v>
      </c>
    </row>
    <row r="37" spans="1:10" ht="15.5">
      <c r="A37" s="43"/>
      <c r="B37" s="208" t="str">
        <f>'Teine 48'!B37</f>
        <v>Tee, suhkruta</v>
      </c>
      <c r="C37" s="221">
        <v>25</v>
      </c>
      <c r="D37" s="21">
        <f>C37*'Teine 48'!D37/'Teine 48'!C37</f>
        <v>0.1</v>
      </c>
      <c r="E37" s="21">
        <f>D37*'Teine 48'!E37/'Teine 48'!D37</f>
        <v>0</v>
      </c>
      <c r="F37" s="21">
        <v>0</v>
      </c>
      <c r="G37" s="21">
        <v>0.05</v>
      </c>
      <c r="H37" s="174"/>
    </row>
    <row r="38" spans="1:10" ht="15.5">
      <c r="A38" s="52"/>
      <c r="B38" s="208" t="str">
        <f>'Teine 48'!B38</f>
        <v>Rukkileiva (3 sorti) - ja sepikutoodete valik  (G)</v>
      </c>
      <c r="C38" s="220">
        <v>50</v>
      </c>
      <c r="D38" s="21">
        <f>C38*'Teine 48'!D38/'Teine 48'!C38</f>
        <v>123.1</v>
      </c>
      <c r="E38" s="21">
        <f>D38*'Teine 48'!E38/'Teine 48'!D38</f>
        <v>26.15</v>
      </c>
      <c r="F38" s="21">
        <f>E38*'Teine 48'!F38/'Teine 48'!E38</f>
        <v>1</v>
      </c>
      <c r="G38" s="21">
        <f>F38*'Teine 48'!G38/'Teine 48'!F38</f>
        <v>3.5750000000000002</v>
      </c>
    </row>
    <row r="39" spans="1:10" ht="15.5">
      <c r="A39" s="40"/>
      <c r="B39" s="208" t="s">
        <v>19</v>
      </c>
      <c r="C39" s="220">
        <v>50</v>
      </c>
      <c r="D39" s="21">
        <f>C39*'Teine 48'!D39/'Teine 48'!C39</f>
        <v>19.988</v>
      </c>
      <c r="E39" s="21">
        <f>D39*'Teine 48'!E39/'Teine 48'!D39</f>
        <v>5.97</v>
      </c>
      <c r="F39" s="21">
        <f>E39*'Teine 48'!F39/'Teine 48'!E39</f>
        <v>0</v>
      </c>
      <c r="G39" s="21">
        <v>0.3</v>
      </c>
    </row>
    <row r="40" spans="1:10" ht="15.5">
      <c r="A40" s="58"/>
      <c r="B40" s="186" t="s">
        <v>8</v>
      </c>
      <c r="C40" s="49"/>
      <c r="D40" s="50">
        <f>SUM(D24:D39)</f>
        <v>789.94939999999997</v>
      </c>
      <c r="E40" s="50">
        <f>SUM(E24:E39)</f>
        <v>112.83335</v>
      </c>
      <c r="F40" s="50">
        <f>SUM(F24:F39)</f>
        <v>30.924049999999998</v>
      </c>
      <c r="G40" s="50">
        <f>SUM(G24:G39)</f>
        <v>23.115400000000005</v>
      </c>
    </row>
    <row r="41" spans="1:10" ht="15.5">
      <c r="A41" s="27"/>
      <c r="B41" s="51"/>
      <c r="C41" s="3"/>
      <c r="D41" s="3"/>
      <c r="E41" s="3"/>
      <c r="F41" s="3"/>
      <c r="G41" s="3"/>
    </row>
    <row r="42" spans="1:10" s="175" customFormat="1" ht="24" customHeight="1">
      <c r="A42" s="55" t="s">
        <v>11</v>
      </c>
      <c r="B42" s="56"/>
      <c r="C42" s="57" t="s">
        <v>1</v>
      </c>
      <c r="D42" s="57" t="s">
        <v>2</v>
      </c>
      <c r="E42" s="39" t="s">
        <v>3</v>
      </c>
      <c r="F42" s="57" t="s">
        <v>4</v>
      </c>
      <c r="G42" s="57" t="s">
        <v>5</v>
      </c>
    </row>
    <row r="43" spans="1:10" ht="15.5">
      <c r="A43" s="40" t="s">
        <v>6</v>
      </c>
      <c r="B43" s="153" t="str">
        <f>'Teine 48'!B43</f>
        <v>Kana-nuudlisupp (G)</v>
      </c>
      <c r="C43" s="21">
        <v>150</v>
      </c>
      <c r="D43" s="21">
        <f>C43*'Teine 48'!D43/'Teine 48'!C43</f>
        <v>177.90450000000001</v>
      </c>
      <c r="E43" s="21">
        <f>D43*'Teine 48'!E43/'Teine 48'!D43</f>
        <v>22.819500000000001</v>
      </c>
      <c r="F43" s="21">
        <f>E43*'Teine 48'!F43/'Teine 48'!E43</f>
        <v>5.5575000000000001</v>
      </c>
      <c r="G43" s="21">
        <f>F43*'Teine 48'!G43/'Teine 48'!F43</f>
        <v>3.9960000000000009</v>
      </c>
    </row>
    <row r="44" spans="1:10" ht="15.5">
      <c r="A44" s="40" t="s">
        <v>22</v>
      </c>
      <c r="B44" s="153" t="str">
        <f>'Teine 48'!B44</f>
        <v>Nuudlisupp brokoliga (G) (mahe)</v>
      </c>
      <c r="C44" s="21">
        <v>150</v>
      </c>
      <c r="D44" s="21">
        <f>C44*'Teine 48'!D44/'Teine 48'!C44</f>
        <v>102.771</v>
      </c>
      <c r="E44" s="21">
        <f>D44*'Teine 48'!E44/'Teine 48'!D44</f>
        <v>18.940500000000004</v>
      </c>
      <c r="F44" s="21">
        <f>E44*'Teine 48'!F44/'Teine 48'!E44</f>
        <v>1.9500000000000002</v>
      </c>
      <c r="G44" s="21">
        <f>F44*'Teine 48'!G44/'Teine 48'!F44</f>
        <v>3.2955000000000001</v>
      </c>
    </row>
    <row r="45" spans="1:10" ht="15.5">
      <c r="A45" s="43"/>
      <c r="B45" s="153" t="str">
        <f>'Teine 48'!B45</f>
        <v>Kõrvitsa-maisimannavaht apelsinikisselliga</v>
      </c>
      <c r="C45" s="21">
        <v>80</v>
      </c>
      <c r="D45" s="21">
        <f>C45*'Teine 48'!D45/'Teine 48'!C45</f>
        <v>47.930399999999999</v>
      </c>
      <c r="E45" s="21">
        <f>D45*'Teine 48'!E45/'Teine 48'!D45</f>
        <v>10.7408</v>
      </c>
      <c r="F45" s="21">
        <f>E45*'Teine 48'!F45/'Teine 48'!E45</f>
        <v>0.33200000000000002</v>
      </c>
      <c r="G45" s="21">
        <f>F45*'Teine 48'!G45/'Teine 48'!F45</f>
        <v>0.89360000000000006</v>
      </c>
      <c r="H45" s="174"/>
      <c r="I45" s="174"/>
      <c r="J45" s="174"/>
    </row>
    <row r="46" spans="1:10" ht="15.5">
      <c r="A46" s="43"/>
      <c r="B46" s="153" t="str">
        <f>'Teine 48'!B46</f>
        <v>Maasika panna cotta (L)</v>
      </c>
      <c r="C46" s="218">
        <v>80</v>
      </c>
      <c r="D46" s="21">
        <f>C46*'Teine 48'!D46/'Teine 48'!C46</f>
        <v>109.1144</v>
      </c>
      <c r="E46" s="21">
        <f>D46*'Teine 48'!E46/'Teine 48'!D46</f>
        <v>12.888</v>
      </c>
      <c r="F46" s="21">
        <f>E46*'Teine 48'!F46/'Teine 48'!E46</f>
        <v>4.9960000000000013</v>
      </c>
      <c r="G46" s="21">
        <f>F46*'Teine 48'!G46/'Teine 48'!F46</f>
        <v>3.2256000000000009</v>
      </c>
      <c r="H46" s="174"/>
      <c r="I46" s="174"/>
      <c r="J46" s="174"/>
    </row>
    <row r="47" spans="1:10" ht="15.5">
      <c r="A47" s="43"/>
      <c r="B47" s="153" t="str">
        <f>'Teine 48'!B47</f>
        <v>PRIA Piimatooted (piim, keefir R 2,5% ) (L)</v>
      </c>
      <c r="C47" s="218">
        <v>25</v>
      </c>
      <c r="D47" s="21">
        <f>C47*'Teine 48'!D47/'Teine 48'!C47</f>
        <v>14.0975</v>
      </c>
      <c r="E47" s="21">
        <f>D47*'Teine 48'!E47/'Teine 48'!D47</f>
        <v>1.21875</v>
      </c>
      <c r="F47" s="21">
        <f>E47*'Teine 48'!F47/'Teine 48'!E47</f>
        <v>0.64249999999999996</v>
      </c>
      <c r="G47" s="21">
        <f>F47*'Teine 48'!G47/'Teine 48'!F47</f>
        <v>0.86</v>
      </c>
      <c r="H47" s="174"/>
      <c r="I47" s="174"/>
      <c r="J47" s="174"/>
    </row>
    <row r="48" spans="1:10" ht="15.5">
      <c r="A48" s="43"/>
      <c r="B48" s="153" t="str">
        <f>'Teine 48'!B48</f>
        <v>Mahl (erinevad maitsed)</v>
      </c>
      <c r="C48" s="218">
        <v>25</v>
      </c>
      <c r="D48" s="21">
        <f>C48*'Teine 48'!D48/'Teine 48'!C48</f>
        <v>12.132200000000001</v>
      </c>
      <c r="E48" s="21">
        <f>D48*'Teine 48'!E48/'Teine 48'!D48</f>
        <v>2.9455000000000005</v>
      </c>
      <c r="F48" s="21">
        <f>E48*'Teine 48'!F48/'Teine 48'!E48</f>
        <v>1.2500000000000001E-2</v>
      </c>
      <c r="G48" s="21">
        <f>F48*'Teine 48'!G48/'Teine 48'!F48</f>
        <v>9.0749999999999997E-2</v>
      </c>
      <c r="H48" s="174"/>
      <c r="I48" s="174"/>
      <c r="J48" s="174"/>
    </row>
    <row r="49" spans="1:10" ht="15.5">
      <c r="A49" s="43"/>
      <c r="B49" s="153" t="str">
        <f>'Teine 48'!B49</f>
        <v>Joogijogurt R 1,5%, maitsestatud (L)</v>
      </c>
      <c r="C49" s="218">
        <v>25</v>
      </c>
      <c r="D49" s="21">
        <f>C49*'Teine 48'!D49/'Teine 48'!C49</f>
        <v>18.686499999999999</v>
      </c>
      <c r="E49" s="21">
        <f>D49*'Teine 48'!E49/'Teine 48'!D49</f>
        <v>3.0307499999999998</v>
      </c>
      <c r="F49" s="21">
        <f>E49*'Teine 48'!F49/'Teine 48'!E49</f>
        <v>0.375</v>
      </c>
      <c r="G49" s="21">
        <f>F49*'Teine 48'!G49/'Teine 48'!F49</f>
        <v>0.80000000000000016</v>
      </c>
      <c r="H49" s="174"/>
      <c r="I49" s="174"/>
      <c r="J49" s="174"/>
    </row>
    <row r="50" spans="1:10" ht="15.5">
      <c r="A50" s="43"/>
      <c r="B50" s="153" t="str">
        <f>'Teine 48'!B50</f>
        <v>Tee, suhkruta</v>
      </c>
      <c r="C50" s="21">
        <v>25</v>
      </c>
      <c r="D50" s="21">
        <f>C50*'Teine 48'!D50/'Teine 48'!C50</f>
        <v>0.1</v>
      </c>
      <c r="E50" s="21">
        <f>D50*'Teine 48'!E50/'Teine 48'!D50</f>
        <v>0</v>
      </c>
      <c r="F50" s="21">
        <v>0</v>
      </c>
      <c r="G50" s="21">
        <v>0.05</v>
      </c>
      <c r="H50" s="174"/>
      <c r="I50" s="174"/>
      <c r="J50" s="174"/>
    </row>
    <row r="51" spans="1:10" ht="15.5">
      <c r="A51" s="43"/>
      <c r="B51" s="153" t="str">
        <f>'Teine 48'!B51</f>
        <v>Rukkileiva (3 sorti) - ja sepikutoodete valik  (G)</v>
      </c>
      <c r="C51" s="21">
        <v>50</v>
      </c>
      <c r="D51" s="21">
        <f>C51*'Teine 48'!D51/'Teine 48'!C51</f>
        <v>123.1</v>
      </c>
      <c r="E51" s="21">
        <f>D51*'Teine 48'!E51/'Teine 48'!D51</f>
        <v>26.15</v>
      </c>
      <c r="F51" s="21">
        <f>E51*'Teine 48'!F51/'Teine 48'!E51</f>
        <v>1</v>
      </c>
      <c r="G51" s="21">
        <f>F51*'Teine 48'!G51/'Teine 48'!F51</f>
        <v>3.5750000000000002</v>
      </c>
      <c r="H51" s="174"/>
      <c r="I51" s="174"/>
      <c r="J51" s="174"/>
    </row>
    <row r="52" spans="1:10" ht="15.5">
      <c r="A52" s="52"/>
      <c r="B52" s="153" t="str">
        <f>'Teine 48'!B52</f>
        <v>Banaan</v>
      </c>
      <c r="C52" s="45">
        <v>50</v>
      </c>
      <c r="D52" s="21">
        <f>C52*'Teine 48'!D52/'Teine 48'!C52</f>
        <v>33.799999999999997</v>
      </c>
      <c r="E52" s="21">
        <f>D52*'Teine 48'!E52/'Teine 48'!D52</f>
        <v>7.65</v>
      </c>
      <c r="F52" s="21">
        <f>E52*'Teine 48'!F52/'Teine 48'!E52</f>
        <v>0.1</v>
      </c>
      <c r="G52" s="21">
        <f>F52*'Teine 48'!G52/'Teine 48'!F52</f>
        <v>0.40000000000000008</v>
      </c>
    </row>
    <row r="53" spans="1:10" ht="15.5">
      <c r="A53" s="58"/>
      <c r="B53" s="134" t="s">
        <v>8</v>
      </c>
      <c r="C53" s="49"/>
      <c r="D53" s="50">
        <f>SUM(D43:D52)</f>
        <v>639.63650000000007</v>
      </c>
      <c r="E53" s="50">
        <f>SUM(E43:E52)</f>
        <v>106.38380000000001</v>
      </c>
      <c r="F53" s="50">
        <f>SUM(F43:F52)</f>
        <v>14.9655</v>
      </c>
      <c r="G53" s="50">
        <f>SUM(G43:G52)</f>
        <v>17.186450000000001</v>
      </c>
    </row>
    <row r="54" spans="1:10" ht="15.5">
      <c r="A54" s="17"/>
      <c r="B54" s="51"/>
      <c r="C54" s="44"/>
      <c r="D54" s="3"/>
      <c r="E54" s="3"/>
      <c r="F54" s="3"/>
      <c r="G54" s="3"/>
    </row>
    <row r="55" spans="1:10" s="175" customFormat="1" ht="24" customHeight="1">
      <c r="A55" s="55" t="s">
        <v>12</v>
      </c>
      <c r="B55" s="38"/>
      <c r="C55" s="39" t="s">
        <v>1</v>
      </c>
      <c r="D55" s="39" t="s">
        <v>2</v>
      </c>
      <c r="E55" s="39" t="s">
        <v>3</v>
      </c>
      <c r="F55" s="39" t="s">
        <v>4</v>
      </c>
      <c r="G55" s="39" t="s">
        <v>5</v>
      </c>
    </row>
    <row r="56" spans="1:10" ht="15.5">
      <c r="A56" s="40" t="s">
        <v>6</v>
      </c>
      <c r="B56" s="153" t="str">
        <f>'Teine 48'!B56</f>
        <v>Ahjukala juustukattega (G, L, PT)</v>
      </c>
      <c r="C56" s="21">
        <v>90</v>
      </c>
      <c r="D56" s="21">
        <f>C56*'Teine 48'!D56/'Teine 48'!C56</f>
        <v>138.87</v>
      </c>
      <c r="E56" s="21">
        <f>D56*'Teine 48'!E56/'Teine 48'!D56</f>
        <v>0.77580000000000005</v>
      </c>
      <c r="F56" s="21">
        <f>E56*'Teine 48'!F56/'Teine 48'!E56</f>
        <v>7.2837000000000005</v>
      </c>
      <c r="G56" s="21">
        <f>F56*'Teine 48'!G56/'Teine 48'!F56</f>
        <v>17.723700000000004</v>
      </c>
    </row>
    <row r="57" spans="1:10" ht="15.5">
      <c r="A57" s="40" t="s">
        <v>22</v>
      </c>
      <c r="B57" s="153" t="str">
        <f>'Teine 48'!B57</f>
        <v>Suvikõrvitsa-spinatikotletid juustuga (G, L) (mahe)</v>
      </c>
      <c r="C57" s="21">
        <v>50</v>
      </c>
      <c r="D57" s="21">
        <f>C57*'Teine 48'!D57/'Teine 48'!C57</f>
        <v>47.339500000000001</v>
      </c>
      <c r="E57" s="21">
        <f>D57*'Teine 48'!E57/'Teine 48'!D57</f>
        <v>4.9530000000000003</v>
      </c>
      <c r="F57" s="21">
        <f>E57*'Teine 48'!F57/'Teine 48'!E57</f>
        <v>1.7410000000000001</v>
      </c>
      <c r="G57" s="21">
        <f>F57*'Teine 48'!G57/'Teine 48'!F57</f>
        <v>3.4279999999999999</v>
      </c>
    </row>
    <row r="58" spans="1:10" ht="15.5">
      <c r="A58" s="40"/>
      <c r="B58" s="153" t="str">
        <f>'Teine 48'!B58</f>
        <v>Kartuli-lillkapsapuder (L)</v>
      </c>
      <c r="C58" s="218">
        <v>100</v>
      </c>
      <c r="D58" s="21">
        <f>C58*'Teine 48'!D58/'Teine 48'!C58</f>
        <v>67.192800000000005</v>
      </c>
      <c r="E58" s="21">
        <f>D58*'Teine 48'!E58/'Teine 48'!D58</f>
        <v>12.33</v>
      </c>
      <c r="F58" s="21">
        <f>E58*'Teine 48'!F58/'Teine 48'!E58</f>
        <v>1.8200000000000003</v>
      </c>
      <c r="G58" s="21">
        <f>F58*'Teine 48'!G58/'Teine 48'!F58</f>
        <v>2.1720000000000006</v>
      </c>
    </row>
    <row r="59" spans="1:10" ht="15.5">
      <c r="A59" s="40"/>
      <c r="B59" s="153" t="str">
        <f>'Teine 48'!B59</f>
        <v>Kuskuss, aurutatud</v>
      </c>
      <c r="C59" s="218">
        <v>100</v>
      </c>
      <c r="D59" s="21">
        <f>C59*'Teine 48'!D59/'Teine 48'!C59</f>
        <v>128.15299999999996</v>
      </c>
      <c r="E59" s="21">
        <f>D59*'Teine 48'!E59/'Teine 48'!D59</f>
        <v>27.158999999999995</v>
      </c>
      <c r="F59" s="21">
        <f>E59*'Teine 48'!F59/'Teine 48'!E59</f>
        <v>0.68899999999999983</v>
      </c>
      <c r="G59" s="21">
        <f>F59*'Teine 48'!G59/'Teine 48'!F59</f>
        <v>3.9359999999999991</v>
      </c>
    </row>
    <row r="60" spans="1:10" ht="15.5">
      <c r="A60" s="40"/>
      <c r="B60" s="153" t="str">
        <f>'Teine 48'!B60</f>
        <v>Pastinaak, röstitud</v>
      </c>
      <c r="C60" s="218">
        <v>50</v>
      </c>
      <c r="D60" s="21">
        <f>C60*'Teine 48'!D60/'Teine 48'!C60</f>
        <v>32.200000000000003</v>
      </c>
      <c r="E60" s="21">
        <f>D60*'Teine 48'!E60/'Teine 48'!D60</f>
        <v>7.95</v>
      </c>
      <c r="F60" s="21">
        <f>E60*'Teine 48'!F60/'Teine 48'!E60</f>
        <v>0.3</v>
      </c>
      <c r="G60" s="21">
        <f>F60*'Teine 48'!G60/'Teine 48'!F60</f>
        <v>0.85000000000000009</v>
      </c>
    </row>
    <row r="61" spans="1:10" ht="15.5">
      <c r="A61" s="40"/>
      <c r="B61" s="153" t="str">
        <f>'Teine 48'!B61</f>
        <v>Soe karrikaste (G, L)</v>
      </c>
      <c r="C61" s="218">
        <v>50</v>
      </c>
      <c r="D61" s="21">
        <f>C61*'Teine 48'!D61/'Teine 48'!C61</f>
        <v>45.944499999999998</v>
      </c>
      <c r="E61" s="21">
        <f>D61*'Teine 48'!E61/'Teine 48'!D61</f>
        <v>3.0089999999999999</v>
      </c>
      <c r="F61" s="21">
        <f>E61*'Teine 48'!F61/'Teine 48'!E61</f>
        <v>3.2044999999999999</v>
      </c>
      <c r="G61" s="21">
        <f>F61*'Teine 48'!G61/'Teine 48'!F61</f>
        <v>1.3360000000000001</v>
      </c>
    </row>
    <row r="62" spans="1:10" ht="15.5">
      <c r="A62" s="40"/>
      <c r="B62" s="153" t="str">
        <f>'Teine 48'!B62</f>
        <v xml:space="preserve">Mahla-õlikaste </v>
      </c>
      <c r="C62" s="218">
        <v>10</v>
      </c>
      <c r="D62" s="21">
        <f>C62*'Teine 48'!D62/'Teine 48'!C62</f>
        <v>64.378799999999998</v>
      </c>
      <c r="E62" s="21">
        <f>D62*'Teine 48'!E62/'Teine 48'!D62</f>
        <v>0.19410000000000002</v>
      </c>
      <c r="F62" s="21">
        <f>E62*'Teine 48'!F62/'Teine 48'!E62</f>
        <v>7.0611000000000006</v>
      </c>
      <c r="G62" s="21">
        <f>F62*'Teine 48'!G62/'Teine 48'!F62</f>
        <v>2.7100000000000003E-2</v>
      </c>
    </row>
    <row r="63" spans="1:10" ht="15.5">
      <c r="A63" s="40"/>
      <c r="B63" s="153" t="str">
        <f>'Teine 48'!B63</f>
        <v>Porgandi-ananassisalat</v>
      </c>
      <c r="C63" s="218">
        <v>50</v>
      </c>
      <c r="D63" s="21">
        <f>C63*'Teine 48'!D63/'Teine 48'!C63</f>
        <v>22.654499999999999</v>
      </c>
      <c r="E63" s="21">
        <f>D63*'Teine 48'!E63/'Teine 48'!D63</f>
        <v>4.3185000000000002</v>
      </c>
      <c r="F63" s="21">
        <f>E63*'Teine 48'!F63/'Teine 48'!E63</f>
        <v>0.77149999999999996</v>
      </c>
      <c r="G63" s="21">
        <f>F63*'Teine 48'!G63/'Teine 48'!F63</f>
        <v>0.28699999999999998</v>
      </c>
    </row>
    <row r="64" spans="1:10" ht="15.5">
      <c r="A64" s="40"/>
      <c r="B64" s="153" t="str">
        <f>'Teine 48'!B64</f>
        <v>Nuikapsas, kikerherned, punane redis</v>
      </c>
      <c r="C64" s="218">
        <v>30</v>
      </c>
      <c r="D64" s="21">
        <f>C64*'Teine 48'!D64/'Teine 48'!C64</f>
        <v>17.780000000000005</v>
      </c>
      <c r="E64" s="21">
        <f>D64*'Teine 48'!E64/'Teine 48'!D64</f>
        <v>3.5700000000000012</v>
      </c>
      <c r="F64" s="21">
        <f>E64*'Teine 48'!F64/'Teine 48'!E64</f>
        <v>0.32000000000000006</v>
      </c>
      <c r="G64" s="21">
        <f>F64*'Teine 48'!G64/'Teine 48'!F64</f>
        <v>0.94000000000000039</v>
      </c>
    </row>
    <row r="65" spans="1:7" ht="15.5">
      <c r="A65" s="40"/>
      <c r="B65" s="153" t="str">
        <f>'Teine 48'!B65</f>
        <v>Seemnesegu (mahe)</v>
      </c>
      <c r="C65" s="218">
        <v>10</v>
      </c>
      <c r="D65" s="21">
        <f>C65*'Teine 48'!D65/'Teine 48'!C65</f>
        <v>60.876700000000007</v>
      </c>
      <c r="E65" s="21">
        <f>D65*'Teine 48'!E65/'Teine 48'!D65</f>
        <v>1.2800000000000002</v>
      </c>
      <c r="F65" s="21">
        <f>E65*'Teine 48'!F65/'Teine 48'!E65</f>
        <v>5.1567000000000007</v>
      </c>
      <c r="G65" s="21">
        <f>F65*'Teine 48'!G65/'Teine 48'!F65</f>
        <v>2.8233000000000001</v>
      </c>
    </row>
    <row r="66" spans="1:7" ht="15.5">
      <c r="A66" s="40"/>
      <c r="B66" s="153" t="str">
        <f>'Teine 48'!B66</f>
        <v>PRIA Piimatooted (piim, keefir R 2,5% ) (L)</v>
      </c>
      <c r="C66" s="218">
        <v>25</v>
      </c>
      <c r="D66" s="21">
        <f>C66*'Teine 48'!D66/'Teine 48'!C66</f>
        <v>14.0975</v>
      </c>
      <c r="E66" s="21">
        <f>D66*'Teine 48'!E66/'Teine 48'!D66</f>
        <v>1.21875</v>
      </c>
      <c r="F66" s="21">
        <f>E66*'Teine 48'!F66/'Teine 48'!E66</f>
        <v>0.64249999999999996</v>
      </c>
      <c r="G66" s="21">
        <f>F66*'Teine 48'!G66/'Teine 48'!F66</f>
        <v>0.86</v>
      </c>
    </row>
    <row r="67" spans="1:7" ht="15.5">
      <c r="A67" s="40"/>
      <c r="B67" s="153" t="str">
        <f>'Teine 48'!B67</f>
        <v>Mahl (erinevad maitsed)</v>
      </c>
      <c r="C67" s="218">
        <v>25</v>
      </c>
      <c r="D67" s="21">
        <f>C67*'Teine 48'!D67/'Teine 48'!C67</f>
        <v>12.132200000000001</v>
      </c>
      <c r="E67" s="21">
        <f>D67*'Teine 48'!E67/'Teine 48'!D67</f>
        <v>2.9455000000000005</v>
      </c>
      <c r="F67" s="21">
        <f>E67*'Teine 48'!F67/'Teine 48'!E67</f>
        <v>1.2500000000000001E-2</v>
      </c>
      <c r="G67" s="21">
        <f>F67*'Teine 48'!G67/'Teine 48'!F67</f>
        <v>9.0749999999999997E-2</v>
      </c>
    </row>
    <row r="68" spans="1:7" ht="15.5">
      <c r="A68" s="40"/>
      <c r="B68" s="153" t="str">
        <f>'Teine 48'!B68</f>
        <v>Joogijogurt R 1,5%, maitsestatud (L)</v>
      </c>
      <c r="C68" s="21">
        <v>25</v>
      </c>
      <c r="D68" s="21">
        <f>C68*'Teine 48'!D68/'Teine 48'!C68</f>
        <v>18.686499999999999</v>
      </c>
      <c r="E68" s="21">
        <f>D68*'Teine 48'!E68/'Teine 48'!D68</f>
        <v>3.0307499999999998</v>
      </c>
      <c r="F68" s="21">
        <f>E68*'Teine 48'!F68/'Teine 48'!E68</f>
        <v>0.375</v>
      </c>
      <c r="G68" s="21">
        <f>F68*'Teine 48'!G68/'Teine 48'!F68</f>
        <v>0.80000000000000016</v>
      </c>
    </row>
    <row r="69" spans="1:7" ht="15.5">
      <c r="A69" s="52"/>
      <c r="B69" s="153" t="str">
        <f>'Teine 48'!B69</f>
        <v>Tee, suhkruta</v>
      </c>
      <c r="C69" s="45">
        <v>25</v>
      </c>
      <c r="D69" s="21">
        <f>C69*'Teine 48'!D69/'Teine 48'!C69</f>
        <v>0.1</v>
      </c>
      <c r="E69" s="21">
        <f>D69*'Teine 48'!E69/'Teine 48'!D69</f>
        <v>0</v>
      </c>
      <c r="F69" s="21">
        <v>0</v>
      </c>
      <c r="G69" s="21">
        <v>0.05</v>
      </c>
    </row>
    <row r="70" spans="1:7" s="176" customFormat="1" ht="15.5">
      <c r="A70" s="43"/>
      <c r="B70" s="153" t="str">
        <f>'Teine 48'!B70</f>
        <v>Rukkileiva (3 sorti) - ja sepikutoodete valik  (G)</v>
      </c>
      <c r="C70" s="21">
        <v>50</v>
      </c>
      <c r="D70" s="21">
        <f>C70*'Teine 48'!D70/'Teine 48'!C70</f>
        <v>123.1</v>
      </c>
      <c r="E70" s="21">
        <f>D70*'Teine 48'!E70/'Teine 48'!D70</f>
        <v>26.15</v>
      </c>
      <c r="F70" s="21">
        <f>E70*'Teine 48'!F70/'Teine 48'!E70</f>
        <v>1</v>
      </c>
      <c r="G70" s="21">
        <f>F70*'Teine 48'!G70/'Teine 48'!F70</f>
        <v>3.5750000000000002</v>
      </c>
    </row>
    <row r="71" spans="1:7" ht="15.5">
      <c r="A71" s="43"/>
      <c r="B71" s="153" t="s">
        <v>21</v>
      </c>
      <c r="C71" s="21">
        <v>50</v>
      </c>
      <c r="D71" s="21">
        <f>C71*'Teine 48'!D71/'Teine 48'!C71</f>
        <v>24.038</v>
      </c>
      <c r="E71" s="21">
        <f>D71*'Teine 48'!E71/'Teine 48'!D71</f>
        <v>6.74</v>
      </c>
      <c r="F71" s="21">
        <f>E71*'Teine 48'!F71/'Teine 48'!E71</f>
        <v>0</v>
      </c>
      <c r="G71" s="21">
        <v>0</v>
      </c>
    </row>
    <row r="72" spans="1:7" ht="15.5">
      <c r="A72" s="47"/>
      <c r="B72" s="134" t="s">
        <v>8</v>
      </c>
      <c r="C72" s="49"/>
      <c r="D72" s="50">
        <f>SUM(D56:D71)</f>
        <v>817.54399999999998</v>
      </c>
      <c r="E72" s="50">
        <f t="shared" ref="E72:G72" si="0">SUM(E56:E71)</f>
        <v>105.62439999999999</v>
      </c>
      <c r="F72" s="50">
        <f t="shared" si="0"/>
        <v>30.377500000000001</v>
      </c>
      <c r="G72" s="50">
        <f t="shared" si="0"/>
        <v>38.898850000000003</v>
      </c>
    </row>
    <row r="73" spans="1:7" ht="15.5">
      <c r="A73" s="17"/>
      <c r="B73" s="51"/>
      <c r="C73" s="3"/>
      <c r="D73" s="3"/>
      <c r="E73" s="3"/>
      <c r="F73" s="3"/>
      <c r="G73" s="3"/>
    </row>
    <row r="74" spans="1:7" s="175" customFormat="1" ht="24.75" customHeight="1">
      <c r="A74" s="55" t="s">
        <v>13</v>
      </c>
      <c r="B74" s="38"/>
      <c r="C74" s="39" t="s">
        <v>1</v>
      </c>
      <c r="D74" s="39" t="s">
        <v>2</v>
      </c>
      <c r="E74" s="39" t="s">
        <v>3</v>
      </c>
      <c r="F74" s="39" t="s">
        <v>4</v>
      </c>
      <c r="G74" s="39" t="s">
        <v>5</v>
      </c>
    </row>
    <row r="75" spans="1:7" ht="15.5">
      <c r="A75" s="40" t="s">
        <v>6</v>
      </c>
      <c r="B75" s="177" t="str">
        <f>'Teine 48'!B75</f>
        <v>Pilaff porgandi ja lihaga</v>
      </c>
      <c r="C75" s="21">
        <v>150</v>
      </c>
      <c r="D75" s="21">
        <f>C75*'Teine 48'!D75/'Teine 48'!C75</f>
        <v>256.49400000000003</v>
      </c>
      <c r="E75" s="21">
        <f>D75*'Teine 48'!E75/'Teine 48'!D75</f>
        <v>32.593499999999999</v>
      </c>
      <c r="F75" s="21">
        <f>E75*'Teine 48'!F75/'Teine 48'!E75</f>
        <v>10.111499999999999</v>
      </c>
      <c r="G75" s="21">
        <f>F75*'Teine 48'!G75/'Teine 48'!F75</f>
        <v>10.785</v>
      </c>
    </row>
    <row r="76" spans="1:7" ht="15.5">
      <c r="A76" s="40" t="s">
        <v>22</v>
      </c>
      <c r="B76" s="177" t="str">
        <f>'Teine 48'!B76</f>
        <v>Pilaff porgandi ja punaste ubadega (mahe)</v>
      </c>
      <c r="C76" s="21">
        <v>150</v>
      </c>
      <c r="D76" s="21">
        <f>C76*'Teine 48'!D76/'Teine 48'!C76</f>
        <v>205.21800000000002</v>
      </c>
      <c r="E76" s="21">
        <f>D76*'Teine 48'!E76/'Teine 48'!D76</f>
        <v>37.267499999999998</v>
      </c>
      <c r="F76" s="21">
        <f>E76*'Teine 48'!F76/'Teine 48'!E76</f>
        <v>5.0355000000000008</v>
      </c>
      <c r="G76" s="21">
        <f>F76*'Teine 48'!G76/'Teine 48'!F76</f>
        <v>5.5980000000000008</v>
      </c>
    </row>
    <row r="77" spans="1:7" ht="15.5">
      <c r="A77" s="40"/>
      <c r="B77" s="177" t="str">
        <f>'Teine 48'!B77</f>
        <v>Ahjuköögiviljad</v>
      </c>
      <c r="C77" s="218">
        <v>50</v>
      </c>
      <c r="D77" s="21">
        <f>C77*'Teine 48'!D77/'Teine 48'!C77</f>
        <v>44.323500000000003</v>
      </c>
      <c r="E77" s="21">
        <f>D77*'Teine 48'!E77/'Teine 48'!D77</f>
        <v>7.4644999999999992</v>
      </c>
      <c r="F77" s="21">
        <f>E77*'Teine 48'!F77/'Teine 48'!E77</f>
        <v>1.7244999999999997</v>
      </c>
      <c r="G77" s="21">
        <f>F77*'Teine 48'!G77/'Teine 48'!F77</f>
        <v>0.72099999999999986</v>
      </c>
    </row>
    <row r="78" spans="1:7" ht="15.5">
      <c r="A78" s="40"/>
      <c r="B78" s="177" t="str">
        <f>'Teine 48'!B78</f>
        <v>Soe tomatikaste</v>
      </c>
      <c r="C78" s="218">
        <v>50</v>
      </c>
      <c r="D78" s="21">
        <f>C78*'Teine 48'!D78/'Teine 48'!C78</f>
        <v>17.598500000000001</v>
      </c>
      <c r="E78" s="21">
        <f>D78*'Teine 48'!E78/'Teine 48'!D78</f>
        <v>3.2825000000000002</v>
      </c>
      <c r="F78" s="21">
        <f>E78*'Teine 48'!F78/'Teine 48'!E78</f>
        <v>0.54400000000000004</v>
      </c>
      <c r="G78" s="21">
        <f>F78*'Teine 48'!G78/'Teine 48'!F78</f>
        <v>0.38950000000000001</v>
      </c>
    </row>
    <row r="79" spans="1:7" ht="15.5">
      <c r="A79" s="40"/>
      <c r="B79" s="177" t="str">
        <f>'Teine 48'!B79</f>
        <v>Külm küüslaugu-jogurtikaste (L)</v>
      </c>
      <c r="C79" s="218">
        <v>50</v>
      </c>
      <c r="D79" s="21">
        <f>C79*'Teine 48'!D79/'Teine 48'!C79</f>
        <v>63.95150000000001</v>
      </c>
      <c r="E79" s="21">
        <f>D79*'Teine 48'!E79/'Teine 48'!D79</f>
        <v>7.019000000000001</v>
      </c>
      <c r="F79" s="21">
        <f>E79*'Teine 48'!F79/'Teine 48'!E79</f>
        <v>3.4310000000000005</v>
      </c>
      <c r="G79" s="21">
        <f>F79*'Teine 48'!G79/'Teine 48'!F79</f>
        <v>1.278</v>
      </c>
    </row>
    <row r="80" spans="1:7" ht="15.5">
      <c r="A80" s="40"/>
      <c r="B80" s="177" t="str">
        <f>'Teine 48'!B80</f>
        <v>Peedi-piprajuuresalat</v>
      </c>
      <c r="C80" s="218">
        <v>50</v>
      </c>
      <c r="D80" s="21">
        <f>C80*'Teine 48'!D80/'Teine 48'!C80</f>
        <v>29.194500000000001</v>
      </c>
      <c r="E80" s="21">
        <f>D80*'Teine 48'!E80/'Teine 48'!D80</f>
        <v>5.1740000000000004</v>
      </c>
      <c r="F80" s="21">
        <f>E80*'Teine 48'!F80/'Teine 48'!E80</f>
        <v>0.83599999999999997</v>
      </c>
      <c r="G80" s="21">
        <f>F80*'Teine 48'!G80/'Teine 48'!F80</f>
        <v>0.77100000000000002</v>
      </c>
    </row>
    <row r="81" spans="1:12" ht="15.5">
      <c r="A81" s="40"/>
      <c r="B81" s="177" t="str">
        <f>'Teine 48'!B81</f>
        <v>Hiina kapsas, marineeritud punane sibul, brokoli</v>
      </c>
      <c r="C81" s="21">
        <v>30</v>
      </c>
      <c r="D81" s="21">
        <f>C81*'Teine 48'!D81/'Teine 48'!C81</f>
        <v>9.0259999999999998</v>
      </c>
      <c r="E81" s="21">
        <f>D81*'Teine 48'!E81/'Teine 48'!D81</f>
        <v>1.6300000000000001</v>
      </c>
      <c r="F81" s="21">
        <f>E81*'Teine 48'!F81/'Teine 48'!E81</f>
        <v>0.11000000000000001</v>
      </c>
      <c r="G81" s="21">
        <f>F81*'Teine 48'!G81/'Teine 48'!F81</f>
        <v>0.69999999999999984</v>
      </c>
    </row>
    <row r="82" spans="1:12" ht="15.5">
      <c r="A82" s="52"/>
      <c r="B82" s="177" t="str">
        <f>'Teine 48'!B82</f>
        <v>Seemnesegu (mahe)</v>
      </c>
      <c r="C82" s="21">
        <v>10</v>
      </c>
      <c r="D82" s="21">
        <f>C82*'Teine 48'!D82/'Teine 48'!C82</f>
        <v>60.876700000000007</v>
      </c>
      <c r="E82" s="21">
        <f>D82*'Teine 48'!E82/'Teine 48'!D82</f>
        <v>1.2800000000000002</v>
      </c>
      <c r="F82" s="21">
        <f>E82*'Teine 48'!F82/'Teine 48'!E82</f>
        <v>5.1567000000000007</v>
      </c>
      <c r="G82" s="21">
        <f>F82*'Teine 48'!G82/'Teine 48'!F82</f>
        <v>2.8233000000000001</v>
      </c>
      <c r="H82" s="174"/>
      <c r="I82" s="174"/>
      <c r="J82" s="174"/>
    </row>
    <row r="83" spans="1:12" ht="15.5">
      <c r="A83" s="52"/>
      <c r="B83" s="177" t="str">
        <f>'Teine 48'!B83</f>
        <v>PRIA Piimatooted (piim, keefir R 2,5% ) (L)</v>
      </c>
      <c r="C83" s="21">
        <v>25</v>
      </c>
      <c r="D83" s="21">
        <f>C83*'Teine 48'!D83/'Teine 48'!C83</f>
        <v>14.0975</v>
      </c>
      <c r="E83" s="21">
        <f>D83*'Teine 48'!E83/'Teine 48'!D83</f>
        <v>1.21875</v>
      </c>
      <c r="F83" s="21">
        <f>E83*'Teine 48'!F83/'Teine 48'!E83</f>
        <v>0.64249999999999996</v>
      </c>
      <c r="G83" s="21">
        <f>F83*'Teine 48'!G83/'Teine 48'!F83</f>
        <v>0.86</v>
      </c>
    </row>
    <row r="84" spans="1:12" ht="15.5">
      <c r="A84" s="52"/>
      <c r="B84" s="177" t="str">
        <f>'Teine 48'!B84</f>
        <v>Mahl (erinevad maitsed)</v>
      </c>
      <c r="C84" s="21">
        <v>25</v>
      </c>
      <c r="D84" s="21">
        <f>C84*'Teine 48'!D84/'Teine 48'!C84</f>
        <v>12.132200000000001</v>
      </c>
      <c r="E84" s="21">
        <f>D84*'Teine 48'!E84/'Teine 48'!D84</f>
        <v>2.9455000000000005</v>
      </c>
      <c r="F84" s="21">
        <f>E84*'Teine 48'!F84/'Teine 48'!E84</f>
        <v>1.2500000000000001E-2</v>
      </c>
      <c r="G84" s="21">
        <f>F84*'Teine 48'!G84/'Teine 48'!F84</f>
        <v>9.0749999999999997E-2</v>
      </c>
    </row>
    <row r="85" spans="1:12" ht="15.5">
      <c r="A85" s="52"/>
      <c r="B85" s="177" t="str">
        <f>'Teine 48'!B85</f>
        <v>Joogijogurt R 1,5%, maitsestatud (L)</v>
      </c>
      <c r="C85" s="21">
        <v>25</v>
      </c>
      <c r="D85" s="21">
        <f>C85*'Teine 48'!D85/'Teine 48'!C85</f>
        <v>18.686499999999999</v>
      </c>
      <c r="E85" s="21">
        <f>D85*'Teine 48'!E85/'Teine 48'!D85</f>
        <v>3.0307499999999998</v>
      </c>
      <c r="F85" s="21">
        <f>E85*'Teine 48'!F85/'Teine 48'!E85</f>
        <v>0.375</v>
      </c>
      <c r="G85" s="21">
        <f>F85*'Teine 48'!G85/'Teine 48'!F85</f>
        <v>0.80000000000000016</v>
      </c>
    </row>
    <row r="86" spans="1:12" ht="15.5">
      <c r="A86" s="43"/>
      <c r="B86" s="177" t="str">
        <f>'Teine 48'!B86</f>
        <v>Tee, suhkruta</v>
      </c>
      <c r="C86" s="45">
        <v>25</v>
      </c>
      <c r="D86" s="21">
        <f>C86*'Teine 48'!D86/'Teine 48'!C86</f>
        <v>0.1</v>
      </c>
      <c r="E86" s="21">
        <f>D86*'Teine 48'!E86/'Teine 48'!D86</f>
        <v>0</v>
      </c>
      <c r="F86" s="21">
        <v>0</v>
      </c>
      <c r="G86" s="21">
        <v>0.05</v>
      </c>
      <c r="H86" s="174"/>
      <c r="I86" s="174"/>
      <c r="J86" s="174"/>
      <c r="K86" s="174"/>
      <c r="L86" s="174"/>
    </row>
    <row r="87" spans="1:12" ht="15.5">
      <c r="A87" s="52"/>
      <c r="B87" s="177" t="str">
        <f>'Teine 48'!B87</f>
        <v>Rukkileiva (3 sorti) - ja sepikutoodete valik  (G)</v>
      </c>
      <c r="C87" s="21">
        <v>50</v>
      </c>
      <c r="D87" s="21">
        <f>C87*'Teine 48'!D87/'Teine 48'!C87</f>
        <v>123.1</v>
      </c>
      <c r="E87" s="21">
        <f>D87*'Teine 48'!E87/'Teine 48'!D87</f>
        <v>26.15</v>
      </c>
      <c r="F87" s="21">
        <f>E87*'Teine 48'!F87/'Teine 48'!E87</f>
        <v>1</v>
      </c>
      <c r="G87" s="21">
        <f>F87*'Teine 48'!G87/'Teine 48'!F87</f>
        <v>3.5750000000000002</v>
      </c>
    </row>
    <row r="88" spans="1:12" ht="15.5">
      <c r="A88" s="43"/>
      <c r="B88" s="177" t="s">
        <v>19</v>
      </c>
      <c r="C88" s="21">
        <v>50</v>
      </c>
      <c r="D88" s="21">
        <f>C88*'Teine 48'!D88/'Teine 48'!C88</f>
        <v>19.988</v>
      </c>
      <c r="E88" s="21">
        <f>D88*'Teine 48'!E88/'Teine 48'!D88</f>
        <v>5.97</v>
      </c>
      <c r="F88" s="21">
        <f>E88*'Teine 48'!F88/'Teine 48'!E88</f>
        <v>0</v>
      </c>
      <c r="G88" s="21">
        <v>0.3</v>
      </c>
    </row>
    <row r="89" spans="1:12" ht="15.5">
      <c r="A89" s="58"/>
      <c r="B89" s="134" t="s">
        <v>8</v>
      </c>
      <c r="C89" s="49"/>
      <c r="D89" s="90">
        <f>SUM(D75:D88)</f>
        <v>874.78690000000006</v>
      </c>
      <c r="E89" s="90">
        <f>SUM(E75:E88)</f>
        <v>135.02599999999998</v>
      </c>
      <c r="F89" s="90">
        <f>SUM(F75:F88)</f>
        <v>28.979199999999999</v>
      </c>
      <c r="G89" s="90">
        <f>SUM(G75:G88)</f>
        <v>28.741550000000004</v>
      </c>
    </row>
    <row r="90" spans="1:12" ht="15.5">
      <c r="A90" s="3"/>
      <c r="B90" s="33" t="s">
        <v>15</v>
      </c>
      <c r="C90" s="3"/>
      <c r="D90" s="178">
        <f>(D21+D40+D53+D72+D89)/5</f>
        <v>769.91669999999999</v>
      </c>
      <c r="E90" s="178">
        <f>(E21+E40+E53+E72+E89)/5</f>
        <v>115.05426</v>
      </c>
      <c r="F90" s="178">
        <f>(F21+F40+F53+F72+F89)/5</f>
        <v>25.17529</v>
      </c>
      <c r="G90" s="178">
        <f>(G21+G40+G53+G72+G89)/5</f>
        <v>26.752859999999998</v>
      </c>
    </row>
    <row r="91" spans="1:12" ht="15.5">
      <c r="A91" s="3" t="s">
        <v>32</v>
      </c>
      <c r="B91" s="33"/>
      <c r="C91" s="3"/>
      <c r="D91" s="179"/>
      <c r="E91" s="179"/>
      <c r="F91" s="179"/>
      <c r="G91" s="179"/>
    </row>
    <row r="92" spans="1:12" ht="15.5">
      <c r="A92" s="117" t="s">
        <v>146</v>
      </c>
      <c r="B92" s="3"/>
      <c r="C92" s="3"/>
      <c r="D92" s="3"/>
      <c r="E92" s="3"/>
      <c r="F92" s="3"/>
      <c r="G92" s="3"/>
    </row>
    <row r="93" spans="1:12" ht="15.5">
      <c r="A93" s="93" t="s">
        <v>28</v>
      </c>
      <c r="B93" s="93"/>
      <c r="C93" s="44"/>
      <c r="D93" s="3"/>
      <c r="E93" s="3"/>
      <c r="F93" s="3"/>
      <c r="G93" s="3"/>
    </row>
    <row r="94" spans="1:12" ht="15.5">
      <c r="A94" s="93" t="s">
        <v>31</v>
      </c>
      <c r="B94" s="93"/>
      <c r="C94" s="93"/>
      <c r="D94" s="3"/>
      <c r="E94" s="3"/>
      <c r="F94" s="3"/>
      <c r="G94" s="3"/>
    </row>
    <row r="95" spans="1:12" ht="15.5">
      <c r="A95" s="93" t="s">
        <v>119</v>
      </c>
      <c r="B95" s="93"/>
      <c r="C95" s="93"/>
      <c r="D95" s="3"/>
      <c r="E95" s="3"/>
      <c r="F95" s="3"/>
      <c r="G95" s="3"/>
    </row>
    <row r="96" spans="1:12" ht="15.5">
      <c r="A96" s="93" t="s">
        <v>145</v>
      </c>
      <c r="B96" s="93"/>
      <c r="C96" s="93"/>
    </row>
    <row r="97" spans="1:3" ht="15.5">
      <c r="A97" s="93"/>
      <c r="B97" s="93"/>
      <c r="C97" s="93"/>
    </row>
  </sheetData>
  <mergeCells count="2">
    <mergeCell ref="E1:G2"/>
    <mergeCell ref="C1:D2"/>
  </mergeCells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4"/>
  <sheetViews>
    <sheetView topLeftCell="A82" zoomScale="80" zoomScaleNormal="80" workbookViewId="0">
      <selection activeCell="H82" sqref="H82"/>
    </sheetView>
  </sheetViews>
  <sheetFormatPr defaultColWidth="9.26953125" defaultRowHeight="15.5"/>
  <cols>
    <col min="1" max="1" width="13.54296875" style="3" customWidth="1"/>
    <col min="2" max="2" width="56.7265625" style="3" customWidth="1"/>
    <col min="3" max="3" width="9.81640625" style="3" bestFit="1" customWidth="1"/>
    <col min="4" max="4" width="14.54296875" style="3" bestFit="1" customWidth="1"/>
    <col min="5" max="5" width="15.81640625" style="3" bestFit="1" customWidth="1"/>
    <col min="6" max="7" width="10.81640625" style="3" bestFit="1" customWidth="1"/>
    <col min="8" max="16384" width="9.26953125" style="3"/>
  </cols>
  <sheetData>
    <row r="1" spans="1:11">
      <c r="B1" s="35"/>
      <c r="C1" s="280"/>
      <c r="D1" s="280"/>
      <c r="E1" s="280"/>
      <c r="F1" s="280"/>
      <c r="G1" s="280"/>
    </row>
    <row r="2" spans="1:11" ht="50.15" customHeight="1">
      <c r="A2" s="1" t="s">
        <v>151</v>
      </c>
      <c r="B2" s="36"/>
      <c r="C2" s="282"/>
      <c r="D2" s="282"/>
      <c r="E2" s="282"/>
      <c r="F2" s="282"/>
      <c r="G2" s="282"/>
    </row>
    <row r="3" spans="1:11" s="4" customFormat="1" ht="24" customHeight="1">
      <c r="A3" s="37" t="s">
        <v>0</v>
      </c>
      <c r="B3" s="38"/>
      <c r="C3" s="39" t="s">
        <v>1</v>
      </c>
      <c r="D3" s="39" t="s">
        <v>2</v>
      </c>
      <c r="E3" s="39" t="s">
        <v>3</v>
      </c>
      <c r="F3" s="39" t="s">
        <v>4</v>
      </c>
      <c r="G3" s="39" t="s">
        <v>5</v>
      </c>
    </row>
    <row r="4" spans="1:11">
      <c r="A4" s="40" t="s">
        <v>6</v>
      </c>
      <c r="B4" s="20" t="s">
        <v>57</v>
      </c>
      <c r="C4" s="21">
        <v>60</v>
      </c>
      <c r="D4" s="70">
        <v>87.182400000000001</v>
      </c>
      <c r="E4" s="70">
        <v>3.8729999999999998</v>
      </c>
      <c r="F4" s="70">
        <v>6.2117999999999993</v>
      </c>
      <c r="G4" s="70">
        <v>4.1021999999999998</v>
      </c>
    </row>
    <row r="5" spans="1:11">
      <c r="A5" s="41" t="s">
        <v>22</v>
      </c>
      <c r="B5" s="42" t="s">
        <v>26</v>
      </c>
      <c r="C5" s="29">
        <v>60</v>
      </c>
      <c r="D5" s="82">
        <v>35.948399999999999</v>
      </c>
      <c r="E5" s="82">
        <v>2.9867999999999997</v>
      </c>
      <c r="F5" s="82">
        <v>2.4738000000000002</v>
      </c>
      <c r="G5" s="82">
        <v>0.87479999999999991</v>
      </c>
    </row>
    <row r="6" spans="1:11">
      <c r="A6" s="43"/>
      <c r="B6" s="20" t="s">
        <v>56</v>
      </c>
      <c r="C6" s="21">
        <v>60</v>
      </c>
      <c r="D6" s="70">
        <v>48.359999999999992</v>
      </c>
      <c r="E6" s="70">
        <v>10.185</v>
      </c>
      <c r="F6" s="70">
        <v>0.3</v>
      </c>
      <c r="G6" s="70">
        <v>1.7849999999999999</v>
      </c>
    </row>
    <row r="7" spans="1:11">
      <c r="A7" s="43"/>
      <c r="B7" s="20" t="s">
        <v>17</v>
      </c>
      <c r="C7" s="21">
        <v>60</v>
      </c>
      <c r="D7" s="70">
        <v>94.621200000000002</v>
      </c>
      <c r="E7" s="70">
        <v>16.125599999999999</v>
      </c>
      <c r="F7" s="70">
        <v>2.8451999999999997</v>
      </c>
      <c r="G7" s="70">
        <v>1.3662000000000001</v>
      </c>
    </row>
    <row r="8" spans="1:11">
      <c r="A8" s="43"/>
      <c r="B8" s="20" t="s">
        <v>58</v>
      </c>
      <c r="C8" s="21">
        <v>50</v>
      </c>
      <c r="D8" s="70">
        <v>30.42</v>
      </c>
      <c r="E8" s="70">
        <v>6.2534999999999998</v>
      </c>
      <c r="F8" s="70">
        <v>0.5615</v>
      </c>
      <c r="G8" s="70">
        <v>0.84150000000000003</v>
      </c>
    </row>
    <row r="9" spans="1:11">
      <c r="A9" s="43"/>
      <c r="B9" s="201" t="s">
        <v>76</v>
      </c>
      <c r="C9" s="125">
        <v>10</v>
      </c>
      <c r="D9" s="126">
        <v>64.378799999999998</v>
      </c>
      <c r="E9" s="126">
        <v>0.19410000000000002</v>
      </c>
      <c r="F9" s="126">
        <v>7.0611000000000006</v>
      </c>
      <c r="G9" s="126">
        <v>2.7100000000000003E-2</v>
      </c>
    </row>
    <row r="10" spans="1:11">
      <c r="A10" s="43"/>
      <c r="B10" s="233" t="s">
        <v>109</v>
      </c>
      <c r="C10" s="218">
        <v>50</v>
      </c>
      <c r="D10" s="222">
        <v>26.936</v>
      </c>
      <c r="E10" s="222">
        <v>4.5049999999999999</v>
      </c>
      <c r="F10" s="222">
        <v>1.0780000000000001</v>
      </c>
      <c r="G10" s="222">
        <v>0.39400000000000002</v>
      </c>
    </row>
    <row r="11" spans="1:11">
      <c r="A11" s="43"/>
      <c r="B11" s="20" t="s">
        <v>136</v>
      </c>
      <c r="C11" s="21">
        <v>30</v>
      </c>
      <c r="D11" s="70">
        <v>8.2256</v>
      </c>
      <c r="E11" s="70">
        <v>1.8950000000000005</v>
      </c>
      <c r="F11" s="70">
        <v>5.000000000000001E-2</v>
      </c>
      <c r="G11" s="70">
        <v>0.41000000000000003</v>
      </c>
      <c r="H11" s="44"/>
      <c r="I11" s="44"/>
      <c r="J11" s="44"/>
      <c r="K11" s="44"/>
    </row>
    <row r="12" spans="1:11">
      <c r="A12" s="43"/>
      <c r="B12" s="20" t="s">
        <v>42</v>
      </c>
      <c r="C12" s="21">
        <v>10</v>
      </c>
      <c r="D12" s="70">
        <v>60.876700000000007</v>
      </c>
      <c r="E12" s="70">
        <v>1.2800000000000002</v>
      </c>
      <c r="F12" s="70">
        <v>5.1567000000000007</v>
      </c>
      <c r="G12" s="70">
        <v>2.8233000000000001</v>
      </c>
      <c r="H12" s="44"/>
      <c r="I12" s="44"/>
      <c r="J12" s="44"/>
      <c r="K12" s="44"/>
    </row>
    <row r="13" spans="1:11">
      <c r="A13" s="43"/>
      <c r="B13" s="233" t="s">
        <v>121</v>
      </c>
      <c r="C13" s="218">
        <v>50</v>
      </c>
      <c r="D13" s="222">
        <v>28.195</v>
      </c>
      <c r="E13" s="222">
        <v>2.4375</v>
      </c>
      <c r="F13" s="222">
        <v>1.2849999999999999</v>
      </c>
      <c r="G13" s="222">
        <v>1.72</v>
      </c>
      <c r="H13" s="44"/>
      <c r="I13" s="44"/>
      <c r="J13" s="44"/>
      <c r="K13" s="44"/>
    </row>
    <row r="14" spans="1:11">
      <c r="A14" s="230"/>
      <c r="B14" s="233" t="s">
        <v>106</v>
      </c>
      <c r="C14" s="218">
        <v>50</v>
      </c>
      <c r="D14" s="222">
        <v>24.264399999999998</v>
      </c>
      <c r="E14" s="222">
        <v>5.891</v>
      </c>
      <c r="F14" s="222">
        <v>2.5000000000000001E-2</v>
      </c>
      <c r="G14" s="222">
        <v>0.18149999999999999</v>
      </c>
      <c r="H14" s="44"/>
      <c r="I14" s="44"/>
      <c r="J14" s="44"/>
      <c r="K14" s="44"/>
    </row>
    <row r="15" spans="1:11">
      <c r="A15" s="43"/>
      <c r="B15" s="20" t="s">
        <v>120</v>
      </c>
      <c r="C15" s="45">
        <v>50</v>
      </c>
      <c r="D15" s="70">
        <v>37.372999999999998</v>
      </c>
      <c r="E15" s="70">
        <v>6.0614999999999997</v>
      </c>
      <c r="F15" s="70">
        <v>0.75</v>
      </c>
      <c r="G15" s="70">
        <v>1.6</v>
      </c>
      <c r="H15" s="44"/>
      <c r="I15" s="44"/>
      <c r="J15" s="44"/>
      <c r="K15" s="44"/>
    </row>
    <row r="16" spans="1:11">
      <c r="A16" s="43"/>
      <c r="B16" s="27" t="s">
        <v>107</v>
      </c>
      <c r="C16" s="203">
        <v>50</v>
      </c>
      <c r="D16" s="126">
        <v>0.2</v>
      </c>
      <c r="E16" s="126">
        <v>0</v>
      </c>
      <c r="F16" s="126">
        <v>0</v>
      </c>
      <c r="G16" s="126">
        <v>0.05</v>
      </c>
      <c r="H16" s="44"/>
      <c r="I16" s="44"/>
      <c r="J16" s="44"/>
      <c r="K16" s="44"/>
    </row>
    <row r="17" spans="1:7">
      <c r="A17" s="43"/>
      <c r="B17" s="43" t="s">
        <v>41</v>
      </c>
      <c r="C17" s="21">
        <v>50</v>
      </c>
      <c r="D17" s="70">
        <v>123.1</v>
      </c>
      <c r="E17" s="70">
        <v>26.15</v>
      </c>
      <c r="F17" s="70">
        <v>1</v>
      </c>
      <c r="G17" s="70">
        <v>3.5750000000000002</v>
      </c>
    </row>
    <row r="18" spans="1:7">
      <c r="A18" s="43"/>
      <c r="B18" s="20" t="s">
        <v>68</v>
      </c>
      <c r="C18" s="46">
        <v>50</v>
      </c>
      <c r="D18" s="46">
        <v>24.038</v>
      </c>
      <c r="E18" s="46">
        <v>6.74</v>
      </c>
      <c r="F18" s="46">
        <v>0</v>
      </c>
      <c r="G18" s="46">
        <v>0</v>
      </c>
    </row>
    <row r="19" spans="1:7">
      <c r="A19" s="47"/>
      <c r="B19" s="48" t="s">
        <v>8</v>
      </c>
      <c r="C19" s="49"/>
      <c r="D19" s="50">
        <f>SUM(D4:D18)</f>
        <v>694.11950000000013</v>
      </c>
      <c r="E19" s="50">
        <f>SUM(E4:E18)</f>
        <v>94.578000000000003</v>
      </c>
      <c r="F19" s="50">
        <f>SUM(F4:F18)</f>
        <v>28.798100000000002</v>
      </c>
      <c r="G19" s="50">
        <f>SUM(G4:G18)</f>
        <v>19.750600000000002</v>
      </c>
    </row>
    <row r="20" spans="1:7">
      <c r="A20" s="27"/>
      <c r="B20" s="51"/>
    </row>
    <row r="21" spans="1:7" s="4" customFormat="1" ht="24" customHeight="1">
      <c r="A21" s="37" t="s">
        <v>9</v>
      </c>
      <c r="B21" s="38"/>
      <c r="C21" s="39" t="s">
        <v>1</v>
      </c>
      <c r="D21" s="39" t="s">
        <v>2</v>
      </c>
      <c r="E21" s="39" t="s">
        <v>3</v>
      </c>
      <c r="F21" s="39" t="s">
        <v>4</v>
      </c>
      <c r="G21" s="39" t="s">
        <v>5</v>
      </c>
    </row>
    <row r="22" spans="1:7">
      <c r="A22" s="40" t="s">
        <v>6</v>
      </c>
      <c r="B22" s="43" t="s">
        <v>156</v>
      </c>
      <c r="C22" s="181">
        <v>50</v>
      </c>
      <c r="D22" s="181">
        <v>81.174000000000007</v>
      </c>
      <c r="E22" s="181">
        <v>2.3879999999999999</v>
      </c>
      <c r="F22" s="181">
        <v>5.3404999999999996</v>
      </c>
      <c r="G22" s="181">
        <v>6.1630000000000003</v>
      </c>
    </row>
    <row r="23" spans="1:7">
      <c r="A23" s="40" t="s">
        <v>22</v>
      </c>
      <c r="B23" s="43" t="s">
        <v>134</v>
      </c>
      <c r="C23" s="181">
        <v>80</v>
      </c>
      <c r="D23" s="181">
        <v>112.2176</v>
      </c>
      <c r="E23" s="181">
        <v>22.391999999999999</v>
      </c>
      <c r="F23" s="181">
        <v>1.5167999999999999</v>
      </c>
      <c r="G23" s="181">
        <v>4.3048000000000002</v>
      </c>
    </row>
    <row r="24" spans="1:7">
      <c r="A24" s="40"/>
      <c r="B24" s="43" t="s">
        <v>59</v>
      </c>
      <c r="C24" s="181">
        <v>60</v>
      </c>
      <c r="D24" s="181">
        <v>43.5</v>
      </c>
      <c r="E24" s="181">
        <v>9.9</v>
      </c>
      <c r="F24" s="181">
        <v>0.06</v>
      </c>
      <c r="G24" s="181">
        <v>1.1399999999999999</v>
      </c>
    </row>
    <row r="25" spans="1:7">
      <c r="A25" s="40"/>
      <c r="B25" s="43" t="s">
        <v>60</v>
      </c>
      <c r="C25" s="181">
        <v>60</v>
      </c>
      <c r="D25" s="181">
        <v>70.078800000000001</v>
      </c>
      <c r="E25" s="181">
        <v>14.9376</v>
      </c>
      <c r="F25" s="181">
        <v>0.45239999999999997</v>
      </c>
      <c r="G25" s="181">
        <v>2.3220000000000001</v>
      </c>
    </row>
    <row r="26" spans="1:7">
      <c r="A26" s="40"/>
      <c r="B26" s="43" t="s">
        <v>61</v>
      </c>
      <c r="C26" s="181">
        <v>50</v>
      </c>
      <c r="D26" s="181">
        <v>16.626000000000001</v>
      </c>
      <c r="E26" s="181">
        <v>3.7</v>
      </c>
      <c r="F26" s="181">
        <v>0.15</v>
      </c>
      <c r="G26" s="181">
        <v>1</v>
      </c>
    </row>
    <row r="27" spans="1:7">
      <c r="A27" s="40"/>
      <c r="B27" s="43" t="s">
        <v>27</v>
      </c>
      <c r="C27" s="181">
        <v>50</v>
      </c>
      <c r="D27" s="181">
        <v>59.125999999999998</v>
      </c>
      <c r="E27" s="181">
        <v>4.077</v>
      </c>
      <c r="F27" s="181">
        <v>3.9460000000000002</v>
      </c>
      <c r="G27" s="181">
        <v>1.873</v>
      </c>
    </row>
    <row r="28" spans="1:7">
      <c r="A28" s="40"/>
      <c r="B28" s="43" t="s">
        <v>76</v>
      </c>
      <c r="C28" s="181">
        <v>5</v>
      </c>
      <c r="D28" s="181">
        <v>32.189399999999999</v>
      </c>
      <c r="E28" s="181">
        <v>9.7050000000000011E-2</v>
      </c>
      <c r="F28" s="181">
        <v>3.5305500000000003</v>
      </c>
      <c r="G28" s="181">
        <v>1.3550000000000001E-2</v>
      </c>
    </row>
    <row r="29" spans="1:7">
      <c r="A29" s="40"/>
      <c r="B29" s="43" t="s">
        <v>135</v>
      </c>
      <c r="C29" s="181">
        <v>50</v>
      </c>
      <c r="D29" s="181">
        <v>22.119</v>
      </c>
      <c r="E29" s="181">
        <v>4.72</v>
      </c>
      <c r="F29" s="181">
        <v>0.53</v>
      </c>
      <c r="G29" s="181">
        <v>0.375</v>
      </c>
    </row>
    <row r="30" spans="1:7">
      <c r="A30" s="40"/>
      <c r="B30" s="43" t="s">
        <v>124</v>
      </c>
      <c r="C30" s="181">
        <v>30</v>
      </c>
      <c r="D30" s="181">
        <v>12.3</v>
      </c>
      <c r="E30" s="181">
        <v>2.4125000000000001</v>
      </c>
      <c r="F30" s="181">
        <v>0.11699999999999999</v>
      </c>
      <c r="G30" s="181">
        <v>0.91049999999999998</v>
      </c>
    </row>
    <row r="31" spans="1:7">
      <c r="A31" s="40"/>
      <c r="B31" s="43" t="s">
        <v>42</v>
      </c>
      <c r="C31" s="181">
        <v>10</v>
      </c>
      <c r="D31" s="181">
        <v>60.876700000000007</v>
      </c>
      <c r="E31" s="181">
        <v>1.2800000000000002</v>
      </c>
      <c r="F31" s="181">
        <v>5.1567000000000007</v>
      </c>
      <c r="G31" s="181">
        <v>2.8233000000000001</v>
      </c>
    </row>
    <row r="32" spans="1:7">
      <c r="A32" s="52"/>
      <c r="B32" s="43" t="s">
        <v>121</v>
      </c>
      <c r="C32" s="197">
        <v>25</v>
      </c>
      <c r="D32" s="220">
        <v>14.0975</v>
      </c>
      <c r="E32" s="21">
        <v>1.21875</v>
      </c>
      <c r="F32" s="21">
        <v>0.64249999999999996</v>
      </c>
      <c r="G32" s="21">
        <v>0.86</v>
      </c>
    </row>
    <row r="33" spans="1:7">
      <c r="A33" s="202"/>
      <c r="B33" s="43" t="s">
        <v>106</v>
      </c>
      <c r="C33" s="197">
        <v>50</v>
      </c>
      <c r="D33" s="223">
        <v>24.264399999999998</v>
      </c>
      <c r="E33" s="180">
        <v>5.891</v>
      </c>
      <c r="F33" s="180">
        <v>2.5000000000000001E-2</v>
      </c>
      <c r="G33" s="180">
        <v>0.18149999999999999</v>
      </c>
    </row>
    <row r="34" spans="1:7">
      <c r="A34" s="202"/>
      <c r="B34" s="43" t="s">
        <v>120</v>
      </c>
      <c r="C34" s="197">
        <v>25</v>
      </c>
      <c r="D34" s="223">
        <v>18.686499999999999</v>
      </c>
      <c r="E34" s="180">
        <v>3.0307499999999998</v>
      </c>
      <c r="F34" s="180">
        <v>0.375</v>
      </c>
      <c r="G34" s="180">
        <v>0.8</v>
      </c>
    </row>
    <row r="35" spans="1:7">
      <c r="A35" s="202"/>
      <c r="B35" s="43" t="s">
        <v>107</v>
      </c>
      <c r="C35" s="197">
        <v>50</v>
      </c>
      <c r="D35" s="223">
        <v>0.2</v>
      </c>
      <c r="E35" s="180">
        <v>0</v>
      </c>
      <c r="F35" s="180">
        <v>0</v>
      </c>
      <c r="G35" s="180">
        <v>0.05</v>
      </c>
    </row>
    <row r="36" spans="1:7">
      <c r="A36" s="53"/>
      <c r="B36" s="234" t="s">
        <v>41</v>
      </c>
      <c r="C36" s="235">
        <v>50</v>
      </c>
      <c r="D36" s="46">
        <v>123.1</v>
      </c>
      <c r="E36" s="46">
        <v>26.15</v>
      </c>
      <c r="F36" s="46">
        <v>1</v>
      </c>
      <c r="G36" s="46">
        <v>3.5750000000000002</v>
      </c>
    </row>
    <row r="37" spans="1:7">
      <c r="A37" s="25"/>
      <c r="B37" s="20" t="s">
        <v>10</v>
      </c>
      <c r="C37" s="21">
        <v>50</v>
      </c>
      <c r="D37" s="21">
        <v>19.988</v>
      </c>
      <c r="E37" s="21">
        <v>5.97</v>
      </c>
      <c r="F37" s="21">
        <v>0</v>
      </c>
      <c r="G37" s="21">
        <v>0.15</v>
      </c>
    </row>
    <row r="38" spans="1:7">
      <c r="A38" s="30"/>
      <c r="B38" s="14" t="s">
        <v>8</v>
      </c>
      <c r="C38" s="15"/>
      <c r="D38" s="16">
        <f>SUM(D22:D37)</f>
        <v>710.54390000000012</v>
      </c>
      <c r="E38" s="16">
        <f>SUM(E22:E37)</f>
        <v>108.16464999999999</v>
      </c>
      <c r="F38" s="16">
        <f>SUM(F22:F37)</f>
        <v>22.842449999999996</v>
      </c>
      <c r="G38" s="16">
        <f>SUM(G22:G37)</f>
        <v>26.541649999999997</v>
      </c>
    </row>
    <row r="39" spans="1:7">
      <c r="A39" s="27"/>
      <c r="B39" s="51"/>
    </row>
    <row r="40" spans="1:7" s="4" customFormat="1" ht="24" customHeight="1">
      <c r="A40" s="55" t="s">
        <v>11</v>
      </c>
      <c r="B40" s="56"/>
      <c r="C40" s="57" t="s">
        <v>1</v>
      </c>
      <c r="D40" s="57" t="s">
        <v>2</v>
      </c>
      <c r="E40" s="39" t="s">
        <v>3</v>
      </c>
      <c r="F40" s="57" t="s">
        <v>4</v>
      </c>
      <c r="G40" s="57" t="s">
        <v>5</v>
      </c>
    </row>
    <row r="41" spans="1:7">
      <c r="A41" s="40" t="s">
        <v>6</v>
      </c>
      <c r="B41" s="20" t="s">
        <v>63</v>
      </c>
      <c r="C41" s="21">
        <v>125</v>
      </c>
      <c r="D41" s="21">
        <v>55.98</v>
      </c>
      <c r="E41" s="21">
        <v>9.0625</v>
      </c>
      <c r="F41" s="21">
        <v>0.42999999999999994</v>
      </c>
      <c r="G41" s="21">
        <v>4.4375</v>
      </c>
    </row>
    <row r="42" spans="1:7">
      <c r="A42" s="40" t="s">
        <v>22</v>
      </c>
      <c r="B42" s="42" t="s">
        <v>133</v>
      </c>
      <c r="C42" s="29">
        <v>125</v>
      </c>
      <c r="D42" s="29">
        <v>52.893749999999997</v>
      </c>
      <c r="E42" s="29">
        <v>11.625</v>
      </c>
      <c r="F42" s="29">
        <v>0.25624999999999998</v>
      </c>
      <c r="G42" s="29">
        <v>1.94875</v>
      </c>
    </row>
    <row r="43" spans="1:7">
      <c r="A43" s="43"/>
      <c r="B43" s="20" t="s">
        <v>165</v>
      </c>
      <c r="C43" s="21">
        <v>80</v>
      </c>
      <c r="D43" s="21">
        <v>72.61399999999999</v>
      </c>
      <c r="E43" s="21">
        <v>14.847</v>
      </c>
      <c r="F43" s="21">
        <v>0.93399999999999994</v>
      </c>
      <c r="G43" s="21">
        <v>1.2049999999999998</v>
      </c>
    </row>
    <row r="44" spans="1:7" s="4" customFormat="1">
      <c r="A44" s="43"/>
      <c r="B44" s="20" t="s">
        <v>85</v>
      </c>
      <c r="C44" s="21">
        <v>80</v>
      </c>
      <c r="D44" s="21">
        <v>176.0608</v>
      </c>
      <c r="E44" s="21">
        <v>24.356000000000002</v>
      </c>
      <c r="F44" s="21">
        <v>7.3824000000000005</v>
      </c>
      <c r="G44" s="21">
        <v>4.9088000000000003</v>
      </c>
    </row>
    <row r="45" spans="1:7" s="4" customFormat="1">
      <c r="A45" s="43"/>
      <c r="B45" s="233" t="s">
        <v>121</v>
      </c>
      <c r="C45" s="218">
        <v>50</v>
      </c>
      <c r="D45" s="218">
        <v>28.195</v>
      </c>
      <c r="E45" s="218">
        <v>2.4375</v>
      </c>
      <c r="F45" s="218">
        <v>1.2849999999999999</v>
      </c>
      <c r="G45" s="218">
        <v>1.72</v>
      </c>
    </row>
    <row r="46" spans="1:7" s="4" customFormat="1">
      <c r="A46" s="43"/>
      <c r="B46" s="233" t="s">
        <v>106</v>
      </c>
      <c r="C46" s="218">
        <v>50</v>
      </c>
      <c r="D46" s="218">
        <v>24.264399999999998</v>
      </c>
      <c r="E46" s="218">
        <v>5.891</v>
      </c>
      <c r="F46" s="218">
        <v>2.5000000000000001E-2</v>
      </c>
      <c r="G46" s="218">
        <v>0.18149999999999999</v>
      </c>
    </row>
    <row r="47" spans="1:7" s="4" customFormat="1">
      <c r="A47" s="43"/>
      <c r="B47" s="233" t="s">
        <v>120</v>
      </c>
      <c r="C47" s="218">
        <v>50</v>
      </c>
      <c r="D47" s="218">
        <v>37.372999999999998</v>
      </c>
      <c r="E47" s="218">
        <v>6.0614999999999997</v>
      </c>
      <c r="F47" s="218">
        <v>0.75</v>
      </c>
      <c r="G47" s="218">
        <v>1.6</v>
      </c>
    </row>
    <row r="48" spans="1:7">
      <c r="A48" s="40"/>
      <c r="B48" s="20" t="s">
        <v>107</v>
      </c>
      <c r="C48" s="45">
        <v>50</v>
      </c>
      <c r="D48" s="21">
        <v>0.2</v>
      </c>
      <c r="E48" s="21">
        <v>0</v>
      </c>
      <c r="F48" s="21">
        <v>0</v>
      </c>
      <c r="G48" s="21">
        <v>0.05</v>
      </c>
    </row>
    <row r="49" spans="1:7">
      <c r="A49" s="52"/>
      <c r="B49" s="43" t="s">
        <v>41</v>
      </c>
      <c r="C49" s="45">
        <v>50</v>
      </c>
      <c r="D49" s="21">
        <v>123.1</v>
      </c>
      <c r="E49" s="21">
        <v>26.15</v>
      </c>
      <c r="F49" s="21">
        <v>1</v>
      </c>
      <c r="G49" s="21">
        <v>3.5750000000000002</v>
      </c>
    </row>
    <row r="50" spans="1:7">
      <c r="A50" s="52"/>
      <c r="B50" s="9" t="s">
        <v>158</v>
      </c>
      <c r="C50" s="10">
        <v>50</v>
      </c>
      <c r="D50" s="10">
        <v>33.799999999999997</v>
      </c>
      <c r="E50" s="10">
        <v>7.65</v>
      </c>
      <c r="F50" s="10">
        <v>0.1</v>
      </c>
      <c r="G50" s="10">
        <v>0.4</v>
      </c>
    </row>
    <row r="51" spans="1:7">
      <c r="A51" s="58"/>
      <c r="B51" s="48" t="s">
        <v>8</v>
      </c>
      <c r="C51" s="49"/>
      <c r="D51" s="50">
        <f>SUM(D41:D50)</f>
        <v>604.48094999999989</v>
      </c>
      <c r="E51" s="50">
        <f>SUM(E41:E50)</f>
        <v>108.0805</v>
      </c>
      <c r="F51" s="50">
        <f>SUM(F41:F50)</f>
        <v>12.162650000000001</v>
      </c>
      <c r="G51" s="50">
        <f>SUM(G41:G50)</f>
        <v>20.02655</v>
      </c>
    </row>
    <row r="52" spans="1:7">
      <c r="A52" s="17"/>
      <c r="B52" s="51"/>
      <c r="C52" s="44"/>
    </row>
    <row r="53" spans="1:7" s="4" customFormat="1" ht="24" customHeight="1">
      <c r="A53" s="55" t="s">
        <v>12</v>
      </c>
      <c r="B53" s="38"/>
      <c r="C53" s="39" t="s">
        <v>1</v>
      </c>
      <c r="D53" s="39" t="s">
        <v>2</v>
      </c>
      <c r="E53" s="39" t="s">
        <v>3</v>
      </c>
      <c r="F53" s="39" t="s">
        <v>4</v>
      </c>
      <c r="G53" s="39" t="s">
        <v>5</v>
      </c>
    </row>
    <row r="54" spans="1:7">
      <c r="A54" s="40" t="s">
        <v>6</v>
      </c>
      <c r="B54" s="20" t="s">
        <v>33</v>
      </c>
      <c r="C54" s="21">
        <v>100</v>
      </c>
      <c r="D54" s="21">
        <v>128.89500000000001</v>
      </c>
      <c r="E54" s="21">
        <v>3.3820000000000001</v>
      </c>
      <c r="F54" s="21">
        <v>4.84</v>
      </c>
      <c r="G54" s="21">
        <v>18.507000000000001</v>
      </c>
    </row>
    <row r="55" spans="1:7">
      <c r="A55" s="40" t="s">
        <v>22</v>
      </c>
      <c r="B55" s="20" t="s">
        <v>66</v>
      </c>
      <c r="C55" s="21">
        <v>60</v>
      </c>
      <c r="D55" s="21">
        <v>47.766600000000004</v>
      </c>
      <c r="E55" s="21">
        <v>7.0313999999999997</v>
      </c>
      <c r="F55" s="21">
        <v>1.944</v>
      </c>
      <c r="G55" s="21">
        <v>1.3481999999999998</v>
      </c>
    </row>
    <row r="56" spans="1:7">
      <c r="A56" s="40"/>
      <c r="B56" s="201" t="s">
        <v>25</v>
      </c>
      <c r="C56" s="125">
        <v>60</v>
      </c>
      <c r="D56" s="125">
        <v>45.393000000000001</v>
      </c>
      <c r="E56" s="125">
        <v>9.5909999999999993</v>
      </c>
      <c r="F56" s="125">
        <v>0.39300000000000002</v>
      </c>
      <c r="G56" s="125">
        <v>1.359</v>
      </c>
    </row>
    <row r="57" spans="1:7">
      <c r="A57" s="40"/>
      <c r="B57" s="201" t="s">
        <v>23</v>
      </c>
      <c r="C57" s="125">
        <v>60</v>
      </c>
      <c r="D57" s="125">
        <v>76.891799999999989</v>
      </c>
      <c r="E57" s="125">
        <v>16.295399999999997</v>
      </c>
      <c r="F57" s="125">
        <v>0.41339999999999993</v>
      </c>
      <c r="G57" s="125">
        <v>2.3615999999999997</v>
      </c>
    </row>
    <row r="58" spans="1:7">
      <c r="A58" s="40"/>
      <c r="B58" s="201" t="s">
        <v>64</v>
      </c>
      <c r="C58" s="125">
        <v>50</v>
      </c>
      <c r="D58" s="125">
        <v>19.73</v>
      </c>
      <c r="E58" s="125">
        <v>3.05</v>
      </c>
      <c r="F58" s="125">
        <v>0.25</v>
      </c>
      <c r="G58" s="125">
        <v>2.0499999999999998</v>
      </c>
    </row>
    <row r="59" spans="1:7">
      <c r="A59" s="41"/>
      <c r="B59" s="201" t="s">
        <v>69</v>
      </c>
      <c r="C59" s="125">
        <v>50</v>
      </c>
      <c r="D59" s="125">
        <v>56.622999999999998</v>
      </c>
      <c r="E59" s="125">
        <v>2.4849999999999999</v>
      </c>
      <c r="F59" s="125">
        <v>4.5599999999999996</v>
      </c>
      <c r="G59" s="125">
        <v>1.4379999999999999</v>
      </c>
    </row>
    <row r="60" spans="1:7">
      <c r="A60" s="40"/>
      <c r="B60" s="233" t="s">
        <v>76</v>
      </c>
      <c r="C60" s="218">
        <v>5</v>
      </c>
      <c r="D60" s="218">
        <v>32.189399999999999</v>
      </c>
      <c r="E60" s="218">
        <v>9.7050000000000011E-2</v>
      </c>
      <c r="F60" s="218">
        <v>3.5305500000000003</v>
      </c>
      <c r="G60" s="218">
        <v>1.3550000000000001E-2</v>
      </c>
    </row>
    <row r="61" spans="1:7">
      <c r="A61" s="40"/>
      <c r="B61" s="233" t="s">
        <v>132</v>
      </c>
      <c r="C61" s="218">
        <v>50</v>
      </c>
      <c r="D61" s="218">
        <v>23.242999999999999</v>
      </c>
      <c r="E61" s="218">
        <v>4.7675000000000001</v>
      </c>
      <c r="F61" s="218">
        <v>0.624</v>
      </c>
      <c r="G61" s="218">
        <v>0.29699999999999999</v>
      </c>
    </row>
    <row r="62" spans="1:7">
      <c r="A62" s="40"/>
      <c r="B62" s="201" t="s">
        <v>67</v>
      </c>
      <c r="C62" s="125">
        <v>30</v>
      </c>
      <c r="D62" s="125">
        <v>12.058</v>
      </c>
      <c r="E62" s="125">
        <v>2.4850000000000003</v>
      </c>
      <c r="F62" s="125">
        <v>0.19000000000000003</v>
      </c>
      <c r="G62" s="125">
        <v>0.51</v>
      </c>
    </row>
    <row r="63" spans="1:7">
      <c r="A63" s="41"/>
      <c r="B63" s="236" t="s">
        <v>42</v>
      </c>
      <c r="C63" s="180">
        <v>10</v>
      </c>
      <c r="D63" s="21">
        <v>60.876700000000007</v>
      </c>
      <c r="E63" s="21">
        <v>1.2800000000000002</v>
      </c>
      <c r="F63" s="21">
        <v>5.1567000000000007</v>
      </c>
      <c r="G63" s="21">
        <v>2.8233000000000001</v>
      </c>
    </row>
    <row r="64" spans="1:7">
      <c r="A64" s="40"/>
      <c r="B64" s="43" t="s">
        <v>121</v>
      </c>
      <c r="C64" s="197">
        <v>25</v>
      </c>
      <c r="D64" s="220">
        <v>14.0975</v>
      </c>
      <c r="E64" s="21">
        <v>1.21875</v>
      </c>
      <c r="F64" s="21">
        <v>0.64249999999999996</v>
      </c>
      <c r="G64" s="21">
        <v>0.86</v>
      </c>
    </row>
    <row r="65" spans="1:11">
      <c r="A65" s="204"/>
      <c r="B65" s="43" t="s">
        <v>106</v>
      </c>
      <c r="C65" s="197">
        <v>50</v>
      </c>
      <c r="D65" s="223">
        <v>24.264399999999998</v>
      </c>
      <c r="E65" s="180">
        <v>5.891</v>
      </c>
      <c r="F65" s="180">
        <v>2.5000000000000001E-2</v>
      </c>
      <c r="G65" s="180">
        <v>0.18149999999999999</v>
      </c>
    </row>
    <row r="66" spans="1:11">
      <c r="A66" s="204"/>
      <c r="B66" s="43" t="s">
        <v>120</v>
      </c>
      <c r="C66" s="197">
        <v>25</v>
      </c>
      <c r="D66" s="223">
        <v>18.686499999999999</v>
      </c>
      <c r="E66" s="180">
        <v>3.0307499999999998</v>
      </c>
      <c r="F66" s="180">
        <v>0.375</v>
      </c>
      <c r="G66" s="180">
        <v>0.8</v>
      </c>
    </row>
    <row r="67" spans="1:11">
      <c r="A67" s="204"/>
      <c r="B67" s="43" t="s">
        <v>107</v>
      </c>
      <c r="C67" s="197">
        <v>50</v>
      </c>
      <c r="D67" s="223">
        <v>0.2</v>
      </c>
      <c r="E67" s="180">
        <v>0</v>
      </c>
      <c r="F67" s="180">
        <v>0</v>
      </c>
      <c r="G67" s="180">
        <v>0.05</v>
      </c>
    </row>
    <row r="68" spans="1:11">
      <c r="A68" s="54"/>
      <c r="B68" s="234" t="s">
        <v>41</v>
      </c>
      <c r="C68" s="235">
        <v>50</v>
      </c>
      <c r="D68" s="46">
        <v>123.1</v>
      </c>
      <c r="E68" s="46">
        <v>26.15</v>
      </c>
      <c r="F68" s="46">
        <v>1</v>
      </c>
      <c r="G68" s="46">
        <v>3.5750000000000002</v>
      </c>
    </row>
    <row r="69" spans="1:11">
      <c r="A69" s="9"/>
      <c r="B69" s="9" t="s">
        <v>68</v>
      </c>
      <c r="C69" s="10">
        <v>50</v>
      </c>
      <c r="D69" s="10">
        <v>24.038</v>
      </c>
      <c r="E69" s="10">
        <v>6.74</v>
      </c>
      <c r="F69" s="10">
        <v>0</v>
      </c>
      <c r="G69" s="10">
        <v>0</v>
      </c>
    </row>
    <row r="70" spans="1:11">
      <c r="A70" s="13"/>
      <c r="B70" s="14" t="s">
        <v>8</v>
      </c>
      <c r="C70" s="15"/>
      <c r="D70" s="16">
        <f>SUM(D54:D69)</f>
        <v>708.05290000000014</v>
      </c>
      <c r="E70" s="16">
        <f>SUM(E54:E69)</f>
        <v>93.494849999999971</v>
      </c>
      <c r="F70" s="16">
        <f>SUM(F54:F69)</f>
        <v>23.944149999999997</v>
      </c>
      <c r="G70" s="16">
        <f>SUM(G54:G69)</f>
        <v>36.174149999999997</v>
      </c>
    </row>
    <row r="71" spans="1:11">
      <c r="A71" s="17"/>
      <c r="B71" s="51"/>
    </row>
    <row r="72" spans="1:11" s="4" customFormat="1" ht="24" customHeight="1">
      <c r="A72" s="55" t="s">
        <v>13</v>
      </c>
      <c r="B72" s="38"/>
      <c r="C72" s="39" t="s">
        <v>1</v>
      </c>
      <c r="D72" s="39" t="s">
        <v>2</v>
      </c>
      <c r="E72" s="39" t="s">
        <v>3</v>
      </c>
      <c r="F72" s="39" t="s">
        <v>4</v>
      </c>
      <c r="G72" s="39" t="s">
        <v>5</v>
      </c>
    </row>
    <row r="73" spans="1:11">
      <c r="A73" s="40" t="s">
        <v>6</v>
      </c>
      <c r="B73" s="43" t="s">
        <v>147</v>
      </c>
      <c r="C73" s="181">
        <v>100</v>
      </c>
      <c r="D73" s="181">
        <v>121</v>
      </c>
      <c r="E73" s="181">
        <v>10.7</v>
      </c>
      <c r="F73" s="181">
        <v>4.66</v>
      </c>
      <c r="G73" s="181">
        <v>7.88</v>
      </c>
    </row>
    <row r="74" spans="1:11">
      <c r="A74" s="40" t="s">
        <v>22</v>
      </c>
      <c r="B74" s="43" t="s">
        <v>148</v>
      </c>
      <c r="C74" s="181">
        <v>100</v>
      </c>
      <c r="D74" s="181">
        <v>104</v>
      </c>
      <c r="E74" s="181">
        <v>11.3</v>
      </c>
      <c r="F74" s="181">
        <v>4.26</v>
      </c>
      <c r="G74" s="181">
        <v>3.47</v>
      </c>
    </row>
    <row r="75" spans="1:11">
      <c r="A75" s="40"/>
      <c r="B75" s="43" t="s">
        <v>70</v>
      </c>
      <c r="C75" s="181">
        <v>50</v>
      </c>
      <c r="D75" s="181">
        <v>48.339599999999997</v>
      </c>
      <c r="E75" s="181">
        <v>3.431</v>
      </c>
      <c r="F75" s="181">
        <v>3.85</v>
      </c>
      <c r="G75" s="181">
        <v>0.45</v>
      </c>
    </row>
    <row r="76" spans="1:11">
      <c r="A76" s="40"/>
      <c r="B76" s="208" t="s">
        <v>65</v>
      </c>
      <c r="C76" s="211">
        <v>50</v>
      </c>
      <c r="D76" s="211">
        <v>41.657499999999999</v>
      </c>
      <c r="E76" s="211">
        <v>2.9704999999999999</v>
      </c>
      <c r="F76" s="181">
        <v>2.4009999999999998</v>
      </c>
      <c r="G76" s="181">
        <v>2.0710000000000002</v>
      </c>
    </row>
    <row r="77" spans="1:11">
      <c r="A77" s="40"/>
      <c r="B77" s="208" t="s">
        <v>76</v>
      </c>
      <c r="C77" s="211">
        <v>10</v>
      </c>
      <c r="D77" s="211">
        <v>64.378799999999998</v>
      </c>
      <c r="E77" s="211">
        <v>0.19410000000000002</v>
      </c>
      <c r="F77" s="181">
        <v>7.0611000000000006</v>
      </c>
      <c r="G77" s="181">
        <v>2.7100000000000003E-2</v>
      </c>
    </row>
    <row r="78" spans="1:11">
      <c r="A78" s="40"/>
      <c r="B78" s="208" t="s">
        <v>110</v>
      </c>
      <c r="C78" s="211">
        <v>50</v>
      </c>
      <c r="D78" s="211">
        <v>44.905500000000004</v>
      </c>
      <c r="E78" s="211">
        <v>3.121</v>
      </c>
      <c r="F78" s="181">
        <v>3.5030000000000001</v>
      </c>
      <c r="G78" s="181">
        <v>0.83650000000000002</v>
      </c>
    </row>
    <row r="79" spans="1:11">
      <c r="A79" s="52"/>
      <c r="B79" s="43" t="s">
        <v>131</v>
      </c>
      <c r="C79" s="181">
        <v>30</v>
      </c>
      <c r="D79" s="181">
        <v>9.2100000000000009</v>
      </c>
      <c r="E79" s="181">
        <v>2.2400000000000002</v>
      </c>
      <c r="F79" s="181">
        <v>5.000000000000001E-2</v>
      </c>
      <c r="G79" s="181">
        <v>0.30000000000000004</v>
      </c>
    </row>
    <row r="80" spans="1:11">
      <c r="A80" s="43"/>
      <c r="B80" s="237" t="s">
        <v>42</v>
      </c>
      <c r="C80" s="160">
        <v>10</v>
      </c>
      <c r="D80" s="160">
        <v>60.876700000000007</v>
      </c>
      <c r="E80" s="160">
        <v>1.2800000000000002</v>
      </c>
      <c r="F80" s="160">
        <v>5.1567000000000007</v>
      </c>
      <c r="G80" s="160">
        <v>2.8233000000000001</v>
      </c>
      <c r="H80" s="44"/>
      <c r="I80" s="44"/>
      <c r="J80" s="44"/>
      <c r="K80" s="44"/>
    </row>
    <row r="81" spans="1:12">
      <c r="A81" s="43"/>
      <c r="B81" s="233" t="s">
        <v>121</v>
      </c>
      <c r="C81" s="218">
        <v>50</v>
      </c>
      <c r="D81" s="218">
        <v>28.195</v>
      </c>
      <c r="E81" s="218">
        <v>2.4375</v>
      </c>
      <c r="F81" s="218">
        <v>1.2849999999999999</v>
      </c>
      <c r="G81" s="218">
        <v>1.72</v>
      </c>
      <c r="H81" s="44"/>
      <c r="I81" s="44"/>
      <c r="J81" s="44"/>
      <c r="K81" s="44"/>
    </row>
    <row r="82" spans="1:12">
      <c r="A82" s="43"/>
      <c r="B82" s="233" t="s">
        <v>106</v>
      </c>
      <c r="C82" s="218">
        <v>50</v>
      </c>
      <c r="D82" s="218">
        <v>24.264399999999998</v>
      </c>
      <c r="E82" s="218">
        <v>5.891</v>
      </c>
      <c r="F82" s="218">
        <v>2.5000000000000001E-2</v>
      </c>
      <c r="G82" s="218">
        <v>0.18149999999999999</v>
      </c>
      <c r="H82" s="44"/>
      <c r="I82" s="44"/>
      <c r="J82" s="44"/>
      <c r="K82" s="44"/>
    </row>
    <row r="83" spans="1:12">
      <c r="A83" s="43"/>
      <c r="B83" s="20" t="s">
        <v>120</v>
      </c>
      <c r="C83" s="45">
        <v>50</v>
      </c>
      <c r="D83" s="21">
        <v>37.372999999999998</v>
      </c>
      <c r="E83" s="21">
        <v>6.0614999999999997</v>
      </c>
      <c r="F83" s="21">
        <v>0.75</v>
      </c>
      <c r="G83" s="21">
        <v>1.6</v>
      </c>
      <c r="H83" s="44"/>
      <c r="I83" s="44"/>
      <c r="J83" s="44"/>
      <c r="K83" s="44"/>
      <c r="L83" s="44"/>
    </row>
    <row r="84" spans="1:12">
      <c r="A84" s="43"/>
      <c r="B84" s="27" t="s">
        <v>107</v>
      </c>
      <c r="C84" s="203">
        <v>50</v>
      </c>
      <c r="D84" s="125">
        <v>0.2</v>
      </c>
      <c r="E84" s="125">
        <v>0</v>
      </c>
      <c r="F84" s="125">
        <v>0</v>
      </c>
      <c r="G84" s="125">
        <v>0.05</v>
      </c>
      <c r="H84" s="44"/>
      <c r="I84" s="44"/>
      <c r="J84" s="44"/>
      <c r="K84" s="44"/>
      <c r="L84" s="44"/>
    </row>
    <row r="85" spans="1:12">
      <c r="A85" s="52"/>
      <c r="B85" s="43" t="s">
        <v>41</v>
      </c>
      <c r="C85" s="21">
        <v>50</v>
      </c>
      <c r="D85" s="21">
        <v>123.1</v>
      </c>
      <c r="E85" s="21">
        <v>26.15</v>
      </c>
      <c r="F85" s="21">
        <v>1</v>
      </c>
      <c r="G85" s="21">
        <v>3.5750000000000002</v>
      </c>
    </row>
    <row r="86" spans="1:12">
      <c r="A86" s="43"/>
      <c r="B86" s="59" t="s">
        <v>10</v>
      </c>
      <c r="C86" s="46">
        <v>50</v>
      </c>
      <c r="D86" s="46">
        <v>19.988</v>
      </c>
      <c r="E86" s="46">
        <v>5.97</v>
      </c>
      <c r="F86" s="46">
        <v>0</v>
      </c>
      <c r="G86" s="46">
        <v>0.15</v>
      </c>
    </row>
    <row r="87" spans="1:12">
      <c r="A87" s="60"/>
      <c r="B87" s="14" t="s">
        <v>8</v>
      </c>
      <c r="C87" s="15"/>
      <c r="D87" s="16">
        <f>SUM(D73:D86)</f>
        <v>727.48850000000016</v>
      </c>
      <c r="E87" s="16">
        <f>SUM(E73:E86)</f>
        <v>81.746600000000001</v>
      </c>
      <c r="F87" s="16">
        <f>SUM(F73:F86)</f>
        <v>34.001799999999996</v>
      </c>
      <c r="G87" s="16">
        <f>SUM(G73:G86)</f>
        <v>25.134399999999999</v>
      </c>
    </row>
    <row r="88" spans="1:12">
      <c r="B88" s="33" t="s">
        <v>15</v>
      </c>
      <c r="D88" s="61">
        <f>AVERAGE(D19,D38,D51,D70,D87)</f>
        <v>688.93715000000009</v>
      </c>
      <c r="E88" s="61">
        <f>AVERAGE(E19,E38,E51,E70,E87)</f>
        <v>97.212919999999997</v>
      </c>
      <c r="F88" s="61">
        <f>AVERAGE(F19,F38,F51,F70,F87)</f>
        <v>24.349829999999997</v>
      </c>
      <c r="G88" s="61">
        <f>AVERAGE(G19,G38,G51,G70,G87)</f>
        <v>25.525469999999999</v>
      </c>
    </row>
    <row r="89" spans="1:12">
      <c r="A89" s="3" t="s">
        <v>32</v>
      </c>
      <c r="B89" s="33"/>
      <c r="D89" s="62"/>
      <c r="E89" s="62"/>
      <c r="F89" s="62"/>
      <c r="G89" s="62"/>
    </row>
    <row r="90" spans="1:12">
      <c r="A90" s="35" t="s">
        <v>146</v>
      </c>
    </row>
    <row r="91" spans="1:12">
      <c r="A91" s="3" t="s">
        <v>28</v>
      </c>
      <c r="C91" s="44"/>
      <c r="G91" s="4"/>
    </row>
    <row r="92" spans="1:12">
      <c r="A92" s="3" t="s">
        <v>30</v>
      </c>
    </row>
    <row r="93" spans="1:12">
      <c r="A93" s="3" t="s">
        <v>119</v>
      </c>
    </row>
    <row r="94" spans="1:12">
      <c r="A94" s="3" t="s">
        <v>16</v>
      </c>
    </row>
  </sheetData>
  <mergeCells count="2">
    <mergeCell ref="C1:D2"/>
    <mergeCell ref="E1:G2"/>
  </mergeCells>
  <phoneticPr fontId="2" type="noConversion"/>
  <pageMargins left="0.7" right="0.7" top="0.75" bottom="0.75" header="0.3" footer="0.3"/>
  <pageSetup paperSize="9" scale="45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0"/>
  <sheetViews>
    <sheetView zoomScale="80" zoomScaleNormal="80" workbookViewId="0">
      <selection activeCell="K62" sqref="K62"/>
    </sheetView>
  </sheetViews>
  <sheetFormatPr defaultColWidth="9.26953125" defaultRowHeight="15.5"/>
  <cols>
    <col min="1" max="1" width="13.54296875" style="3" customWidth="1"/>
    <col min="2" max="2" width="60.54296875" style="3" customWidth="1"/>
    <col min="3" max="3" width="9.81640625" style="3" bestFit="1" customWidth="1"/>
    <col min="4" max="4" width="14.54296875" style="3" bestFit="1" customWidth="1"/>
    <col min="5" max="5" width="15.81640625" style="3" bestFit="1" customWidth="1"/>
    <col min="6" max="7" width="10.81640625" style="3" bestFit="1" customWidth="1"/>
    <col min="8" max="16384" width="9.26953125" style="3"/>
  </cols>
  <sheetData>
    <row r="1" spans="1:7">
      <c r="B1" s="35"/>
      <c r="C1" s="280"/>
      <c r="D1" s="280"/>
      <c r="E1" s="280"/>
      <c r="F1" s="280"/>
      <c r="G1" s="280"/>
    </row>
    <row r="2" spans="1:7" ht="50.15" customHeight="1">
      <c r="A2" s="1" t="s">
        <v>152</v>
      </c>
      <c r="B2" s="36"/>
      <c r="C2" s="282"/>
      <c r="D2" s="282"/>
      <c r="E2" s="282"/>
      <c r="F2" s="282"/>
      <c r="G2" s="282"/>
    </row>
    <row r="3" spans="1:7" s="4" customFormat="1" ht="24" customHeight="1">
      <c r="A3" s="55" t="s">
        <v>0</v>
      </c>
      <c r="B3" s="63"/>
      <c r="C3" s="64" t="s">
        <v>1</v>
      </c>
      <c r="D3" s="64" t="s">
        <v>2</v>
      </c>
      <c r="E3" s="64" t="s">
        <v>3</v>
      </c>
      <c r="F3" s="64" t="s">
        <v>4</v>
      </c>
      <c r="G3" s="64" t="s">
        <v>5</v>
      </c>
    </row>
    <row r="4" spans="1:7">
      <c r="A4" s="65" t="s">
        <v>6</v>
      </c>
      <c r="B4" s="20" t="s">
        <v>34</v>
      </c>
      <c r="C4" s="21">
        <v>60</v>
      </c>
      <c r="D4" s="21">
        <v>79.103399999999993</v>
      </c>
      <c r="E4" s="21">
        <v>1.8066</v>
      </c>
      <c r="F4" s="21">
        <v>5.4210000000000003</v>
      </c>
      <c r="G4" s="21">
        <v>5.8457999999999997</v>
      </c>
    </row>
    <row r="5" spans="1:7">
      <c r="A5" s="41" t="s">
        <v>22</v>
      </c>
      <c r="B5" s="42" t="s">
        <v>72</v>
      </c>
      <c r="C5" s="29">
        <v>60</v>
      </c>
      <c r="D5" s="29">
        <v>67.665000000000006</v>
      </c>
      <c r="E5" s="29">
        <v>4.4561999999999999</v>
      </c>
      <c r="F5" s="29">
        <v>4.6361999999999997</v>
      </c>
      <c r="G5" s="29">
        <v>3.0761999999999996</v>
      </c>
    </row>
    <row r="6" spans="1:7">
      <c r="A6" s="43"/>
      <c r="B6" s="20" t="s">
        <v>24</v>
      </c>
      <c r="C6" s="21">
        <v>60</v>
      </c>
      <c r="D6" s="21">
        <v>102.93899999999999</v>
      </c>
      <c r="E6" s="21">
        <v>21.394199999999998</v>
      </c>
      <c r="F6" s="21">
        <v>0.80699999999999994</v>
      </c>
      <c r="G6" s="21">
        <v>3.4061999999999997</v>
      </c>
    </row>
    <row r="7" spans="1:7">
      <c r="A7" s="43"/>
      <c r="B7" s="9" t="s">
        <v>43</v>
      </c>
      <c r="C7" s="10">
        <v>60</v>
      </c>
      <c r="D7" s="10">
        <v>94.621200000000002</v>
      </c>
      <c r="E7" s="10">
        <v>16.125599999999999</v>
      </c>
      <c r="F7" s="10">
        <v>2.8451999999999997</v>
      </c>
      <c r="G7" s="10">
        <v>1.3662000000000001</v>
      </c>
    </row>
    <row r="8" spans="1:7">
      <c r="A8" s="52"/>
      <c r="B8" s="20" t="s">
        <v>77</v>
      </c>
      <c r="C8" s="21">
        <v>50</v>
      </c>
      <c r="D8" s="21">
        <v>22.015499999999999</v>
      </c>
      <c r="E8" s="21">
        <v>1.95</v>
      </c>
      <c r="F8" s="21">
        <v>1.5615000000000001</v>
      </c>
      <c r="G8" s="21">
        <v>0.38750000000000001</v>
      </c>
    </row>
    <row r="9" spans="1:7">
      <c r="A9" s="52"/>
      <c r="B9" s="201" t="s">
        <v>76</v>
      </c>
      <c r="C9" s="125">
        <v>5</v>
      </c>
      <c r="D9" s="125">
        <v>32.189399999999999</v>
      </c>
      <c r="E9" s="125">
        <v>9.7050000000000011E-2</v>
      </c>
      <c r="F9" s="125">
        <v>3.5305500000000003</v>
      </c>
      <c r="G9" s="125">
        <v>1.3550000000000001E-2</v>
      </c>
    </row>
    <row r="10" spans="1:7">
      <c r="A10" s="52"/>
      <c r="B10" s="233" t="s">
        <v>111</v>
      </c>
      <c r="C10" s="218">
        <v>50</v>
      </c>
      <c r="D10" s="218">
        <v>17.803999999999998</v>
      </c>
      <c r="E10" s="218">
        <v>4.0804999999999998</v>
      </c>
      <c r="F10" s="218">
        <v>0.10100000000000001</v>
      </c>
      <c r="G10" s="218">
        <v>0.73399999999999999</v>
      </c>
    </row>
    <row r="11" spans="1:7">
      <c r="A11" s="43"/>
      <c r="B11" s="20" t="s">
        <v>75</v>
      </c>
      <c r="C11" s="21">
        <v>30</v>
      </c>
      <c r="D11" s="21">
        <v>11.542000000000002</v>
      </c>
      <c r="E11" s="21">
        <v>2.33</v>
      </c>
      <c r="F11" s="21">
        <v>0.09</v>
      </c>
      <c r="G11" s="21">
        <v>0.8580000000000001</v>
      </c>
    </row>
    <row r="12" spans="1:7">
      <c r="A12" s="43"/>
      <c r="B12" s="236" t="s">
        <v>42</v>
      </c>
      <c r="C12" s="180">
        <v>10</v>
      </c>
      <c r="D12" s="21">
        <v>60.876700000000007</v>
      </c>
      <c r="E12" s="21">
        <v>1.2800000000000002</v>
      </c>
      <c r="F12" s="21">
        <v>5.1567000000000007</v>
      </c>
      <c r="G12" s="21">
        <v>2.8233000000000001</v>
      </c>
    </row>
    <row r="13" spans="1:7">
      <c r="A13" s="43"/>
      <c r="B13" s="43" t="s">
        <v>121</v>
      </c>
      <c r="C13" s="197">
        <v>50</v>
      </c>
      <c r="D13" s="220">
        <v>28.195</v>
      </c>
      <c r="E13" s="21">
        <v>2.4375</v>
      </c>
      <c r="F13" s="21">
        <v>1.2849999999999999</v>
      </c>
      <c r="G13" s="21">
        <v>1.72</v>
      </c>
    </row>
    <row r="14" spans="1:7">
      <c r="A14" s="43"/>
      <c r="B14" s="43" t="s">
        <v>106</v>
      </c>
      <c r="C14" s="197">
        <v>50</v>
      </c>
      <c r="D14" s="223">
        <v>24.264399999999998</v>
      </c>
      <c r="E14" s="180">
        <v>5.891</v>
      </c>
      <c r="F14" s="180">
        <v>2.5000000000000001E-2</v>
      </c>
      <c r="G14" s="180">
        <v>0.18149999999999999</v>
      </c>
    </row>
    <row r="15" spans="1:7">
      <c r="A15" s="43"/>
      <c r="B15" s="43" t="s">
        <v>120</v>
      </c>
      <c r="C15" s="197">
        <v>25</v>
      </c>
      <c r="D15" s="223">
        <v>18.686499999999999</v>
      </c>
      <c r="E15" s="180">
        <v>3.0307499999999998</v>
      </c>
      <c r="F15" s="180">
        <v>0.375</v>
      </c>
      <c r="G15" s="180">
        <v>0.8</v>
      </c>
    </row>
    <row r="16" spans="1:7">
      <c r="A16" s="43"/>
      <c r="B16" s="43" t="s">
        <v>107</v>
      </c>
      <c r="C16" s="197">
        <v>50</v>
      </c>
      <c r="D16" s="223">
        <v>0.2</v>
      </c>
      <c r="E16" s="180">
        <v>0</v>
      </c>
      <c r="F16" s="180">
        <v>0</v>
      </c>
      <c r="G16" s="180">
        <v>0.05</v>
      </c>
    </row>
    <row r="17" spans="1:7">
      <c r="A17" s="43"/>
      <c r="B17" s="234" t="s">
        <v>41</v>
      </c>
      <c r="C17" s="235">
        <v>50</v>
      </c>
      <c r="D17" s="46">
        <v>123.1</v>
      </c>
      <c r="E17" s="46">
        <v>26.15</v>
      </c>
      <c r="F17" s="46">
        <v>1</v>
      </c>
      <c r="G17" s="46">
        <v>3.5750000000000002</v>
      </c>
    </row>
    <row r="18" spans="1:7">
      <c r="A18" s="66"/>
      <c r="B18" s="9" t="s">
        <v>10</v>
      </c>
      <c r="C18" s="10">
        <v>50</v>
      </c>
      <c r="D18" s="10">
        <v>19.988</v>
      </c>
      <c r="E18" s="10">
        <v>5.97</v>
      </c>
      <c r="F18" s="10">
        <v>0</v>
      </c>
      <c r="G18" s="10">
        <v>0.15</v>
      </c>
    </row>
    <row r="19" spans="1:7">
      <c r="A19" s="67"/>
      <c r="B19" s="14" t="s">
        <v>8</v>
      </c>
      <c r="C19" s="15"/>
      <c r="D19" s="16">
        <f>SUM(D4:D18)</f>
        <v>703.19010000000003</v>
      </c>
      <c r="E19" s="16">
        <f>SUM(E4:E18)</f>
        <v>96.999400000000009</v>
      </c>
      <c r="F19" s="16">
        <f>SUM(F4:F18)</f>
        <v>26.834150000000001</v>
      </c>
      <c r="G19" s="16">
        <f>SUM(G4:G18)</f>
        <v>24.987249999999996</v>
      </c>
    </row>
    <row r="20" spans="1:7">
      <c r="A20" s="27"/>
      <c r="B20" s="51"/>
    </row>
    <row r="21" spans="1:7" s="4" customFormat="1" ht="24" customHeight="1">
      <c r="A21" s="55" t="s">
        <v>9</v>
      </c>
      <c r="B21" s="63"/>
      <c r="C21" s="64" t="s">
        <v>1</v>
      </c>
      <c r="D21" s="64" t="s">
        <v>2</v>
      </c>
      <c r="E21" s="64" t="s">
        <v>3</v>
      </c>
      <c r="F21" s="64" t="s">
        <v>4</v>
      </c>
      <c r="G21" s="64" t="s">
        <v>5</v>
      </c>
    </row>
    <row r="22" spans="1:7">
      <c r="A22" s="65" t="s">
        <v>6</v>
      </c>
      <c r="B22" s="68" t="s">
        <v>38</v>
      </c>
      <c r="C22" s="21">
        <v>125</v>
      </c>
      <c r="D22" s="21">
        <v>134.565</v>
      </c>
      <c r="E22" s="21">
        <v>12.231249999999999</v>
      </c>
      <c r="F22" s="21">
        <v>8.8687500000000004</v>
      </c>
      <c r="G22" s="21">
        <v>3.7025000000000001</v>
      </c>
    </row>
    <row r="23" spans="1:7">
      <c r="A23" s="41" t="s">
        <v>22</v>
      </c>
      <c r="B23" s="69" t="s">
        <v>74</v>
      </c>
      <c r="C23" s="29">
        <v>125</v>
      </c>
      <c r="D23" s="29">
        <v>117.035</v>
      </c>
      <c r="E23" s="29">
        <v>12.88125</v>
      </c>
      <c r="F23" s="29">
        <v>6.9874999999999998</v>
      </c>
      <c r="G23" s="29">
        <v>2.8337499999999998</v>
      </c>
    </row>
    <row r="24" spans="1:7">
      <c r="A24" s="65"/>
      <c r="B24" s="20" t="s">
        <v>159</v>
      </c>
      <c r="C24" s="21">
        <v>160</v>
      </c>
      <c r="D24" s="70">
        <v>125.11680000000001</v>
      </c>
      <c r="E24" s="70">
        <v>17.136600000000001</v>
      </c>
      <c r="F24" s="70">
        <v>3.448</v>
      </c>
      <c r="G24" s="70">
        <v>6.4678000000000004</v>
      </c>
    </row>
    <row r="25" spans="1:7">
      <c r="A25" s="41"/>
      <c r="B25" s="236" t="s">
        <v>126</v>
      </c>
      <c r="C25" s="180">
        <v>80</v>
      </c>
      <c r="D25" s="126">
        <v>63.516800000000003</v>
      </c>
      <c r="E25" s="126">
        <v>14.799199999999999</v>
      </c>
      <c r="F25" s="126">
        <v>0.21200000000000002</v>
      </c>
      <c r="G25" s="126">
        <v>1.2272000000000001</v>
      </c>
    </row>
    <row r="26" spans="1:7">
      <c r="A26" s="65"/>
      <c r="B26" s="43" t="s">
        <v>121</v>
      </c>
      <c r="C26" s="197">
        <v>150</v>
      </c>
      <c r="D26" s="220">
        <v>84.585000000000008</v>
      </c>
      <c r="E26" s="21">
        <v>7.3125</v>
      </c>
      <c r="F26" s="21">
        <v>3.8549999999999995</v>
      </c>
      <c r="G26" s="21">
        <v>5.16</v>
      </c>
    </row>
    <row r="27" spans="1:7">
      <c r="A27" s="238"/>
      <c r="B27" s="43" t="s">
        <v>106</v>
      </c>
      <c r="C27" s="197">
        <v>50</v>
      </c>
      <c r="D27" s="223">
        <v>24.264399999999998</v>
      </c>
      <c r="E27" s="180">
        <v>5.891</v>
      </c>
      <c r="F27" s="180">
        <v>2.5000000000000001E-2</v>
      </c>
      <c r="G27" s="180">
        <v>0.18149999999999999</v>
      </c>
    </row>
    <row r="28" spans="1:7">
      <c r="A28" s="238"/>
      <c r="B28" s="43" t="s">
        <v>120</v>
      </c>
      <c r="C28" s="197">
        <v>50</v>
      </c>
      <c r="D28" s="223">
        <v>37.372999999999998</v>
      </c>
      <c r="E28" s="180">
        <v>6.0614999999999997</v>
      </c>
      <c r="F28" s="180">
        <v>0.75</v>
      </c>
      <c r="G28" s="180">
        <v>1.6</v>
      </c>
    </row>
    <row r="29" spans="1:7">
      <c r="A29" s="238"/>
      <c r="B29" s="43" t="s">
        <v>107</v>
      </c>
      <c r="C29" s="197">
        <v>50</v>
      </c>
      <c r="D29" s="223">
        <v>0.2</v>
      </c>
      <c r="E29" s="180">
        <v>0</v>
      </c>
      <c r="F29" s="180">
        <v>0</v>
      </c>
      <c r="G29" s="180">
        <v>0.05</v>
      </c>
    </row>
    <row r="30" spans="1:7">
      <c r="A30" s="71"/>
      <c r="B30" s="43" t="s">
        <v>41</v>
      </c>
      <c r="C30" s="181">
        <v>50</v>
      </c>
      <c r="D30" s="223">
        <v>123.1</v>
      </c>
      <c r="E30" s="46">
        <v>26.15</v>
      </c>
      <c r="F30" s="46">
        <v>1</v>
      </c>
      <c r="G30" s="46">
        <v>3.5750000000000002</v>
      </c>
    </row>
    <row r="31" spans="1:7">
      <c r="A31" s="9"/>
      <c r="B31" s="237" t="s">
        <v>68</v>
      </c>
      <c r="C31" s="160">
        <v>50</v>
      </c>
      <c r="D31" s="21">
        <v>24.038</v>
      </c>
      <c r="E31" s="21">
        <v>6.74</v>
      </c>
      <c r="F31" s="21">
        <v>0</v>
      </c>
      <c r="G31" s="21">
        <v>0</v>
      </c>
    </row>
    <row r="32" spans="1:7">
      <c r="A32" s="30"/>
      <c r="B32" s="14" t="s">
        <v>8</v>
      </c>
      <c r="C32" s="15"/>
      <c r="D32" s="16">
        <f>SUM(D22:D31)</f>
        <v>733.79400000000021</v>
      </c>
      <c r="E32" s="16">
        <f>SUM(E22:E31)</f>
        <v>109.2033</v>
      </c>
      <c r="F32" s="16">
        <f>SUM(F22:F31)</f>
        <v>25.146249999999998</v>
      </c>
      <c r="G32" s="16">
        <f>SUM(G22:G31)</f>
        <v>24.797750000000001</v>
      </c>
    </row>
    <row r="33" spans="1:7">
      <c r="A33" s="27"/>
      <c r="B33" s="51"/>
    </row>
    <row r="34" spans="1:7" s="4" customFormat="1" ht="24" customHeight="1">
      <c r="A34" s="55" t="s">
        <v>11</v>
      </c>
      <c r="B34" s="63"/>
      <c r="C34" s="64" t="s">
        <v>1</v>
      </c>
      <c r="D34" s="64" t="s">
        <v>2</v>
      </c>
      <c r="E34" s="64" t="s">
        <v>3</v>
      </c>
      <c r="F34" s="64" t="s">
        <v>4</v>
      </c>
      <c r="G34" s="64" t="s">
        <v>5</v>
      </c>
    </row>
    <row r="35" spans="1:7" ht="17.25" customHeight="1">
      <c r="A35" s="65" t="s">
        <v>6</v>
      </c>
      <c r="B35" s="20" t="s">
        <v>125</v>
      </c>
      <c r="C35" s="72">
        <v>50</v>
      </c>
      <c r="D35" s="72">
        <v>73.876999999999995</v>
      </c>
      <c r="E35" s="72">
        <v>5.5244999999999997</v>
      </c>
      <c r="F35" s="72">
        <v>3.6495000000000002</v>
      </c>
      <c r="G35" s="72">
        <v>5.1230000000000002</v>
      </c>
    </row>
    <row r="36" spans="1:7" ht="17.25" customHeight="1">
      <c r="A36" s="41" t="s">
        <v>22</v>
      </c>
      <c r="B36" s="42" t="s">
        <v>78</v>
      </c>
      <c r="C36" s="73">
        <v>80</v>
      </c>
      <c r="D36" s="73">
        <v>80.264800000000008</v>
      </c>
      <c r="E36" s="73">
        <v>13.356000000000002</v>
      </c>
      <c r="F36" s="73">
        <v>2.2920000000000003</v>
      </c>
      <c r="G36" s="73">
        <v>2.968</v>
      </c>
    </row>
    <row r="37" spans="1:7">
      <c r="A37" s="43"/>
      <c r="B37" s="20" t="s">
        <v>37</v>
      </c>
      <c r="C37" s="21">
        <v>60</v>
      </c>
      <c r="D37" s="24">
        <v>45.920400000000001</v>
      </c>
      <c r="E37" s="24">
        <v>9.5076000000000001</v>
      </c>
      <c r="F37" s="24">
        <v>0.36599999999999999</v>
      </c>
      <c r="G37" s="24">
        <v>1.4177999999999999</v>
      </c>
    </row>
    <row r="38" spans="1:7" s="4" customFormat="1">
      <c r="A38" s="43"/>
      <c r="B38" s="20" t="s">
        <v>56</v>
      </c>
      <c r="C38" s="21">
        <v>60</v>
      </c>
      <c r="D38" s="21">
        <v>48.359999999999992</v>
      </c>
      <c r="E38" s="21">
        <v>10.185</v>
      </c>
      <c r="F38" s="21">
        <v>0.3</v>
      </c>
      <c r="G38" s="21">
        <v>1.7849999999999999</v>
      </c>
    </row>
    <row r="39" spans="1:7" s="4" customFormat="1">
      <c r="A39" s="43"/>
      <c r="B39" s="201" t="s">
        <v>73</v>
      </c>
      <c r="C39" s="125">
        <v>50</v>
      </c>
      <c r="D39" s="125">
        <v>22.627500000000001</v>
      </c>
      <c r="E39" s="125">
        <v>5.46</v>
      </c>
      <c r="F39" s="125">
        <v>5.2499999999999998E-2</v>
      </c>
      <c r="G39" s="125">
        <v>0.73499999999999999</v>
      </c>
    </row>
    <row r="40" spans="1:7" s="4" customFormat="1">
      <c r="A40" s="43"/>
      <c r="B40" s="20" t="s">
        <v>27</v>
      </c>
      <c r="C40" s="21">
        <v>50</v>
      </c>
      <c r="D40" s="21">
        <v>59.125999999999998</v>
      </c>
      <c r="E40" s="21">
        <v>4.077</v>
      </c>
      <c r="F40" s="21">
        <v>3.9460000000000002</v>
      </c>
      <c r="G40" s="21">
        <v>1.873</v>
      </c>
    </row>
    <row r="41" spans="1:7" s="4" customFormat="1">
      <c r="A41" s="43"/>
      <c r="B41" s="201" t="s">
        <v>76</v>
      </c>
      <c r="C41" s="125">
        <v>10</v>
      </c>
      <c r="D41" s="125">
        <v>64.378799999999998</v>
      </c>
      <c r="E41" s="125">
        <v>0.19410000000000002</v>
      </c>
      <c r="F41" s="125">
        <v>7.0611000000000006</v>
      </c>
      <c r="G41" s="125">
        <v>2.7100000000000003E-2</v>
      </c>
    </row>
    <row r="42" spans="1:7" s="4" customFormat="1">
      <c r="A42" s="43"/>
      <c r="B42" s="233" t="s">
        <v>130</v>
      </c>
      <c r="C42" s="218">
        <v>50</v>
      </c>
      <c r="D42" s="218">
        <v>25.484500000000001</v>
      </c>
      <c r="E42" s="218">
        <v>4.7925000000000004</v>
      </c>
      <c r="F42" s="218">
        <v>0.69899999999999995</v>
      </c>
      <c r="G42" s="218">
        <v>0.78500000000000003</v>
      </c>
    </row>
    <row r="43" spans="1:7">
      <c r="A43" s="52"/>
      <c r="B43" s="20" t="s">
        <v>127</v>
      </c>
      <c r="C43" s="21">
        <v>30</v>
      </c>
      <c r="D43" s="21">
        <v>7.8319999999999999</v>
      </c>
      <c r="E43" s="21">
        <v>1.851</v>
      </c>
      <c r="F43" s="21">
        <v>7.0000000000000007E-2</v>
      </c>
      <c r="G43" s="21">
        <v>0.30000000000000004</v>
      </c>
    </row>
    <row r="44" spans="1:7">
      <c r="A44" s="52"/>
      <c r="B44" s="236" t="s">
        <v>42</v>
      </c>
      <c r="C44" s="180">
        <v>10</v>
      </c>
      <c r="D44" s="21">
        <v>60.876700000000007</v>
      </c>
      <c r="E44" s="21">
        <v>1.2800000000000002</v>
      </c>
      <c r="F44" s="21">
        <v>5.1567000000000007</v>
      </c>
      <c r="G44" s="21">
        <v>2.8233000000000001</v>
      </c>
    </row>
    <row r="45" spans="1:7">
      <c r="A45" s="52"/>
      <c r="B45" s="43" t="s">
        <v>121</v>
      </c>
      <c r="C45" s="197">
        <v>50</v>
      </c>
      <c r="D45" s="220">
        <v>28.195</v>
      </c>
      <c r="E45" s="21">
        <v>2.4375</v>
      </c>
      <c r="F45" s="21">
        <v>1.2849999999999999</v>
      </c>
      <c r="G45" s="21">
        <v>1.72</v>
      </c>
    </row>
    <row r="46" spans="1:7">
      <c r="A46" s="202"/>
      <c r="B46" s="43" t="s">
        <v>106</v>
      </c>
      <c r="C46" s="197">
        <v>50</v>
      </c>
      <c r="D46" s="223">
        <v>24.264399999999998</v>
      </c>
      <c r="E46" s="180">
        <v>5.891</v>
      </c>
      <c r="F46" s="180">
        <v>2.5000000000000001E-2</v>
      </c>
      <c r="G46" s="180">
        <v>0.18149999999999999</v>
      </c>
    </row>
    <row r="47" spans="1:7">
      <c r="A47" s="202"/>
      <c r="B47" s="43" t="s">
        <v>120</v>
      </c>
      <c r="C47" s="197">
        <v>25</v>
      </c>
      <c r="D47" s="223">
        <v>18.686499999999999</v>
      </c>
      <c r="E47" s="180">
        <v>3.0307499999999998</v>
      </c>
      <c r="F47" s="180">
        <v>0.375</v>
      </c>
      <c r="G47" s="180">
        <v>0.8</v>
      </c>
    </row>
    <row r="48" spans="1:7">
      <c r="A48" s="202"/>
      <c r="B48" s="43" t="s">
        <v>107</v>
      </c>
      <c r="C48" s="197">
        <v>50</v>
      </c>
      <c r="D48" s="223">
        <v>0.2</v>
      </c>
      <c r="E48" s="180">
        <v>0</v>
      </c>
      <c r="F48" s="180">
        <v>0</v>
      </c>
      <c r="G48" s="180">
        <v>0.05</v>
      </c>
    </row>
    <row r="49" spans="1:7">
      <c r="A49" s="71"/>
      <c r="B49" s="234" t="s">
        <v>41</v>
      </c>
      <c r="C49" s="235">
        <v>50</v>
      </c>
      <c r="D49" s="46">
        <v>123.1</v>
      </c>
      <c r="E49" s="46">
        <v>26.15</v>
      </c>
      <c r="F49" s="46">
        <v>1</v>
      </c>
      <c r="G49" s="46">
        <v>3.5750000000000002</v>
      </c>
    </row>
    <row r="50" spans="1:7">
      <c r="A50" s="9"/>
      <c r="B50" s="59" t="s">
        <v>79</v>
      </c>
      <c r="C50" s="46">
        <v>50</v>
      </c>
      <c r="D50" s="46">
        <v>21.35</v>
      </c>
      <c r="E50" s="46">
        <v>5.0999999999999996</v>
      </c>
      <c r="F50" s="46">
        <v>0.05</v>
      </c>
      <c r="G50" s="46">
        <v>0.55000000000000004</v>
      </c>
    </row>
    <row r="51" spans="1:7">
      <c r="A51" s="30"/>
      <c r="B51" s="14" t="s">
        <v>8</v>
      </c>
      <c r="C51" s="15"/>
      <c r="D51" s="16">
        <f>SUM(D35:D50)</f>
        <v>704.5436000000002</v>
      </c>
      <c r="E51" s="16">
        <f>SUM(E35:E50)</f>
        <v>98.836950000000002</v>
      </c>
      <c r="F51" s="16">
        <f>SUM(F35:F50)</f>
        <v>26.327800000000003</v>
      </c>
      <c r="G51" s="16">
        <f>SUM(G35:G50)</f>
        <v>24.713700000000003</v>
      </c>
    </row>
    <row r="52" spans="1:7">
      <c r="A52" s="27"/>
      <c r="B52" s="51"/>
      <c r="C52" s="44"/>
    </row>
    <row r="53" spans="1:7" s="4" customFormat="1" ht="24" customHeight="1">
      <c r="A53" s="55" t="s">
        <v>12</v>
      </c>
      <c r="B53" s="63"/>
      <c r="C53" s="64" t="s">
        <v>1</v>
      </c>
      <c r="D53" s="64" t="s">
        <v>2</v>
      </c>
      <c r="E53" s="64" t="s">
        <v>3</v>
      </c>
      <c r="F53" s="64" t="s">
        <v>4</v>
      </c>
      <c r="G53" s="64" t="s">
        <v>5</v>
      </c>
    </row>
    <row r="54" spans="1:7" s="4" customFormat="1">
      <c r="A54" s="65" t="s">
        <v>6</v>
      </c>
      <c r="B54" s="74" t="s">
        <v>168</v>
      </c>
      <c r="C54" s="21">
        <v>125</v>
      </c>
      <c r="D54" s="70">
        <v>189.67</v>
      </c>
      <c r="E54" s="70">
        <v>3.5625</v>
      </c>
      <c r="F54" s="70">
        <v>11.793750000000001</v>
      </c>
      <c r="G54" s="70">
        <v>17.549999999999997</v>
      </c>
    </row>
    <row r="55" spans="1:7" s="4" customFormat="1">
      <c r="A55" s="41" t="s">
        <v>22</v>
      </c>
      <c r="B55" s="75" t="s">
        <v>149</v>
      </c>
      <c r="C55" s="29">
        <v>125</v>
      </c>
      <c r="D55" s="82">
        <v>115.5625</v>
      </c>
      <c r="E55" s="82">
        <v>16.080000000000002</v>
      </c>
      <c r="F55" s="82">
        <v>4.05375</v>
      </c>
      <c r="G55" s="82">
        <v>5.2462499999999999</v>
      </c>
    </row>
    <row r="56" spans="1:7">
      <c r="A56" s="52"/>
      <c r="B56" s="20" t="s">
        <v>128</v>
      </c>
      <c r="C56" s="21">
        <v>80</v>
      </c>
      <c r="D56" s="70">
        <v>126.6416</v>
      </c>
      <c r="E56" s="70">
        <v>29.8536</v>
      </c>
      <c r="F56" s="70">
        <v>0.33200000000000002</v>
      </c>
      <c r="G56" s="70">
        <v>1.9944</v>
      </c>
    </row>
    <row r="57" spans="1:7">
      <c r="A57" s="52"/>
      <c r="B57" s="236" t="s">
        <v>86</v>
      </c>
      <c r="C57" s="180">
        <v>80</v>
      </c>
      <c r="D57" s="126">
        <v>70.808000000000007</v>
      </c>
      <c r="E57" s="126">
        <v>12.384</v>
      </c>
      <c r="F57" s="126">
        <v>1.5920000000000001</v>
      </c>
      <c r="G57" s="126">
        <v>1.984</v>
      </c>
    </row>
    <row r="58" spans="1:7">
      <c r="A58" s="43"/>
      <c r="B58" s="43" t="s">
        <v>121</v>
      </c>
      <c r="C58" s="197">
        <v>50</v>
      </c>
      <c r="D58" s="239">
        <v>28.195</v>
      </c>
      <c r="E58" s="70">
        <v>2.4375</v>
      </c>
      <c r="F58" s="70">
        <v>1.2849999999999999</v>
      </c>
      <c r="G58" s="70">
        <v>1.72</v>
      </c>
    </row>
    <row r="59" spans="1:7">
      <c r="A59" s="43"/>
      <c r="B59" s="43" t="s">
        <v>106</v>
      </c>
      <c r="C59" s="197">
        <v>50</v>
      </c>
      <c r="D59" s="240">
        <v>24.264399999999998</v>
      </c>
      <c r="E59" s="140">
        <v>5.891</v>
      </c>
      <c r="F59" s="140">
        <v>2.5000000000000001E-2</v>
      </c>
      <c r="G59" s="140">
        <v>0.18149999999999999</v>
      </c>
    </row>
    <row r="60" spans="1:7">
      <c r="A60" s="43"/>
      <c r="B60" s="43" t="s">
        <v>120</v>
      </c>
      <c r="C60" s="197">
        <v>25</v>
      </c>
      <c r="D60" s="240">
        <v>18.686499999999999</v>
      </c>
      <c r="E60" s="140">
        <v>3.0307499999999998</v>
      </c>
      <c r="F60" s="140">
        <v>0.375</v>
      </c>
      <c r="G60" s="140">
        <v>0.8</v>
      </c>
    </row>
    <row r="61" spans="1:7">
      <c r="A61" s="43"/>
      <c r="B61" s="43" t="s">
        <v>107</v>
      </c>
      <c r="C61" s="197">
        <v>50</v>
      </c>
      <c r="D61" s="240">
        <v>0.2</v>
      </c>
      <c r="E61" s="140">
        <v>0</v>
      </c>
      <c r="F61" s="140">
        <v>0</v>
      </c>
      <c r="G61" s="140">
        <v>0.05</v>
      </c>
    </row>
    <row r="62" spans="1:7">
      <c r="A62" s="43"/>
      <c r="B62" s="234" t="s">
        <v>41</v>
      </c>
      <c r="C62" s="235">
        <v>50</v>
      </c>
      <c r="D62" s="188">
        <v>123.1</v>
      </c>
      <c r="E62" s="188">
        <v>26.15</v>
      </c>
      <c r="F62" s="188">
        <v>1</v>
      </c>
      <c r="G62" s="188">
        <v>3.5750000000000002</v>
      </c>
    </row>
    <row r="63" spans="1:7">
      <c r="A63" s="76"/>
      <c r="B63" s="9" t="s">
        <v>10</v>
      </c>
      <c r="C63" s="10">
        <v>50</v>
      </c>
      <c r="D63" s="24">
        <v>19.988</v>
      </c>
      <c r="E63" s="24">
        <v>5.97</v>
      </c>
      <c r="F63" s="24">
        <v>0</v>
      </c>
      <c r="G63" s="24">
        <v>0.15</v>
      </c>
    </row>
    <row r="64" spans="1:7">
      <c r="A64" s="60"/>
      <c r="B64" s="14" t="s">
        <v>8</v>
      </c>
      <c r="C64" s="15"/>
      <c r="D64" s="16">
        <f>SUM(D54:D63)</f>
        <v>717.11599999999999</v>
      </c>
      <c r="E64" s="16">
        <f>SUM(E54:E63)</f>
        <v>105.35935000000001</v>
      </c>
      <c r="F64" s="16">
        <f>SUM(F54:F63)</f>
        <v>20.456499999999998</v>
      </c>
      <c r="G64" s="16">
        <f>SUM(G54:G63)</f>
        <v>33.251149999999996</v>
      </c>
    </row>
    <row r="65" spans="1:12">
      <c r="A65" s="27"/>
      <c r="B65" s="51"/>
    </row>
    <row r="66" spans="1:12" s="4" customFormat="1" ht="24" customHeight="1">
      <c r="A66" s="55" t="s">
        <v>13</v>
      </c>
      <c r="B66" s="63"/>
      <c r="C66" s="64" t="s">
        <v>1</v>
      </c>
      <c r="D66" s="64" t="s">
        <v>2</v>
      </c>
      <c r="E66" s="64" t="s">
        <v>3</v>
      </c>
      <c r="F66" s="64" t="s">
        <v>4</v>
      </c>
      <c r="G66" s="64" t="s">
        <v>5</v>
      </c>
    </row>
    <row r="67" spans="1:12">
      <c r="A67" s="65" t="s">
        <v>6</v>
      </c>
      <c r="B67" s="77" t="s">
        <v>36</v>
      </c>
      <c r="C67" s="72">
        <v>60</v>
      </c>
      <c r="D67" s="72">
        <v>73.348799999999997</v>
      </c>
      <c r="E67" s="72">
        <v>6.0305999999999997</v>
      </c>
      <c r="F67" s="72">
        <v>4.7568000000000001</v>
      </c>
      <c r="G67" s="72">
        <v>2.6141999999999999</v>
      </c>
    </row>
    <row r="68" spans="1:12">
      <c r="A68" s="41" t="s">
        <v>22</v>
      </c>
      <c r="B68" s="69" t="s">
        <v>80</v>
      </c>
      <c r="C68" s="73">
        <v>60</v>
      </c>
      <c r="D68" s="78">
        <v>79.441799999999986</v>
      </c>
      <c r="E68" s="78">
        <v>12.318</v>
      </c>
      <c r="F68" s="78">
        <v>2.0964</v>
      </c>
      <c r="G68" s="78">
        <v>4.0715999999999992</v>
      </c>
    </row>
    <row r="69" spans="1:12">
      <c r="A69" s="43"/>
      <c r="B69" s="68" t="s">
        <v>59</v>
      </c>
      <c r="C69" s="21">
        <v>60</v>
      </c>
      <c r="D69" s="21">
        <v>44.37</v>
      </c>
      <c r="E69" s="21">
        <v>10.097999999999999</v>
      </c>
      <c r="F69" s="21">
        <v>6.1199999999999991E-2</v>
      </c>
      <c r="G69" s="21">
        <v>1.1627999999999998</v>
      </c>
    </row>
    <row r="70" spans="1:12">
      <c r="A70" s="43"/>
      <c r="B70" s="189" t="s">
        <v>23</v>
      </c>
      <c r="C70" s="21">
        <v>60</v>
      </c>
      <c r="D70" s="21">
        <v>76.891799999999989</v>
      </c>
      <c r="E70" s="21">
        <v>16.295399999999997</v>
      </c>
      <c r="F70" s="21">
        <v>0.41339999999999993</v>
      </c>
      <c r="G70" s="21">
        <v>2.3615999999999997</v>
      </c>
    </row>
    <row r="71" spans="1:12">
      <c r="A71" s="43"/>
      <c r="B71" s="68" t="s">
        <v>81</v>
      </c>
      <c r="C71" s="21">
        <v>50</v>
      </c>
      <c r="D71" s="21">
        <v>17.487500000000001</v>
      </c>
      <c r="E71" s="21">
        <v>4.875</v>
      </c>
      <c r="F71" s="21">
        <v>6.25E-2</v>
      </c>
      <c r="G71" s="21">
        <v>0.8125</v>
      </c>
      <c r="H71" s="44"/>
      <c r="I71" s="44"/>
      <c r="J71" s="44"/>
      <c r="K71" s="44"/>
      <c r="L71" s="44"/>
    </row>
    <row r="72" spans="1:12">
      <c r="A72" s="43"/>
      <c r="B72" s="189" t="s">
        <v>27</v>
      </c>
      <c r="C72" s="125">
        <v>50</v>
      </c>
      <c r="D72" s="125">
        <v>59.125999999999998</v>
      </c>
      <c r="E72" s="125">
        <v>4.077</v>
      </c>
      <c r="F72" s="125">
        <v>3.9460000000000002</v>
      </c>
      <c r="G72" s="125">
        <v>1.873</v>
      </c>
      <c r="H72" s="44"/>
      <c r="I72" s="44"/>
      <c r="J72" s="44"/>
      <c r="K72" s="44"/>
      <c r="L72" s="44"/>
    </row>
    <row r="73" spans="1:12">
      <c r="A73" s="43"/>
      <c r="B73" s="189" t="s">
        <v>129</v>
      </c>
      <c r="C73" s="125">
        <v>50</v>
      </c>
      <c r="D73" s="125">
        <v>27.958500000000001</v>
      </c>
      <c r="E73" s="125">
        <v>2.4015</v>
      </c>
      <c r="F73" s="125">
        <v>1.3045</v>
      </c>
      <c r="G73" s="125">
        <v>1.6830000000000001</v>
      </c>
      <c r="H73" s="44"/>
      <c r="I73" s="44"/>
      <c r="J73" s="44"/>
      <c r="K73" s="44"/>
      <c r="L73" s="44"/>
    </row>
    <row r="74" spans="1:12">
      <c r="A74" s="43"/>
      <c r="B74" s="241" t="s">
        <v>112</v>
      </c>
      <c r="C74" s="218">
        <v>50</v>
      </c>
      <c r="D74" s="218">
        <v>7.15</v>
      </c>
      <c r="E74" s="218">
        <v>1.325</v>
      </c>
      <c r="F74" s="218">
        <v>0.05</v>
      </c>
      <c r="G74" s="218">
        <v>0.52500000000000002</v>
      </c>
      <c r="H74" s="44"/>
      <c r="I74" s="44"/>
      <c r="J74" s="44"/>
      <c r="K74" s="44"/>
      <c r="L74" s="44"/>
    </row>
    <row r="75" spans="1:12">
      <c r="A75" s="43"/>
      <c r="B75" s="20" t="s">
        <v>113</v>
      </c>
      <c r="C75" s="21">
        <v>30</v>
      </c>
      <c r="D75" s="21">
        <v>13.108000000000001</v>
      </c>
      <c r="E75" s="21">
        <v>2.8450000000000006</v>
      </c>
      <c r="F75" s="21">
        <v>0.18000000000000002</v>
      </c>
      <c r="G75" s="21">
        <v>0.51</v>
      </c>
      <c r="H75" s="44"/>
      <c r="I75" s="44"/>
      <c r="J75" s="44"/>
      <c r="K75" s="44"/>
      <c r="L75" s="44"/>
    </row>
    <row r="76" spans="1:12">
      <c r="A76" s="43"/>
      <c r="B76" s="236" t="s">
        <v>42</v>
      </c>
      <c r="C76" s="180">
        <v>10</v>
      </c>
      <c r="D76" s="21">
        <v>60.876700000000007</v>
      </c>
      <c r="E76" s="21">
        <v>1.2800000000000002</v>
      </c>
      <c r="F76" s="21">
        <v>5.1567000000000007</v>
      </c>
      <c r="G76" s="21">
        <v>2.8233000000000001</v>
      </c>
      <c r="H76" s="44"/>
      <c r="I76" s="44"/>
      <c r="J76" s="44"/>
      <c r="K76" s="44"/>
      <c r="L76" s="44"/>
    </row>
    <row r="77" spans="1:12">
      <c r="A77" s="43"/>
      <c r="B77" s="43" t="s">
        <v>121</v>
      </c>
      <c r="C77" s="197">
        <v>50</v>
      </c>
      <c r="D77" s="220">
        <v>28.195</v>
      </c>
      <c r="E77" s="21">
        <v>2.4375</v>
      </c>
      <c r="F77" s="21">
        <v>1.2849999999999999</v>
      </c>
      <c r="G77" s="21">
        <v>1.72</v>
      </c>
    </row>
    <row r="78" spans="1:12">
      <c r="A78" s="205"/>
      <c r="B78" s="43" t="s">
        <v>106</v>
      </c>
      <c r="C78" s="197">
        <v>50</v>
      </c>
      <c r="D78" s="223">
        <v>24.264399999999998</v>
      </c>
      <c r="E78" s="180">
        <v>5.891</v>
      </c>
      <c r="F78" s="180">
        <v>2.5000000000000001E-2</v>
      </c>
      <c r="G78" s="180">
        <v>0.18149999999999999</v>
      </c>
    </row>
    <row r="79" spans="1:12">
      <c r="A79" s="205"/>
      <c r="B79" s="43" t="s">
        <v>120</v>
      </c>
      <c r="C79" s="197">
        <v>25</v>
      </c>
      <c r="D79" s="223">
        <v>18.686499999999999</v>
      </c>
      <c r="E79" s="180">
        <v>3.0307499999999998</v>
      </c>
      <c r="F79" s="180">
        <v>0.375</v>
      </c>
      <c r="G79" s="180">
        <v>0.8</v>
      </c>
    </row>
    <row r="80" spans="1:12">
      <c r="A80" s="205"/>
      <c r="B80" s="43" t="s">
        <v>107</v>
      </c>
      <c r="C80" s="197">
        <v>50</v>
      </c>
      <c r="D80" s="223">
        <v>0.2</v>
      </c>
      <c r="E80" s="180">
        <v>0</v>
      </c>
      <c r="F80" s="180">
        <v>0</v>
      </c>
      <c r="G80" s="180">
        <v>0.05</v>
      </c>
    </row>
    <row r="81" spans="1:7">
      <c r="A81" s="71"/>
      <c r="B81" s="234" t="s">
        <v>41</v>
      </c>
      <c r="C81" s="235">
        <v>50</v>
      </c>
      <c r="D81" s="46">
        <v>123.1</v>
      </c>
      <c r="E81" s="46">
        <v>26.15</v>
      </c>
      <c r="F81" s="46">
        <v>1</v>
      </c>
      <c r="G81" s="46">
        <v>3.5750000000000002</v>
      </c>
    </row>
    <row r="82" spans="1:7">
      <c r="A82" s="25"/>
      <c r="B82" s="9" t="s">
        <v>68</v>
      </c>
      <c r="C82" s="10">
        <v>50</v>
      </c>
      <c r="D82" s="10">
        <v>24.038</v>
      </c>
      <c r="E82" s="10">
        <v>6.74</v>
      </c>
      <c r="F82" s="10">
        <v>0</v>
      </c>
      <c r="G82" s="10">
        <v>0</v>
      </c>
    </row>
    <row r="83" spans="1:7">
      <c r="A83" s="13"/>
      <c r="B83" s="14" t="s">
        <v>8</v>
      </c>
      <c r="C83" s="15"/>
      <c r="D83" s="31">
        <f>SUM(D67:D82)</f>
        <v>678.24300000000005</v>
      </c>
      <c r="E83" s="31">
        <f>SUM(E67:E82)</f>
        <v>105.79474999999998</v>
      </c>
      <c r="F83" s="31">
        <f>SUM(F67:F82)</f>
        <v>20.712500000000002</v>
      </c>
      <c r="G83" s="31">
        <f>SUM(G67:G82)</f>
        <v>24.763499999999997</v>
      </c>
    </row>
    <row r="84" spans="1:7">
      <c r="B84" s="33" t="s">
        <v>15</v>
      </c>
      <c r="D84" s="79">
        <f>AVERAGE(D19,D32,D51,D64,D83)</f>
        <v>707.37734000000012</v>
      </c>
      <c r="E84" s="79">
        <f>AVERAGE(E19,E32,E51,E64,E83)</f>
        <v>103.23875000000001</v>
      </c>
      <c r="F84" s="79">
        <f>AVERAGE(F19,F32,F51,F64,F83)</f>
        <v>23.895440000000001</v>
      </c>
      <c r="G84" s="79">
        <f>AVERAGE(G19,G32,G51,G64,G83)</f>
        <v>26.502670000000002</v>
      </c>
    </row>
    <row r="85" spans="1:7">
      <c r="A85" s="3" t="s">
        <v>32</v>
      </c>
      <c r="B85" s="33"/>
      <c r="D85" s="62"/>
      <c r="E85" s="62"/>
      <c r="F85" s="62"/>
      <c r="G85" s="62"/>
    </row>
    <row r="86" spans="1:7">
      <c r="A86" s="35" t="s">
        <v>146</v>
      </c>
    </row>
    <row r="87" spans="1:7">
      <c r="A87" s="3" t="s">
        <v>28</v>
      </c>
      <c r="C87" s="44"/>
      <c r="G87" s="4"/>
    </row>
    <row r="88" spans="1:7">
      <c r="A88" s="3" t="s">
        <v>30</v>
      </c>
    </row>
    <row r="89" spans="1:7">
      <c r="A89" s="3" t="s">
        <v>119</v>
      </c>
    </row>
    <row r="90" spans="1:7">
      <c r="A90" s="3" t="s">
        <v>16</v>
      </c>
    </row>
  </sheetData>
  <mergeCells count="2">
    <mergeCell ref="C1:D2"/>
    <mergeCell ref="E1:G2"/>
  </mergeCells>
  <pageMargins left="0.7" right="0.7" top="0.75" bottom="0.75" header="0.3" footer="0.3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3350-6EEF-4512-BD05-B8775965DA09}">
  <sheetPr>
    <pageSetUpPr fitToPage="1"/>
  </sheetPr>
  <dimension ref="A1:L96"/>
  <sheetViews>
    <sheetView topLeftCell="A70" zoomScale="80" zoomScaleNormal="80" workbookViewId="0">
      <selection activeCell="M78" sqref="M78"/>
    </sheetView>
  </sheetViews>
  <sheetFormatPr defaultColWidth="9.26953125" defaultRowHeight="15.5"/>
  <cols>
    <col min="1" max="1" width="13.54296875" style="3" customWidth="1"/>
    <col min="2" max="2" width="61.81640625" style="3" customWidth="1"/>
    <col min="3" max="3" width="9.81640625" style="3" bestFit="1" customWidth="1"/>
    <col min="4" max="4" width="14.54296875" style="3" bestFit="1" customWidth="1"/>
    <col min="5" max="5" width="15.81640625" style="3" bestFit="1" customWidth="1"/>
    <col min="6" max="7" width="10.81640625" style="3" bestFit="1" customWidth="1"/>
    <col min="8" max="16384" width="9.26953125" style="3"/>
  </cols>
  <sheetData>
    <row r="1" spans="1:11">
      <c r="B1" s="35"/>
      <c r="C1" s="280"/>
      <c r="D1" s="280"/>
      <c r="E1" s="280"/>
      <c r="F1" s="280"/>
      <c r="G1" s="280"/>
    </row>
    <row r="2" spans="1:11" ht="50.15" customHeight="1">
      <c r="A2" s="1" t="s">
        <v>153</v>
      </c>
      <c r="B2" s="36"/>
      <c r="C2" s="282"/>
      <c r="D2" s="282"/>
      <c r="E2" s="282"/>
      <c r="F2" s="282"/>
      <c r="G2" s="282"/>
    </row>
    <row r="3" spans="1:11" s="4" customFormat="1" ht="24" customHeight="1">
      <c r="A3" s="37" t="s">
        <v>0</v>
      </c>
      <c r="B3" s="270" t="s">
        <v>160</v>
      </c>
      <c r="C3" s="39" t="s">
        <v>1</v>
      </c>
      <c r="D3" s="39" t="s">
        <v>2</v>
      </c>
      <c r="E3" s="39" t="s">
        <v>3</v>
      </c>
      <c r="F3" s="39" t="s">
        <v>4</v>
      </c>
      <c r="G3" s="39" t="s">
        <v>5</v>
      </c>
    </row>
    <row r="4" spans="1:11">
      <c r="A4" s="80" t="s">
        <v>6</v>
      </c>
      <c r="B4" s="271" t="s">
        <v>161</v>
      </c>
      <c r="C4" s="72">
        <v>60</v>
      </c>
      <c r="D4" s="72">
        <v>48</v>
      </c>
      <c r="E4" s="72">
        <v>3.04</v>
      </c>
      <c r="F4" s="72">
        <v>2.37</v>
      </c>
      <c r="G4" s="72">
        <v>2.87</v>
      </c>
    </row>
    <row r="5" spans="1:11">
      <c r="A5" s="80" t="s">
        <v>22</v>
      </c>
      <c r="B5" s="68" t="s">
        <v>162</v>
      </c>
      <c r="C5" s="72">
        <v>60</v>
      </c>
      <c r="D5" s="72">
        <v>64.400000000000006</v>
      </c>
      <c r="E5" s="72">
        <v>5.01</v>
      </c>
      <c r="F5" s="72">
        <v>3.88</v>
      </c>
      <c r="G5" s="72">
        <v>2</v>
      </c>
    </row>
    <row r="6" spans="1:11">
      <c r="A6" s="80"/>
      <c r="B6" s="272" t="s">
        <v>169</v>
      </c>
      <c r="C6" s="21">
        <v>60</v>
      </c>
      <c r="D6" s="21">
        <v>102.93899999999999</v>
      </c>
      <c r="E6" s="21">
        <v>21.394199999999998</v>
      </c>
      <c r="F6" s="21">
        <v>0.80699999999999994</v>
      </c>
      <c r="G6" s="21">
        <v>3.4061999999999997</v>
      </c>
    </row>
    <row r="7" spans="1:11">
      <c r="A7" s="80"/>
      <c r="B7" s="20" t="s">
        <v>56</v>
      </c>
      <c r="C7" s="21">
        <v>60</v>
      </c>
      <c r="D7" s="21">
        <v>48.359999999999992</v>
      </c>
      <c r="E7" s="21">
        <v>10.185</v>
      </c>
      <c r="F7" s="21">
        <v>0.3</v>
      </c>
      <c r="G7" s="21">
        <v>1.7849999999999999</v>
      </c>
    </row>
    <row r="8" spans="1:11">
      <c r="A8" s="80"/>
      <c r="B8" s="201" t="s">
        <v>82</v>
      </c>
      <c r="C8" s="125">
        <v>50</v>
      </c>
      <c r="D8" s="125">
        <v>16.2</v>
      </c>
      <c r="E8" s="125">
        <v>4.25</v>
      </c>
      <c r="F8" s="125">
        <v>0.1</v>
      </c>
      <c r="G8" s="125">
        <v>0.3</v>
      </c>
    </row>
    <row r="9" spans="1:11">
      <c r="A9" s="80"/>
      <c r="B9" s="201" t="s">
        <v>140</v>
      </c>
      <c r="C9" s="125">
        <v>50</v>
      </c>
      <c r="D9" s="125">
        <v>28.371500000000001</v>
      </c>
      <c r="E9" s="125">
        <v>2.4089999999999998</v>
      </c>
      <c r="F9" s="125">
        <v>1.3320000000000001</v>
      </c>
      <c r="G9" s="125">
        <v>1.6970000000000001</v>
      </c>
    </row>
    <row r="10" spans="1:11">
      <c r="A10" s="80"/>
      <c r="B10" s="273" t="s">
        <v>167</v>
      </c>
      <c r="C10" s="218">
        <v>50</v>
      </c>
      <c r="D10" s="218">
        <v>11.64</v>
      </c>
      <c r="E10" s="218">
        <v>2.86</v>
      </c>
      <c r="F10" s="218">
        <v>0.1</v>
      </c>
      <c r="G10" s="218">
        <v>0.39</v>
      </c>
    </row>
    <row r="11" spans="1:11">
      <c r="A11" s="43"/>
      <c r="B11" s="68" t="s">
        <v>141</v>
      </c>
      <c r="C11" s="72">
        <v>30</v>
      </c>
      <c r="D11" s="72">
        <v>16.3508</v>
      </c>
      <c r="E11" s="72">
        <v>3.6870000000000003</v>
      </c>
      <c r="F11" s="72">
        <v>0.17000000000000004</v>
      </c>
      <c r="G11" s="72">
        <v>0.58000000000000007</v>
      </c>
    </row>
    <row r="12" spans="1:11">
      <c r="A12" s="81"/>
      <c r="B12" s="20" t="s">
        <v>42</v>
      </c>
      <c r="C12" s="21">
        <v>10</v>
      </c>
      <c r="D12" s="21">
        <v>60.876700000000007</v>
      </c>
      <c r="E12" s="21">
        <v>1.2800000000000002</v>
      </c>
      <c r="F12" s="21">
        <v>5.1567000000000007</v>
      </c>
      <c r="G12" s="21">
        <v>2.8233000000000001</v>
      </c>
    </row>
    <row r="13" spans="1:11">
      <c r="A13" s="230"/>
      <c r="B13" s="233" t="s">
        <v>121</v>
      </c>
      <c r="C13" s="218">
        <v>50</v>
      </c>
      <c r="D13" s="218">
        <v>28.195</v>
      </c>
      <c r="E13" s="218">
        <v>2.4375</v>
      </c>
      <c r="F13" s="218">
        <v>1.2849999999999999</v>
      </c>
      <c r="G13" s="218">
        <v>1.72</v>
      </c>
    </row>
    <row r="14" spans="1:11">
      <c r="A14" s="274"/>
      <c r="B14" s="276" t="s">
        <v>163</v>
      </c>
      <c r="C14" s="275">
        <v>50</v>
      </c>
      <c r="D14" s="275">
        <v>13.108499999999999</v>
      </c>
      <c r="E14" s="275">
        <v>3.2654999999999998</v>
      </c>
      <c r="F14" s="275">
        <v>0</v>
      </c>
      <c r="G14" s="275">
        <v>0.3</v>
      </c>
    </row>
    <row r="15" spans="1:11">
      <c r="A15" s="230"/>
      <c r="B15" s="233" t="s">
        <v>106</v>
      </c>
      <c r="C15" s="218">
        <v>50</v>
      </c>
      <c r="D15" s="218">
        <v>24.264399999999998</v>
      </c>
      <c r="E15" s="218">
        <v>5.891</v>
      </c>
      <c r="F15" s="218">
        <v>2.5000000000000001E-2</v>
      </c>
      <c r="G15" s="218">
        <v>0.18149999999999999</v>
      </c>
    </row>
    <row r="16" spans="1:11">
      <c r="A16" s="43"/>
      <c r="B16" s="68" t="s">
        <v>120</v>
      </c>
      <c r="C16" s="45">
        <v>50</v>
      </c>
      <c r="D16" s="21">
        <v>37.372999999999998</v>
      </c>
      <c r="E16" s="21">
        <v>6.0614999999999997</v>
      </c>
      <c r="F16" s="21">
        <v>0.75</v>
      </c>
      <c r="G16" s="21">
        <v>1.6</v>
      </c>
      <c r="H16" s="44"/>
      <c r="I16" s="44"/>
      <c r="J16" s="44"/>
      <c r="K16" s="44"/>
    </row>
    <row r="17" spans="1:11">
      <c r="A17" s="43"/>
      <c r="B17" s="206" t="s">
        <v>107</v>
      </c>
      <c r="C17" s="203">
        <v>50</v>
      </c>
      <c r="D17" s="125">
        <v>0.2</v>
      </c>
      <c r="E17" s="125">
        <v>0</v>
      </c>
      <c r="F17" s="125">
        <v>0</v>
      </c>
      <c r="G17" s="125">
        <v>0.05</v>
      </c>
      <c r="H17" s="44"/>
      <c r="I17" s="44"/>
      <c r="J17" s="44"/>
      <c r="K17" s="44"/>
    </row>
    <row r="18" spans="1:11">
      <c r="A18" s="43"/>
      <c r="B18" s="43" t="s">
        <v>41</v>
      </c>
      <c r="C18" s="21">
        <v>25</v>
      </c>
      <c r="D18" s="21">
        <v>61.55</v>
      </c>
      <c r="E18" s="21">
        <v>13.074999999999999</v>
      </c>
      <c r="F18" s="21">
        <v>0.5</v>
      </c>
      <c r="G18" s="21">
        <v>1.79</v>
      </c>
      <c r="H18" s="44"/>
      <c r="I18" s="44"/>
      <c r="J18" s="44"/>
      <c r="K18" s="44"/>
    </row>
    <row r="19" spans="1:11">
      <c r="A19" s="43"/>
      <c r="B19" s="17" t="s">
        <v>164</v>
      </c>
      <c r="C19" s="275">
        <v>25</v>
      </c>
      <c r="D19" s="275">
        <v>78.59</v>
      </c>
      <c r="E19" s="275">
        <v>10.785</v>
      </c>
      <c r="F19" s="275">
        <v>3.25</v>
      </c>
      <c r="G19" s="275">
        <v>2.25</v>
      </c>
      <c r="H19" s="44"/>
      <c r="I19" s="44"/>
      <c r="J19" s="44"/>
      <c r="K19" s="44"/>
    </row>
    <row r="20" spans="1:11">
      <c r="A20" s="43"/>
      <c r="B20" s="20" t="s">
        <v>18</v>
      </c>
      <c r="C20" s="21">
        <v>50</v>
      </c>
      <c r="D20" s="21">
        <v>24.038</v>
      </c>
      <c r="E20" s="21">
        <v>6.74</v>
      </c>
      <c r="F20" s="21">
        <v>0</v>
      </c>
      <c r="G20" s="21">
        <v>0</v>
      </c>
    </row>
    <row r="21" spans="1:11" s="4" customFormat="1" ht="15" customHeight="1">
      <c r="A21" s="47"/>
      <c r="B21" s="48" t="s">
        <v>8</v>
      </c>
      <c r="C21" s="49"/>
      <c r="D21" s="50">
        <f>SUM(D4:D20)</f>
        <v>664.45690000000002</v>
      </c>
      <c r="E21" s="50">
        <f>SUM(E4:E20)</f>
        <v>102.37069999999999</v>
      </c>
      <c r="F21" s="50">
        <f>SUM(F4:F20)</f>
        <v>20.025700000000001</v>
      </c>
      <c r="G21" s="50">
        <f>SUM(G4:G20)</f>
        <v>23.743000000000002</v>
      </c>
    </row>
    <row r="22" spans="1:11" ht="15" customHeight="1">
      <c r="A22" s="27"/>
      <c r="B22" s="51"/>
    </row>
    <row r="23" spans="1:11" ht="24" customHeight="1">
      <c r="A23" s="37" t="s">
        <v>9</v>
      </c>
      <c r="B23" s="38"/>
      <c r="C23" s="39" t="s">
        <v>1</v>
      </c>
      <c r="D23" s="39" t="s">
        <v>2</v>
      </c>
      <c r="E23" s="39" t="s">
        <v>3</v>
      </c>
      <c r="F23" s="39" t="s">
        <v>4</v>
      </c>
      <c r="G23" s="39" t="s">
        <v>5</v>
      </c>
    </row>
    <row r="24" spans="1:11">
      <c r="A24" s="40" t="s">
        <v>6</v>
      </c>
      <c r="B24" s="208" t="s">
        <v>92</v>
      </c>
      <c r="C24" s="211">
        <v>60</v>
      </c>
      <c r="D24" s="211">
        <v>56.9328</v>
      </c>
      <c r="E24" s="211">
        <v>4.3224</v>
      </c>
      <c r="F24" s="211">
        <v>3.2933999999999997</v>
      </c>
      <c r="G24" s="211">
        <v>3.3384</v>
      </c>
      <c r="H24" s="44"/>
    </row>
    <row r="25" spans="1:11">
      <c r="A25" s="40" t="s">
        <v>22</v>
      </c>
      <c r="B25" s="208" t="s">
        <v>94</v>
      </c>
      <c r="C25" s="211">
        <v>60</v>
      </c>
      <c r="D25" s="211">
        <v>53.638799999999996</v>
      </c>
      <c r="E25" s="211">
        <v>7.9686000000000003</v>
      </c>
      <c r="F25" s="211">
        <v>1.9727999999999999</v>
      </c>
      <c r="G25" s="211">
        <v>1.9937999999999998</v>
      </c>
      <c r="H25" s="44"/>
    </row>
    <row r="26" spans="1:11">
      <c r="A26" s="40"/>
      <c r="B26" s="208" t="s">
        <v>14</v>
      </c>
      <c r="C26" s="211">
        <v>60</v>
      </c>
      <c r="D26" s="211">
        <v>43.5</v>
      </c>
      <c r="E26" s="211">
        <v>9.9</v>
      </c>
      <c r="F26" s="211">
        <v>0.06</v>
      </c>
      <c r="G26" s="211">
        <v>1.1399999999999999</v>
      </c>
      <c r="H26" s="44"/>
    </row>
    <row r="27" spans="1:11">
      <c r="A27" s="40"/>
      <c r="B27" s="208" t="s">
        <v>43</v>
      </c>
      <c r="C27" s="211">
        <v>60</v>
      </c>
      <c r="D27" s="211">
        <v>94.621200000000002</v>
      </c>
      <c r="E27" s="211">
        <v>16.125599999999999</v>
      </c>
      <c r="F27" s="211">
        <v>2.8451999999999997</v>
      </c>
      <c r="G27" s="211">
        <v>1.3662000000000001</v>
      </c>
      <c r="H27" s="44"/>
    </row>
    <row r="28" spans="1:11">
      <c r="A28" s="40"/>
      <c r="B28" s="208" t="s">
        <v>139</v>
      </c>
      <c r="C28" s="211">
        <v>50</v>
      </c>
      <c r="D28" s="211">
        <v>23.107700000000001</v>
      </c>
      <c r="E28" s="211">
        <v>3.3490000000000002</v>
      </c>
      <c r="F28" s="211">
        <v>1.0485</v>
      </c>
      <c r="G28" s="211">
        <v>0.86399999999999999</v>
      </c>
      <c r="H28" s="44"/>
    </row>
    <row r="29" spans="1:11">
      <c r="A29" s="40"/>
      <c r="B29" s="208" t="s">
        <v>27</v>
      </c>
      <c r="C29" s="211">
        <v>50</v>
      </c>
      <c r="D29" s="211">
        <v>59.125999999999998</v>
      </c>
      <c r="E29" s="211">
        <v>4.077</v>
      </c>
      <c r="F29" s="211">
        <v>3.9460000000000002</v>
      </c>
      <c r="G29" s="211">
        <v>1.873</v>
      </c>
      <c r="H29" s="44"/>
    </row>
    <row r="30" spans="1:11">
      <c r="A30" s="40"/>
      <c r="B30" s="208" t="s">
        <v>76</v>
      </c>
      <c r="C30" s="211">
        <v>10</v>
      </c>
      <c r="D30" s="211">
        <v>64.378799999999998</v>
      </c>
      <c r="E30" s="211">
        <v>0.19410000000000002</v>
      </c>
      <c r="F30" s="211">
        <v>7.0611000000000006</v>
      </c>
      <c r="G30" s="211">
        <v>2.7100000000000003E-2</v>
      </c>
      <c r="H30" s="44"/>
    </row>
    <row r="31" spans="1:11">
      <c r="A31" s="40"/>
      <c r="B31" s="208" t="s">
        <v>114</v>
      </c>
      <c r="C31" s="211">
        <v>50</v>
      </c>
      <c r="D31" s="211">
        <v>18.3765</v>
      </c>
      <c r="E31" s="211">
        <v>4.4584999999999999</v>
      </c>
      <c r="F31" s="211">
        <v>0.15</v>
      </c>
      <c r="G31" s="211">
        <v>0.55000000000000004</v>
      </c>
      <c r="H31" s="44"/>
    </row>
    <row r="32" spans="1:11">
      <c r="A32" s="40"/>
      <c r="B32" s="208" t="s">
        <v>143</v>
      </c>
      <c r="C32" s="211">
        <v>30</v>
      </c>
      <c r="D32" s="211">
        <v>7.5630000000000006</v>
      </c>
      <c r="E32" s="211">
        <v>1.42</v>
      </c>
      <c r="F32" s="211">
        <v>0.10700000000000001</v>
      </c>
      <c r="G32" s="211">
        <v>0.45999999999999996</v>
      </c>
      <c r="H32" s="44"/>
    </row>
    <row r="33" spans="1:12">
      <c r="A33" s="40"/>
      <c r="B33" s="208" t="s">
        <v>42</v>
      </c>
      <c r="C33" s="211">
        <v>10</v>
      </c>
      <c r="D33" s="211">
        <v>60.876700000000007</v>
      </c>
      <c r="E33" s="211">
        <v>1.2800000000000002</v>
      </c>
      <c r="F33" s="211">
        <v>5.1567000000000007</v>
      </c>
      <c r="G33" s="211">
        <v>2.8233000000000001</v>
      </c>
      <c r="H33" s="44"/>
    </row>
    <row r="34" spans="1:12">
      <c r="A34" s="40"/>
      <c r="B34" s="208" t="s">
        <v>121</v>
      </c>
      <c r="C34" s="211">
        <v>50</v>
      </c>
      <c r="D34" s="211">
        <v>28.195</v>
      </c>
      <c r="E34" s="211">
        <v>2.4375</v>
      </c>
      <c r="F34" s="211">
        <v>1.2849999999999999</v>
      </c>
      <c r="G34" s="211">
        <v>1.72</v>
      </c>
      <c r="H34" s="44"/>
    </row>
    <row r="35" spans="1:12">
      <c r="A35" s="40"/>
      <c r="B35" s="208" t="s">
        <v>106</v>
      </c>
      <c r="C35" s="211">
        <v>50</v>
      </c>
      <c r="D35" s="211">
        <v>24.264399999999998</v>
      </c>
      <c r="E35" s="211">
        <v>5.891</v>
      </c>
      <c r="F35" s="211">
        <v>2.5000000000000001E-2</v>
      </c>
      <c r="G35" s="211">
        <v>0.18149999999999999</v>
      </c>
      <c r="H35" s="44"/>
    </row>
    <row r="36" spans="1:12">
      <c r="A36" s="40"/>
      <c r="B36" s="208" t="s">
        <v>120</v>
      </c>
      <c r="C36" s="211">
        <v>50</v>
      </c>
      <c r="D36" s="211">
        <v>37.372999999999998</v>
      </c>
      <c r="E36" s="211">
        <v>6.0614999999999997</v>
      </c>
      <c r="F36" s="211">
        <v>0.75</v>
      </c>
      <c r="G36" s="211">
        <v>1.6</v>
      </c>
    </row>
    <row r="37" spans="1:12">
      <c r="A37" s="40"/>
      <c r="B37" s="208" t="s">
        <v>107</v>
      </c>
      <c r="C37" s="211">
        <v>50</v>
      </c>
      <c r="D37" s="211">
        <v>0.2</v>
      </c>
      <c r="E37" s="211">
        <v>0</v>
      </c>
      <c r="F37" s="211">
        <v>0</v>
      </c>
      <c r="G37" s="211">
        <v>0.05</v>
      </c>
    </row>
    <row r="38" spans="1:12">
      <c r="A38" s="43"/>
      <c r="B38" s="208" t="s">
        <v>41</v>
      </c>
      <c r="C38" s="211">
        <v>50</v>
      </c>
      <c r="D38" s="211">
        <v>123.1</v>
      </c>
      <c r="E38" s="211">
        <v>26.15</v>
      </c>
      <c r="F38" s="211">
        <v>1</v>
      </c>
      <c r="G38" s="211">
        <v>3.5750000000000002</v>
      </c>
    </row>
    <row r="39" spans="1:12">
      <c r="A39" s="52"/>
      <c r="B39" s="208" t="s">
        <v>96</v>
      </c>
      <c r="C39" s="211">
        <v>50</v>
      </c>
      <c r="D39" s="211">
        <v>19.988</v>
      </c>
      <c r="E39" s="211">
        <v>5.97</v>
      </c>
      <c r="F39" s="211">
        <v>0</v>
      </c>
      <c r="G39" s="211">
        <v>0.15</v>
      </c>
    </row>
    <row r="40" spans="1:12" s="4" customFormat="1" ht="15" customHeight="1">
      <c r="A40" s="58"/>
      <c r="B40" s="48" t="s">
        <v>8</v>
      </c>
      <c r="C40" s="49"/>
      <c r="D40" s="50">
        <f>SUM(D24:D39)</f>
        <v>715.24190000000021</v>
      </c>
      <c r="E40" s="50">
        <f>SUM(E24:E39)</f>
        <v>99.605199999999996</v>
      </c>
      <c r="F40" s="50">
        <f>SUM(F24:F39)</f>
        <v>28.700699999999998</v>
      </c>
      <c r="G40" s="50">
        <f>SUM(G24:G39)</f>
        <v>21.712299999999999</v>
      </c>
    </row>
    <row r="41" spans="1:12" ht="14.25" customHeight="1">
      <c r="A41" s="27"/>
      <c r="B41" s="51"/>
    </row>
    <row r="42" spans="1:12" ht="24" customHeight="1">
      <c r="A42" s="37" t="s">
        <v>11</v>
      </c>
      <c r="B42" s="56"/>
      <c r="C42" s="57" t="s">
        <v>1</v>
      </c>
      <c r="D42" s="57" t="s">
        <v>2</v>
      </c>
      <c r="E42" s="39" t="s">
        <v>3</v>
      </c>
      <c r="F42" s="57" t="s">
        <v>4</v>
      </c>
      <c r="G42" s="57" t="s">
        <v>5</v>
      </c>
    </row>
    <row r="43" spans="1:12" s="4" customFormat="1">
      <c r="A43" s="40" t="s">
        <v>6</v>
      </c>
      <c r="B43" s="20" t="s">
        <v>154</v>
      </c>
      <c r="C43" s="21">
        <v>125</v>
      </c>
      <c r="D43" s="21">
        <v>148.25375</v>
      </c>
      <c r="E43" s="21">
        <v>19.016249999999999</v>
      </c>
      <c r="F43" s="21">
        <v>4.6312499999999996</v>
      </c>
      <c r="G43" s="21">
        <v>3.33</v>
      </c>
      <c r="I43" s="95"/>
      <c r="J43" s="95"/>
      <c r="K43" s="95"/>
      <c r="L43" s="95"/>
    </row>
    <row r="44" spans="1:12" s="4" customFormat="1">
      <c r="A44" s="40" t="s">
        <v>22</v>
      </c>
      <c r="B44" s="42" t="s">
        <v>155</v>
      </c>
      <c r="C44" s="29">
        <v>125</v>
      </c>
      <c r="D44" s="82">
        <v>85.642499999999998</v>
      </c>
      <c r="E44" s="82">
        <v>15.783750000000001</v>
      </c>
      <c r="F44" s="82">
        <v>1.625</v>
      </c>
      <c r="G44" s="82">
        <v>2.7462499999999999</v>
      </c>
      <c r="I44" s="95"/>
      <c r="J44" s="95"/>
      <c r="K44" s="95"/>
      <c r="L44" s="95"/>
    </row>
    <row r="45" spans="1:12" s="4" customFormat="1">
      <c r="A45" s="43"/>
      <c r="B45" s="20" t="s">
        <v>166</v>
      </c>
      <c r="C45" s="21">
        <v>80</v>
      </c>
      <c r="D45" s="21">
        <v>47.930399999999999</v>
      </c>
      <c r="E45" s="21">
        <v>10.7408</v>
      </c>
      <c r="F45" s="21">
        <v>0.33200000000000002</v>
      </c>
      <c r="G45" s="83">
        <v>0.89360000000000006</v>
      </c>
    </row>
    <row r="46" spans="1:12" s="4" customFormat="1">
      <c r="A46" s="43"/>
      <c r="B46" s="201" t="s">
        <v>144</v>
      </c>
      <c r="C46" s="125">
        <v>80</v>
      </c>
      <c r="D46" s="125">
        <v>109.1144</v>
      </c>
      <c r="E46" s="125">
        <v>12.888</v>
      </c>
      <c r="F46" s="125">
        <v>4.9960000000000004</v>
      </c>
      <c r="G46" s="207">
        <v>3.2256</v>
      </c>
    </row>
    <row r="47" spans="1:12" s="4" customFormat="1">
      <c r="A47" s="43"/>
      <c r="B47" s="233" t="s">
        <v>121</v>
      </c>
      <c r="C47" s="218">
        <v>100</v>
      </c>
      <c r="D47" s="218">
        <v>56.39</v>
      </c>
      <c r="E47" s="218">
        <v>4.875</v>
      </c>
      <c r="F47" s="218">
        <v>2.57</v>
      </c>
      <c r="G47" s="242">
        <v>3.44</v>
      </c>
    </row>
    <row r="48" spans="1:12" s="4" customFormat="1">
      <c r="A48" s="43"/>
      <c r="B48" s="233" t="s">
        <v>106</v>
      </c>
      <c r="C48" s="218">
        <v>50</v>
      </c>
      <c r="D48" s="218">
        <v>24.264399999999998</v>
      </c>
      <c r="E48" s="218">
        <v>5.891</v>
      </c>
      <c r="F48" s="218">
        <v>2.5000000000000001E-2</v>
      </c>
      <c r="G48" s="242">
        <v>0.18149999999999999</v>
      </c>
    </row>
    <row r="49" spans="1:7" s="4" customFormat="1">
      <c r="A49" s="43"/>
      <c r="B49" s="233" t="s">
        <v>120</v>
      </c>
      <c r="C49" s="218">
        <v>50</v>
      </c>
      <c r="D49" s="218">
        <v>37.372999999999998</v>
      </c>
      <c r="E49" s="218">
        <v>6.0614999999999997</v>
      </c>
      <c r="F49" s="218">
        <v>0.75</v>
      </c>
      <c r="G49" s="242">
        <v>1.6</v>
      </c>
    </row>
    <row r="50" spans="1:7">
      <c r="A50" s="52"/>
      <c r="B50" s="84" t="s">
        <v>107</v>
      </c>
      <c r="C50" s="85">
        <v>50</v>
      </c>
      <c r="D50" s="70">
        <v>0.2</v>
      </c>
      <c r="E50" s="70">
        <v>0</v>
      </c>
      <c r="F50" s="70">
        <v>0</v>
      </c>
      <c r="G50" s="70">
        <v>0.05</v>
      </c>
    </row>
    <row r="51" spans="1:7">
      <c r="A51" s="40"/>
      <c r="B51" s="86" t="s">
        <v>41</v>
      </c>
      <c r="C51" s="70">
        <v>50</v>
      </c>
      <c r="D51" s="70">
        <v>123.1</v>
      </c>
      <c r="E51" s="70">
        <v>26.15</v>
      </c>
      <c r="F51" s="70">
        <v>1</v>
      </c>
      <c r="G51" s="70">
        <v>3.5750000000000002</v>
      </c>
    </row>
    <row r="52" spans="1:7">
      <c r="A52" s="52"/>
      <c r="B52" s="84" t="s">
        <v>158</v>
      </c>
      <c r="C52" s="10">
        <v>50</v>
      </c>
      <c r="D52" s="10">
        <v>33.799999999999997</v>
      </c>
      <c r="E52" s="10">
        <v>7.65</v>
      </c>
      <c r="F52" s="10">
        <v>0.1</v>
      </c>
      <c r="G52" s="10">
        <v>0.4</v>
      </c>
    </row>
    <row r="53" spans="1:7" s="4" customFormat="1" ht="15" customHeight="1">
      <c r="A53" s="58"/>
      <c r="B53" s="48" t="s">
        <v>8</v>
      </c>
      <c r="C53" s="49"/>
      <c r="D53" s="50">
        <f>SUM(D43:D52)</f>
        <v>666.06844999999998</v>
      </c>
      <c r="E53" s="50">
        <f>SUM(E43:E52)</f>
        <v>109.05629999999999</v>
      </c>
      <c r="F53" s="50">
        <f>SUM(F43:F52)</f>
        <v>16.029250000000001</v>
      </c>
      <c r="G53" s="50">
        <f>SUM(G43:G52)</f>
        <v>19.441949999999999</v>
      </c>
    </row>
    <row r="54" spans="1:7" ht="14.25" customHeight="1">
      <c r="A54" s="17"/>
      <c r="B54" s="51"/>
      <c r="C54" s="44"/>
    </row>
    <row r="55" spans="1:7" ht="24" customHeight="1">
      <c r="A55" s="37" t="s">
        <v>12</v>
      </c>
      <c r="B55" s="38"/>
      <c r="C55" s="39" t="s">
        <v>1</v>
      </c>
      <c r="D55" s="39" t="s">
        <v>2</v>
      </c>
      <c r="E55" s="39" t="s">
        <v>3</v>
      </c>
      <c r="F55" s="39" t="s">
        <v>4</v>
      </c>
      <c r="G55" s="39" t="s">
        <v>5</v>
      </c>
    </row>
    <row r="56" spans="1:7">
      <c r="A56" s="40" t="s">
        <v>6</v>
      </c>
      <c r="B56" s="87" t="s">
        <v>87</v>
      </c>
      <c r="C56" s="21">
        <v>90</v>
      </c>
      <c r="D56" s="21">
        <v>138.87</v>
      </c>
      <c r="E56" s="21">
        <v>0.77580000000000005</v>
      </c>
      <c r="F56" s="21">
        <v>7.2837000000000005</v>
      </c>
      <c r="G56" s="21">
        <v>17.723700000000001</v>
      </c>
    </row>
    <row r="57" spans="1:7">
      <c r="A57" s="40" t="s">
        <v>22</v>
      </c>
      <c r="B57" s="88" t="s">
        <v>95</v>
      </c>
      <c r="C57" s="29">
        <v>50</v>
      </c>
      <c r="D57" s="82">
        <v>47.339500000000001</v>
      </c>
      <c r="E57" s="82">
        <v>4.9530000000000003</v>
      </c>
      <c r="F57" s="82">
        <v>1.7410000000000001</v>
      </c>
      <c r="G57" s="82">
        <v>3.4279999999999999</v>
      </c>
    </row>
    <row r="58" spans="1:7">
      <c r="A58" s="40"/>
      <c r="B58" s="209" t="s">
        <v>40</v>
      </c>
      <c r="C58" s="125">
        <v>60</v>
      </c>
      <c r="D58" s="126">
        <v>40.31568</v>
      </c>
      <c r="E58" s="126">
        <v>7.3979999999999997</v>
      </c>
      <c r="F58" s="126">
        <v>1.0920000000000001</v>
      </c>
      <c r="G58" s="126">
        <v>1.3032000000000001</v>
      </c>
    </row>
    <row r="59" spans="1:7">
      <c r="A59" s="40"/>
      <c r="B59" s="209" t="s">
        <v>93</v>
      </c>
      <c r="C59" s="125">
        <v>60</v>
      </c>
      <c r="D59" s="126">
        <v>76.891799999999989</v>
      </c>
      <c r="E59" s="126">
        <v>16.295399999999997</v>
      </c>
      <c r="F59" s="126">
        <v>0.41339999999999993</v>
      </c>
      <c r="G59" s="126">
        <v>2.3615999999999997</v>
      </c>
    </row>
    <row r="60" spans="1:7">
      <c r="A60" s="40"/>
      <c r="B60" s="209" t="s">
        <v>88</v>
      </c>
      <c r="C60" s="125">
        <v>50</v>
      </c>
      <c r="D60" s="126">
        <v>32.200000000000003</v>
      </c>
      <c r="E60" s="126">
        <v>7.95</v>
      </c>
      <c r="F60" s="126">
        <v>0.3</v>
      </c>
      <c r="G60" s="126">
        <v>0.85</v>
      </c>
    </row>
    <row r="61" spans="1:7">
      <c r="A61" s="40"/>
      <c r="B61" s="209" t="s">
        <v>91</v>
      </c>
      <c r="C61" s="125">
        <v>50</v>
      </c>
      <c r="D61" s="126">
        <v>45.944499999999998</v>
      </c>
      <c r="E61" s="126">
        <v>3.0089999999999999</v>
      </c>
      <c r="F61" s="126">
        <v>3.2044999999999999</v>
      </c>
      <c r="G61" s="126">
        <v>1.3360000000000001</v>
      </c>
    </row>
    <row r="62" spans="1:7">
      <c r="A62" s="40"/>
      <c r="B62" s="209" t="s">
        <v>123</v>
      </c>
      <c r="C62" s="125">
        <v>5</v>
      </c>
      <c r="D62" s="126">
        <v>32.189399999999999</v>
      </c>
      <c r="E62" s="126">
        <v>9.7050000000000011E-2</v>
      </c>
      <c r="F62" s="126">
        <v>3.5305500000000003</v>
      </c>
      <c r="G62" s="126">
        <v>1.3550000000000001E-2</v>
      </c>
    </row>
    <row r="63" spans="1:7">
      <c r="A63" s="40"/>
      <c r="B63" s="243" t="s">
        <v>115</v>
      </c>
      <c r="C63" s="218">
        <v>50</v>
      </c>
      <c r="D63" s="222">
        <v>22.654499999999999</v>
      </c>
      <c r="E63" s="222">
        <v>4.3185000000000002</v>
      </c>
      <c r="F63" s="222">
        <v>0.77149999999999996</v>
      </c>
      <c r="G63" s="222">
        <v>0.28699999999999998</v>
      </c>
    </row>
    <row r="64" spans="1:7">
      <c r="A64" s="40"/>
      <c r="B64" s="209" t="s">
        <v>142</v>
      </c>
      <c r="C64" s="125">
        <v>30</v>
      </c>
      <c r="D64" s="126">
        <v>17.78</v>
      </c>
      <c r="E64" s="126">
        <v>3.5700000000000003</v>
      </c>
      <c r="F64" s="126">
        <v>0.32</v>
      </c>
      <c r="G64" s="126">
        <v>0.94000000000000017</v>
      </c>
    </row>
    <row r="65" spans="1:12">
      <c r="A65" s="40"/>
      <c r="B65" s="209" t="s">
        <v>42</v>
      </c>
      <c r="C65" s="125">
        <v>10</v>
      </c>
      <c r="D65" s="126">
        <v>60.876700000000007</v>
      </c>
      <c r="E65" s="126">
        <v>1.2800000000000002</v>
      </c>
      <c r="F65" s="126">
        <v>5.1567000000000007</v>
      </c>
      <c r="G65" s="126">
        <v>2.8233000000000001</v>
      </c>
    </row>
    <row r="66" spans="1:12">
      <c r="A66" s="40"/>
      <c r="B66" s="243" t="s">
        <v>121</v>
      </c>
      <c r="C66" s="218">
        <v>25</v>
      </c>
      <c r="D66" s="222">
        <v>14.0975</v>
      </c>
      <c r="E66" s="222">
        <v>1.21875</v>
      </c>
      <c r="F66" s="222">
        <v>0.64249999999999996</v>
      </c>
      <c r="G66" s="222">
        <v>0.86</v>
      </c>
    </row>
    <row r="67" spans="1:12">
      <c r="A67" s="40"/>
      <c r="B67" s="243" t="s">
        <v>106</v>
      </c>
      <c r="C67" s="218">
        <v>50</v>
      </c>
      <c r="D67" s="222">
        <v>24.264399999999998</v>
      </c>
      <c r="E67" s="222">
        <v>5.891</v>
      </c>
      <c r="F67" s="222">
        <v>2.5000000000000001E-2</v>
      </c>
      <c r="G67" s="222">
        <v>0.18149999999999999</v>
      </c>
    </row>
    <row r="68" spans="1:12">
      <c r="A68" s="40"/>
      <c r="B68" s="209" t="s">
        <v>120</v>
      </c>
      <c r="C68" s="125">
        <v>50</v>
      </c>
      <c r="D68" s="126">
        <v>37.372999999999998</v>
      </c>
      <c r="E68" s="126">
        <v>6.0614999999999997</v>
      </c>
      <c r="F68" s="126">
        <v>0.75</v>
      </c>
      <c r="G68" s="126">
        <v>1.6</v>
      </c>
    </row>
    <row r="69" spans="1:12">
      <c r="A69" s="40"/>
      <c r="B69" s="20" t="s">
        <v>107</v>
      </c>
      <c r="C69" s="21">
        <v>50</v>
      </c>
      <c r="D69" s="70">
        <v>0.2</v>
      </c>
      <c r="E69" s="70">
        <v>0</v>
      </c>
      <c r="F69" s="70">
        <v>0</v>
      </c>
      <c r="G69" s="70">
        <v>0.05</v>
      </c>
    </row>
    <row r="70" spans="1:12">
      <c r="A70" s="40"/>
      <c r="B70" s="201" t="s">
        <v>41</v>
      </c>
      <c r="C70" s="125">
        <v>50</v>
      </c>
      <c r="D70" s="126">
        <v>123.1</v>
      </c>
      <c r="E70" s="126">
        <v>26.15</v>
      </c>
      <c r="F70" s="126">
        <v>1</v>
      </c>
      <c r="G70" s="126">
        <v>3.5750000000000002</v>
      </c>
    </row>
    <row r="71" spans="1:12">
      <c r="A71" s="52"/>
      <c r="B71" s="20" t="s">
        <v>18</v>
      </c>
      <c r="C71" s="45">
        <v>50</v>
      </c>
      <c r="D71" s="21">
        <v>24.038</v>
      </c>
      <c r="E71" s="21">
        <v>6.74</v>
      </c>
      <c r="F71" s="21">
        <v>0</v>
      </c>
      <c r="G71" s="21">
        <v>0</v>
      </c>
    </row>
    <row r="72" spans="1:12" s="4" customFormat="1" ht="15.75" customHeight="1">
      <c r="A72" s="47"/>
      <c r="B72" s="48" t="s">
        <v>8</v>
      </c>
      <c r="C72" s="49"/>
      <c r="D72" s="50">
        <f>SUM(D56:D71)</f>
        <v>738.13498000000004</v>
      </c>
      <c r="E72" s="50">
        <f>SUM(E56:E71)</f>
        <v>95.707999999999998</v>
      </c>
      <c r="F72" s="50">
        <f>SUM(F56:F71)</f>
        <v>26.23085</v>
      </c>
      <c r="G72" s="50">
        <f>SUM(G56:G71)</f>
        <v>37.332850000000001</v>
      </c>
    </row>
    <row r="73" spans="1:12" ht="14.25" customHeight="1">
      <c r="A73" s="17"/>
      <c r="B73" s="51"/>
    </row>
    <row r="74" spans="1:12" ht="24" customHeight="1">
      <c r="A74" s="55" t="s">
        <v>13</v>
      </c>
      <c r="B74" s="38"/>
      <c r="C74" s="39" t="s">
        <v>1</v>
      </c>
      <c r="D74" s="39" t="s">
        <v>2</v>
      </c>
      <c r="E74" s="39" t="s">
        <v>3</v>
      </c>
      <c r="F74" s="39" t="s">
        <v>4</v>
      </c>
      <c r="G74" s="39" t="s">
        <v>5</v>
      </c>
    </row>
    <row r="75" spans="1:12">
      <c r="A75" s="40" t="s">
        <v>6</v>
      </c>
      <c r="B75" s="89" t="s">
        <v>170</v>
      </c>
      <c r="C75" s="21">
        <v>100</v>
      </c>
      <c r="D75" s="21">
        <v>170.99600000000001</v>
      </c>
      <c r="E75" s="21">
        <v>21.728999999999999</v>
      </c>
      <c r="F75" s="21">
        <v>6.7409999999999997</v>
      </c>
      <c r="G75" s="21">
        <v>7.19</v>
      </c>
    </row>
    <row r="76" spans="1:12">
      <c r="A76" s="40" t="s">
        <v>22</v>
      </c>
      <c r="B76" s="89" t="s">
        <v>97</v>
      </c>
      <c r="C76" s="29">
        <v>100</v>
      </c>
      <c r="D76" s="29">
        <v>136.81200000000001</v>
      </c>
      <c r="E76" s="29">
        <v>24.844999999999999</v>
      </c>
      <c r="F76" s="29">
        <v>3.3570000000000002</v>
      </c>
      <c r="G76" s="29">
        <v>3.7320000000000002</v>
      </c>
    </row>
    <row r="77" spans="1:12">
      <c r="A77" s="40"/>
      <c r="B77" s="20" t="s">
        <v>35</v>
      </c>
      <c r="C77" s="21">
        <v>50</v>
      </c>
      <c r="D77" s="21">
        <v>44.323500000000003</v>
      </c>
      <c r="E77" s="21">
        <v>7.4645000000000001</v>
      </c>
      <c r="F77" s="21">
        <v>1.7244999999999999</v>
      </c>
      <c r="G77" s="21">
        <v>0.72099999999999997</v>
      </c>
      <c r="H77" s="44"/>
      <c r="I77" s="44"/>
      <c r="J77" s="44"/>
    </row>
    <row r="78" spans="1:12">
      <c r="A78" s="52"/>
      <c r="B78" s="20" t="s">
        <v>89</v>
      </c>
      <c r="C78" s="21">
        <v>50</v>
      </c>
      <c r="D78" s="21">
        <v>17.598500000000001</v>
      </c>
      <c r="E78" s="21">
        <v>3.2825000000000002</v>
      </c>
      <c r="F78" s="21">
        <v>0.54400000000000004</v>
      </c>
      <c r="G78" s="21">
        <v>0.38950000000000001</v>
      </c>
      <c r="H78" s="44"/>
      <c r="I78" s="44"/>
      <c r="J78" s="44"/>
      <c r="K78" s="44"/>
      <c r="L78" s="44"/>
    </row>
    <row r="79" spans="1:12">
      <c r="A79" s="52"/>
      <c r="B79" s="201" t="s">
        <v>90</v>
      </c>
      <c r="C79" s="125">
        <v>10</v>
      </c>
      <c r="D79" s="125">
        <v>12.790300000000002</v>
      </c>
      <c r="E79" s="125">
        <v>1.4038000000000002</v>
      </c>
      <c r="F79" s="125">
        <v>0.68620000000000003</v>
      </c>
      <c r="G79" s="125">
        <v>0.25559999999999999</v>
      </c>
      <c r="H79" s="44"/>
      <c r="I79" s="44"/>
      <c r="J79" s="44"/>
      <c r="K79" s="44"/>
      <c r="L79" s="44"/>
    </row>
    <row r="80" spans="1:12">
      <c r="A80" s="52"/>
      <c r="B80" s="233" t="s">
        <v>116</v>
      </c>
      <c r="C80" s="218">
        <v>50</v>
      </c>
      <c r="D80" s="218">
        <v>29.194500000000001</v>
      </c>
      <c r="E80" s="218">
        <v>5.1740000000000004</v>
      </c>
      <c r="F80" s="218">
        <v>0.83599999999999997</v>
      </c>
      <c r="G80" s="218">
        <v>0.77100000000000002</v>
      </c>
      <c r="H80" s="44"/>
      <c r="I80" s="44"/>
      <c r="J80" s="44"/>
      <c r="K80" s="44"/>
      <c r="L80" s="44"/>
    </row>
    <row r="81" spans="1:7">
      <c r="A81" s="52"/>
      <c r="B81" s="20" t="s">
        <v>138</v>
      </c>
      <c r="C81" s="21">
        <v>30</v>
      </c>
      <c r="D81" s="21">
        <v>9.0259999999999998</v>
      </c>
      <c r="E81" s="21">
        <v>1.6300000000000001</v>
      </c>
      <c r="F81" s="21">
        <v>0.11000000000000001</v>
      </c>
      <c r="G81" s="21">
        <v>0.7</v>
      </c>
    </row>
    <row r="82" spans="1:7">
      <c r="A82" s="52"/>
      <c r="B82" s="84" t="s">
        <v>42</v>
      </c>
      <c r="C82" s="70">
        <v>10</v>
      </c>
      <c r="D82" s="70">
        <v>60.876700000000007</v>
      </c>
      <c r="E82" s="70">
        <v>1.2800000000000002</v>
      </c>
      <c r="F82" s="70">
        <v>5.1567000000000007</v>
      </c>
      <c r="G82" s="70">
        <v>2.8233000000000001</v>
      </c>
    </row>
    <row r="83" spans="1:7">
      <c r="A83" s="52"/>
      <c r="B83" s="244" t="s">
        <v>121</v>
      </c>
      <c r="C83" s="222">
        <v>50</v>
      </c>
      <c r="D83" s="222">
        <v>28.195</v>
      </c>
      <c r="E83" s="222">
        <v>2.4375</v>
      </c>
      <c r="F83" s="222">
        <v>1.2849999999999999</v>
      </c>
      <c r="G83" s="222">
        <v>1.72</v>
      </c>
    </row>
    <row r="84" spans="1:7">
      <c r="A84" s="52"/>
      <c r="B84" s="244" t="s">
        <v>106</v>
      </c>
      <c r="C84" s="222">
        <v>50</v>
      </c>
      <c r="D84" s="222">
        <v>24.264399999999998</v>
      </c>
      <c r="E84" s="222">
        <v>5.891</v>
      </c>
      <c r="F84" s="222">
        <v>2.5000000000000001E-2</v>
      </c>
      <c r="G84" s="222">
        <v>0.18149999999999999</v>
      </c>
    </row>
    <row r="85" spans="1:7">
      <c r="A85" s="43"/>
      <c r="B85" s="20" t="s">
        <v>120</v>
      </c>
      <c r="C85" s="45">
        <v>50</v>
      </c>
      <c r="D85" s="21">
        <v>37.372999999999998</v>
      </c>
      <c r="E85" s="21">
        <v>6.0614999999999997</v>
      </c>
      <c r="F85" s="21">
        <v>0.75</v>
      </c>
      <c r="G85" s="21">
        <v>1.6</v>
      </c>
    </row>
    <row r="86" spans="1:7">
      <c r="A86" s="43"/>
      <c r="B86" s="27" t="s">
        <v>107</v>
      </c>
      <c r="C86" s="203">
        <v>50</v>
      </c>
      <c r="D86" s="125">
        <v>0.2</v>
      </c>
      <c r="E86" s="125">
        <v>0</v>
      </c>
      <c r="F86" s="125">
        <v>0</v>
      </c>
      <c r="G86" s="125">
        <v>0.05</v>
      </c>
    </row>
    <row r="87" spans="1:7">
      <c r="A87" s="52"/>
      <c r="B87" s="43" t="s">
        <v>41</v>
      </c>
      <c r="C87" s="21">
        <v>50</v>
      </c>
      <c r="D87" s="21">
        <v>123.1</v>
      </c>
      <c r="E87" s="21">
        <v>26.15</v>
      </c>
      <c r="F87" s="21">
        <v>1</v>
      </c>
      <c r="G87" s="21">
        <v>3.5750000000000002</v>
      </c>
    </row>
    <row r="88" spans="1:7">
      <c r="A88" s="43"/>
      <c r="B88" s="20" t="s">
        <v>10</v>
      </c>
      <c r="C88" s="21">
        <v>50</v>
      </c>
      <c r="D88" s="21">
        <v>19.988</v>
      </c>
      <c r="E88" s="21">
        <v>5.97</v>
      </c>
      <c r="F88" s="21">
        <v>0</v>
      </c>
      <c r="G88" s="21">
        <v>0.15</v>
      </c>
    </row>
    <row r="89" spans="1:7">
      <c r="A89" s="58"/>
      <c r="B89" s="48" t="s">
        <v>8</v>
      </c>
      <c r="C89" s="49"/>
      <c r="D89" s="90">
        <f>SUM(D75:D88)</f>
        <v>714.73790000000008</v>
      </c>
      <c r="E89" s="90">
        <f>SUM(E75:E88)</f>
        <v>113.31879999999998</v>
      </c>
      <c r="F89" s="90">
        <f>SUM(F75:F88)</f>
        <v>22.215399999999999</v>
      </c>
      <c r="G89" s="90">
        <f>SUM(G75:G88)</f>
        <v>23.858899999999998</v>
      </c>
    </row>
    <row r="90" spans="1:7">
      <c r="B90" s="33" t="s">
        <v>15</v>
      </c>
      <c r="D90" s="79">
        <f>(D21+D40+D53+D72+D89)/5</f>
        <v>699.728026</v>
      </c>
      <c r="E90" s="79">
        <f>(E21+E40+E53+E72+E89)/5</f>
        <v>104.01179999999999</v>
      </c>
      <c r="F90" s="79">
        <f>(F21+F40+F53+F72+F89)/5</f>
        <v>22.64038</v>
      </c>
      <c r="G90" s="79">
        <f>(G21+G40+G53+G72+G89)/5</f>
        <v>25.2178</v>
      </c>
    </row>
    <row r="91" spans="1:7">
      <c r="A91" s="3" t="s">
        <v>32</v>
      </c>
      <c r="B91" s="33"/>
      <c r="D91" s="62"/>
      <c r="E91" s="62"/>
      <c r="F91" s="62"/>
      <c r="G91" s="62"/>
    </row>
    <row r="92" spans="1:7">
      <c r="A92" s="35" t="s">
        <v>146</v>
      </c>
    </row>
    <row r="93" spans="1:7">
      <c r="A93" s="3" t="s">
        <v>28</v>
      </c>
      <c r="C93" s="44"/>
      <c r="G93" s="4"/>
    </row>
    <row r="94" spans="1:7">
      <c r="A94" s="3" t="s">
        <v>30</v>
      </c>
    </row>
    <row r="95" spans="1:7">
      <c r="A95" s="3" t="s">
        <v>119</v>
      </c>
    </row>
    <row r="96" spans="1:7">
      <c r="A96" s="3" t="s">
        <v>16</v>
      </c>
    </row>
  </sheetData>
  <mergeCells count="2">
    <mergeCell ref="C1:D2"/>
    <mergeCell ref="E1:G2"/>
  </mergeCells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9"/>
  <sheetViews>
    <sheetView zoomScale="80" zoomScaleNormal="80" workbookViewId="0">
      <selection activeCell="A85" sqref="A85"/>
    </sheetView>
  </sheetViews>
  <sheetFormatPr defaultRowHeight="15.5"/>
  <cols>
    <col min="1" max="1" width="13.54296875" style="95" customWidth="1"/>
    <col min="2" max="2" width="56.453125" style="93" bestFit="1" customWidth="1"/>
    <col min="3" max="3" width="9.81640625" style="93" bestFit="1" customWidth="1"/>
    <col min="4" max="4" width="14.54296875" style="93" bestFit="1" customWidth="1"/>
    <col min="5" max="5" width="15.81640625" style="93" bestFit="1" customWidth="1"/>
    <col min="6" max="7" width="10.81640625" style="93" bestFit="1" customWidth="1"/>
    <col min="8" max="257" width="9.26953125" style="95"/>
    <col min="258" max="258" width="37.7265625" style="95" customWidth="1"/>
    <col min="259" max="260" width="14.26953125" style="95" customWidth="1"/>
    <col min="261" max="261" width="13.54296875" style="95" customWidth="1"/>
    <col min="262" max="262" width="15.7265625" style="95" customWidth="1"/>
    <col min="263" max="263" width="15.54296875" style="95" customWidth="1"/>
    <col min="264" max="513" width="9.26953125" style="95"/>
    <col min="514" max="514" width="37.7265625" style="95" customWidth="1"/>
    <col min="515" max="516" width="14.26953125" style="95" customWidth="1"/>
    <col min="517" max="517" width="13.54296875" style="95" customWidth="1"/>
    <col min="518" max="518" width="15.7265625" style="95" customWidth="1"/>
    <col min="519" max="519" width="15.54296875" style="95" customWidth="1"/>
    <col min="520" max="769" width="9.26953125" style="95"/>
    <col min="770" max="770" width="37.7265625" style="95" customWidth="1"/>
    <col min="771" max="772" width="14.26953125" style="95" customWidth="1"/>
    <col min="773" max="773" width="13.54296875" style="95" customWidth="1"/>
    <col min="774" max="774" width="15.7265625" style="95" customWidth="1"/>
    <col min="775" max="775" width="15.54296875" style="95" customWidth="1"/>
    <col min="776" max="1025" width="9.26953125" style="95"/>
    <col min="1026" max="1026" width="37.7265625" style="95" customWidth="1"/>
    <col min="1027" max="1028" width="14.26953125" style="95" customWidth="1"/>
    <col min="1029" max="1029" width="13.54296875" style="95" customWidth="1"/>
    <col min="1030" max="1030" width="15.7265625" style="95" customWidth="1"/>
    <col min="1031" max="1031" width="15.54296875" style="95" customWidth="1"/>
    <col min="1032" max="1281" width="9.26953125" style="95"/>
    <col min="1282" max="1282" width="37.7265625" style="95" customWidth="1"/>
    <col min="1283" max="1284" width="14.26953125" style="95" customWidth="1"/>
    <col min="1285" max="1285" width="13.54296875" style="95" customWidth="1"/>
    <col min="1286" max="1286" width="15.7265625" style="95" customWidth="1"/>
    <col min="1287" max="1287" width="15.54296875" style="95" customWidth="1"/>
    <col min="1288" max="1537" width="9.26953125" style="95"/>
    <col min="1538" max="1538" width="37.7265625" style="95" customWidth="1"/>
    <col min="1539" max="1540" width="14.26953125" style="95" customWidth="1"/>
    <col min="1541" max="1541" width="13.54296875" style="95" customWidth="1"/>
    <col min="1542" max="1542" width="15.7265625" style="95" customWidth="1"/>
    <col min="1543" max="1543" width="15.54296875" style="95" customWidth="1"/>
    <col min="1544" max="1793" width="9.26953125" style="95"/>
    <col min="1794" max="1794" width="37.7265625" style="95" customWidth="1"/>
    <col min="1795" max="1796" width="14.26953125" style="95" customWidth="1"/>
    <col min="1797" max="1797" width="13.54296875" style="95" customWidth="1"/>
    <col min="1798" max="1798" width="15.7265625" style="95" customWidth="1"/>
    <col min="1799" max="1799" width="15.54296875" style="95" customWidth="1"/>
    <col min="1800" max="2049" width="9.26953125" style="95"/>
    <col min="2050" max="2050" width="37.7265625" style="95" customWidth="1"/>
    <col min="2051" max="2052" width="14.26953125" style="95" customWidth="1"/>
    <col min="2053" max="2053" width="13.54296875" style="95" customWidth="1"/>
    <col min="2054" max="2054" width="15.7265625" style="95" customWidth="1"/>
    <col min="2055" max="2055" width="15.54296875" style="95" customWidth="1"/>
    <col min="2056" max="2305" width="9.26953125" style="95"/>
    <col min="2306" max="2306" width="37.7265625" style="95" customWidth="1"/>
    <col min="2307" max="2308" width="14.26953125" style="95" customWidth="1"/>
    <col min="2309" max="2309" width="13.54296875" style="95" customWidth="1"/>
    <col min="2310" max="2310" width="15.7265625" style="95" customWidth="1"/>
    <col min="2311" max="2311" width="15.54296875" style="95" customWidth="1"/>
    <col min="2312" max="2561" width="9.26953125" style="95"/>
    <col min="2562" max="2562" width="37.7265625" style="95" customWidth="1"/>
    <col min="2563" max="2564" width="14.26953125" style="95" customWidth="1"/>
    <col min="2565" max="2565" width="13.54296875" style="95" customWidth="1"/>
    <col min="2566" max="2566" width="15.7265625" style="95" customWidth="1"/>
    <col min="2567" max="2567" width="15.54296875" style="95" customWidth="1"/>
    <col min="2568" max="2817" width="9.26953125" style="95"/>
    <col min="2818" max="2818" width="37.7265625" style="95" customWidth="1"/>
    <col min="2819" max="2820" width="14.26953125" style="95" customWidth="1"/>
    <col min="2821" max="2821" width="13.54296875" style="95" customWidth="1"/>
    <col min="2822" max="2822" width="15.7265625" style="95" customWidth="1"/>
    <col min="2823" max="2823" width="15.54296875" style="95" customWidth="1"/>
    <col min="2824" max="3073" width="9.26953125" style="95"/>
    <col min="3074" max="3074" width="37.7265625" style="95" customWidth="1"/>
    <col min="3075" max="3076" width="14.26953125" style="95" customWidth="1"/>
    <col min="3077" max="3077" width="13.54296875" style="95" customWidth="1"/>
    <col min="3078" max="3078" width="15.7265625" style="95" customWidth="1"/>
    <col min="3079" max="3079" width="15.54296875" style="95" customWidth="1"/>
    <col min="3080" max="3329" width="9.26953125" style="95"/>
    <col min="3330" max="3330" width="37.7265625" style="95" customWidth="1"/>
    <col min="3331" max="3332" width="14.26953125" style="95" customWidth="1"/>
    <col min="3333" max="3333" width="13.54296875" style="95" customWidth="1"/>
    <col min="3334" max="3334" width="15.7265625" style="95" customWidth="1"/>
    <col min="3335" max="3335" width="15.54296875" style="95" customWidth="1"/>
    <col min="3336" max="3585" width="9.26953125" style="95"/>
    <col min="3586" max="3586" width="37.7265625" style="95" customWidth="1"/>
    <col min="3587" max="3588" width="14.26953125" style="95" customWidth="1"/>
    <col min="3589" max="3589" width="13.54296875" style="95" customWidth="1"/>
    <col min="3590" max="3590" width="15.7265625" style="95" customWidth="1"/>
    <col min="3591" max="3591" width="15.54296875" style="95" customWidth="1"/>
    <col min="3592" max="3841" width="9.26953125" style="95"/>
    <col min="3842" max="3842" width="37.7265625" style="95" customWidth="1"/>
    <col min="3843" max="3844" width="14.26953125" style="95" customWidth="1"/>
    <col min="3845" max="3845" width="13.54296875" style="95" customWidth="1"/>
    <col min="3846" max="3846" width="15.7265625" style="95" customWidth="1"/>
    <col min="3847" max="3847" width="15.54296875" style="95" customWidth="1"/>
    <col min="3848" max="4097" width="9.26953125" style="95"/>
    <col min="4098" max="4098" width="37.7265625" style="95" customWidth="1"/>
    <col min="4099" max="4100" width="14.26953125" style="95" customWidth="1"/>
    <col min="4101" max="4101" width="13.54296875" style="95" customWidth="1"/>
    <col min="4102" max="4102" width="15.7265625" style="95" customWidth="1"/>
    <col min="4103" max="4103" width="15.54296875" style="95" customWidth="1"/>
    <col min="4104" max="4353" width="9.26953125" style="95"/>
    <col min="4354" max="4354" width="37.7265625" style="95" customWidth="1"/>
    <col min="4355" max="4356" width="14.26953125" style="95" customWidth="1"/>
    <col min="4357" max="4357" width="13.54296875" style="95" customWidth="1"/>
    <col min="4358" max="4358" width="15.7265625" style="95" customWidth="1"/>
    <col min="4359" max="4359" width="15.54296875" style="95" customWidth="1"/>
    <col min="4360" max="4609" width="9.26953125" style="95"/>
    <col min="4610" max="4610" width="37.7265625" style="95" customWidth="1"/>
    <col min="4611" max="4612" width="14.26953125" style="95" customWidth="1"/>
    <col min="4613" max="4613" width="13.54296875" style="95" customWidth="1"/>
    <col min="4614" max="4614" width="15.7265625" style="95" customWidth="1"/>
    <col min="4615" max="4615" width="15.54296875" style="95" customWidth="1"/>
    <col min="4616" max="4865" width="9.26953125" style="95"/>
    <col min="4866" max="4866" width="37.7265625" style="95" customWidth="1"/>
    <col min="4867" max="4868" width="14.26953125" style="95" customWidth="1"/>
    <col min="4869" max="4869" width="13.54296875" style="95" customWidth="1"/>
    <col min="4870" max="4870" width="15.7265625" style="95" customWidth="1"/>
    <col min="4871" max="4871" width="15.54296875" style="95" customWidth="1"/>
    <col min="4872" max="5121" width="9.26953125" style="95"/>
    <col min="5122" max="5122" width="37.7265625" style="95" customWidth="1"/>
    <col min="5123" max="5124" width="14.26953125" style="95" customWidth="1"/>
    <col min="5125" max="5125" width="13.54296875" style="95" customWidth="1"/>
    <col min="5126" max="5126" width="15.7265625" style="95" customWidth="1"/>
    <col min="5127" max="5127" width="15.54296875" style="95" customWidth="1"/>
    <col min="5128" max="5377" width="9.26953125" style="95"/>
    <col min="5378" max="5378" width="37.7265625" style="95" customWidth="1"/>
    <col min="5379" max="5380" width="14.26953125" style="95" customWidth="1"/>
    <col min="5381" max="5381" width="13.54296875" style="95" customWidth="1"/>
    <col min="5382" max="5382" width="15.7265625" style="95" customWidth="1"/>
    <col min="5383" max="5383" width="15.54296875" style="95" customWidth="1"/>
    <col min="5384" max="5633" width="9.26953125" style="95"/>
    <col min="5634" max="5634" width="37.7265625" style="95" customWidth="1"/>
    <col min="5635" max="5636" width="14.26953125" style="95" customWidth="1"/>
    <col min="5637" max="5637" width="13.54296875" style="95" customWidth="1"/>
    <col min="5638" max="5638" width="15.7265625" style="95" customWidth="1"/>
    <col min="5639" max="5639" width="15.54296875" style="95" customWidth="1"/>
    <col min="5640" max="5889" width="9.26953125" style="95"/>
    <col min="5890" max="5890" width="37.7265625" style="95" customWidth="1"/>
    <col min="5891" max="5892" width="14.26953125" style="95" customWidth="1"/>
    <col min="5893" max="5893" width="13.54296875" style="95" customWidth="1"/>
    <col min="5894" max="5894" width="15.7265625" style="95" customWidth="1"/>
    <col min="5895" max="5895" width="15.54296875" style="95" customWidth="1"/>
    <col min="5896" max="6145" width="9.26953125" style="95"/>
    <col min="6146" max="6146" width="37.7265625" style="95" customWidth="1"/>
    <col min="6147" max="6148" width="14.26953125" style="95" customWidth="1"/>
    <col min="6149" max="6149" width="13.54296875" style="95" customWidth="1"/>
    <col min="6150" max="6150" width="15.7265625" style="95" customWidth="1"/>
    <col min="6151" max="6151" width="15.54296875" style="95" customWidth="1"/>
    <col min="6152" max="6401" width="9.26953125" style="95"/>
    <col min="6402" max="6402" width="37.7265625" style="95" customWidth="1"/>
    <col min="6403" max="6404" width="14.26953125" style="95" customWidth="1"/>
    <col min="6405" max="6405" width="13.54296875" style="95" customWidth="1"/>
    <col min="6406" max="6406" width="15.7265625" style="95" customWidth="1"/>
    <col min="6407" max="6407" width="15.54296875" style="95" customWidth="1"/>
    <col min="6408" max="6657" width="9.26953125" style="95"/>
    <col min="6658" max="6658" width="37.7265625" style="95" customWidth="1"/>
    <col min="6659" max="6660" width="14.26953125" style="95" customWidth="1"/>
    <col min="6661" max="6661" width="13.54296875" style="95" customWidth="1"/>
    <col min="6662" max="6662" width="15.7265625" style="95" customWidth="1"/>
    <col min="6663" max="6663" width="15.54296875" style="95" customWidth="1"/>
    <col min="6664" max="6913" width="9.26953125" style="95"/>
    <col min="6914" max="6914" width="37.7265625" style="95" customWidth="1"/>
    <col min="6915" max="6916" width="14.26953125" style="95" customWidth="1"/>
    <col min="6917" max="6917" width="13.54296875" style="95" customWidth="1"/>
    <col min="6918" max="6918" width="15.7265625" style="95" customWidth="1"/>
    <col min="6919" max="6919" width="15.54296875" style="95" customWidth="1"/>
    <col min="6920" max="7169" width="9.26953125" style="95"/>
    <col min="7170" max="7170" width="37.7265625" style="95" customWidth="1"/>
    <col min="7171" max="7172" width="14.26953125" style="95" customWidth="1"/>
    <col min="7173" max="7173" width="13.54296875" style="95" customWidth="1"/>
    <col min="7174" max="7174" width="15.7265625" style="95" customWidth="1"/>
    <col min="7175" max="7175" width="15.54296875" style="95" customWidth="1"/>
    <col min="7176" max="7425" width="9.26953125" style="95"/>
    <col min="7426" max="7426" width="37.7265625" style="95" customWidth="1"/>
    <col min="7427" max="7428" width="14.26953125" style="95" customWidth="1"/>
    <col min="7429" max="7429" width="13.54296875" style="95" customWidth="1"/>
    <col min="7430" max="7430" width="15.7265625" style="95" customWidth="1"/>
    <col min="7431" max="7431" width="15.54296875" style="95" customWidth="1"/>
    <col min="7432" max="7681" width="9.26953125" style="95"/>
    <col min="7682" max="7682" width="37.7265625" style="95" customWidth="1"/>
    <col min="7683" max="7684" width="14.26953125" style="95" customWidth="1"/>
    <col min="7685" max="7685" width="13.54296875" style="95" customWidth="1"/>
    <col min="7686" max="7686" width="15.7265625" style="95" customWidth="1"/>
    <col min="7687" max="7687" width="15.54296875" style="95" customWidth="1"/>
    <col min="7688" max="7937" width="9.26953125" style="95"/>
    <col min="7938" max="7938" width="37.7265625" style="95" customWidth="1"/>
    <col min="7939" max="7940" width="14.26953125" style="95" customWidth="1"/>
    <col min="7941" max="7941" width="13.54296875" style="95" customWidth="1"/>
    <col min="7942" max="7942" width="15.7265625" style="95" customWidth="1"/>
    <col min="7943" max="7943" width="15.54296875" style="95" customWidth="1"/>
    <col min="7944" max="8193" width="9.26953125" style="95"/>
    <col min="8194" max="8194" width="37.7265625" style="95" customWidth="1"/>
    <col min="8195" max="8196" width="14.26953125" style="95" customWidth="1"/>
    <col min="8197" max="8197" width="13.54296875" style="95" customWidth="1"/>
    <col min="8198" max="8198" width="15.7265625" style="95" customWidth="1"/>
    <col min="8199" max="8199" width="15.54296875" style="95" customWidth="1"/>
    <col min="8200" max="8449" width="9.26953125" style="95"/>
    <col min="8450" max="8450" width="37.7265625" style="95" customWidth="1"/>
    <col min="8451" max="8452" width="14.26953125" style="95" customWidth="1"/>
    <col min="8453" max="8453" width="13.54296875" style="95" customWidth="1"/>
    <col min="8454" max="8454" width="15.7265625" style="95" customWidth="1"/>
    <col min="8455" max="8455" width="15.54296875" style="95" customWidth="1"/>
    <col min="8456" max="8705" width="9.26953125" style="95"/>
    <col min="8706" max="8706" width="37.7265625" style="95" customWidth="1"/>
    <col min="8707" max="8708" width="14.26953125" style="95" customWidth="1"/>
    <col min="8709" max="8709" width="13.54296875" style="95" customWidth="1"/>
    <col min="8710" max="8710" width="15.7265625" style="95" customWidth="1"/>
    <col min="8711" max="8711" width="15.54296875" style="95" customWidth="1"/>
    <col min="8712" max="8961" width="9.26953125" style="95"/>
    <col min="8962" max="8962" width="37.7265625" style="95" customWidth="1"/>
    <col min="8963" max="8964" width="14.26953125" style="95" customWidth="1"/>
    <col min="8965" max="8965" width="13.54296875" style="95" customWidth="1"/>
    <col min="8966" max="8966" width="15.7265625" style="95" customWidth="1"/>
    <col min="8967" max="8967" width="15.54296875" style="95" customWidth="1"/>
    <col min="8968" max="9217" width="9.26953125" style="95"/>
    <col min="9218" max="9218" width="37.7265625" style="95" customWidth="1"/>
    <col min="9219" max="9220" width="14.26953125" style="95" customWidth="1"/>
    <col min="9221" max="9221" width="13.54296875" style="95" customWidth="1"/>
    <col min="9222" max="9222" width="15.7265625" style="95" customWidth="1"/>
    <col min="9223" max="9223" width="15.54296875" style="95" customWidth="1"/>
    <col min="9224" max="9473" width="9.26953125" style="95"/>
    <col min="9474" max="9474" width="37.7265625" style="95" customWidth="1"/>
    <col min="9475" max="9476" width="14.26953125" style="95" customWidth="1"/>
    <col min="9477" max="9477" width="13.54296875" style="95" customWidth="1"/>
    <col min="9478" max="9478" width="15.7265625" style="95" customWidth="1"/>
    <col min="9479" max="9479" width="15.54296875" style="95" customWidth="1"/>
    <col min="9480" max="9729" width="9.26953125" style="95"/>
    <col min="9730" max="9730" width="37.7265625" style="95" customWidth="1"/>
    <col min="9731" max="9732" width="14.26953125" style="95" customWidth="1"/>
    <col min="9733" max="9733" width="13.54296875" style="95" customWidth="1"/>
    <col min="9734" max="9734" width="15.7265625" style="95" customWidth="1"/>
    <col min="9735" max="9735" width="15.54296875" style="95" customWidth="1"/>
    <col min="9736" max="9985" width="9.26953125" style="95"/>
    <col min="9986" max="9986" width="37.7265625" style="95" customWidth="1"/>
    <col min="9987" max="9988" width="14.26953125" style="95" customWidth="1"/>
    <col min="9989" max="9989" width="13.54296875" style="95" customWidth="1"/>
    <col min="9990" max="9990" width="15.7265625" style="95" customWidth="1"/>
    <col min="9991" max="9991" width="15.54296875" style="95" customWidth="1"/>
    <col min="9992" max="10241" width="9.26953125" style="95"/>
    <col min="10242" max="10242" width="37.7265625" style="95" customWidth="1"/>
    <col min="10243" max="10244" width="14.26953125" style="95" customWidth="1"/>
    <col min="10245" max="10245" width="13.54296875" style="95" customWidth="1"/>
    <col min="10246" max="10246" width="15.7265625" style="95" customWidth="1"/>
    <col min="10247" max="10247" width="15.54296875" style="95" customWidth="1"/>
    <col min="10248" max="10497" width="9.26953125" style="95"/>
    <col min="10498" max="10498" width="37.7265625" style="95" customWidth="1"/>
    <col min="10499" max="10500" width="14.26953125" style="95" customWidth="1"/>
    <col min="10501" max="10501" width="13.54296875" style="95" customWidth="1"/>
    <col min="10502" max="10502" width="15.7265625" style="95" customWidth="1"/>
    <col min="10503" max="10503" width="15.54296875" style="95" customWidth="1"/>
    <col min="10504" max="10753" width="9.26953125" style="95"/>
    <col min="10754" max="10754" width="37.7265625" style="95" customWidth="1"/>
    <col min="10755" max="10756" width="14.26953125" style="95" customWidth="1"/>
    <col min="10757" max="10757" width="13.54296875" style="95" customWidth="1"/>
    <col min="10758" max="10758" width="15.7265625" style="95" customWidth="1"/>
    <col min="10759" max="10759" width="15.54296875" style="95" customWidth="1"/>
    <col min="10760" max="11009" width="9.26953125" style="95"/>
    <col min="11010" max="11010" width="37.7265625" style="95" customWidth="1"/>
    <col min="11011" max="11012" width="14.26953125" style="95" customWidth="1"/>
    <col min="11013" max="11013" width="13.54296875" style="95" customWidth="1"/>
    <col min="11014" max="11014" width="15.7265625" style="95" customWidth="1"/>
    <col min="11015" max="11015" width="15.54296875" style="95" customWidth="1"/>
    <col min="11016" max="11265" width="9.26953125" style="95"/>
    <col min="11266" max="11266" width="37.7265625" style="95" customWidth="1"/>
    <col min="11267" max="11268" width="14.26953125" style="95" customWidth="1"/>
    <col min="11269" max="11269" width="13.54296875" style="95" customWidth="1"/>
    <col min="11270" max="11270" width="15.7265625" style="95" customWidth="1"/>
    <col min="11271" max="11271" width="15.54296875" style="95" customWidth="1"/>
    <col min="11272" max="11521" width="9.26953125" style="95"/>
    <col min="11522" max="11522" width="37.7265625" style="95" customWidth="1"/>
    <col min="11523" max="11524" width="14.26953125" style="95" customWidth="1"/>
    <col min="11525" max="11525" width="13.54296875" style="95" customWidth="1"/>
    <col min="11526" max="11526" width="15.7265625" style="95" customWidth="1"/>
    <col min="11527" max="11527" width="15.54296875" style="95" customWidth="1"/>
    <col min="11528" max="11777" width="9.26953125" style="95"/>
    <col min="11778" max="11778" width="37.7265625" style="95" customWidth="1"/>
    <col min="11779" max="11780" width="14.26953125" style="95" customWidth="1"/>
    <col min="11781" max="11781" width="13.54296875" style="95" customWidth="1"/>
    <col min="11782" max="11782" width="15.7265625" style="95" customWidth="1"/>
    <col min="11783" max="11783" width="15.54296875" style="95" customWidth="1"/>
    <col min="11784" max="12033" width="9.26953125" style="95"/>
    <col min="12034" max="12034" width="37.7265625" style="95" customWidth="1"/>
    <col min="12035" max="12036" width="14.26953125" style="95" customWidth="1"/>
    <col min="12037" max="12037" width="13.54296875" style="95" customWidth="1"/>
    <col min="12038" max="12038" width="15.7265625" style="95" customWidth="1"/>
    <col min="12039" max="12039" width="15.54296875" style="95" customWidth="1"/>
    <col min="12040" max="12289" width="9.26953125" style="95"/>
    <col min="12290" max="12290" width="37.7265625" style="95" customWidth="1"/>
    <col min="12291" max="12292" width="14.26953125" style="95" customWidth="1"/>
    <col min="12293" max="12293" width="13.54296875" style="95" customWidth="1"/>
    <col min="12294" max="12294" width="15.7265625" style="95" customWidth="1"/>
    <col min="12295" max="12295" width="15.54296875" style="95" customWidth="1"/>
    <col min="12296" max="12545" width="9.26953125" style="95"/>
    <col min="12546" max="12546" width="37.7265625" style="95" customWidth="1"/>
    <col min="12547" max="12548" width="14.26953125" style="95" customWidth="1"/>
    <col min="12549" max="12549" width="13.54296875" style="95" customWidth="1"/>
    <col min="12550" max="12550" width="15.7265625" style="95" customWidth="1"/>
    <col min="12551" max="12551" width="15.54296875" style="95" customWidth="1"/>
    <col min="12552" max="12801" width="9.26953125" style="95"/>
    <col min="12802" max="12802" width="37.7265625" style="95" customWidth="1"/>
    <col min="12803" max="12804" width="14.26953125" style="95" customWidth="1"/>
    <col min="12805" max="12805" width="13.54296875" style="95" customWidth="1"/>
    <col min="12806" max="12806" width="15.7265625" style="95" customWidth="1"/>
    <col min="12807" max="12807" width="15.54296875" style="95" customWidth="1"/>
    <col min="12808" max="13057" width="9.26953125" style="95"/>
    <col min="13058" max="13058" width="37.7265625" style="95" customWidth="1"/>
    <col min="13059" max="13060" width="14.26953125" style="95" customWidth="1"/>
    <col min="13061" max="13061" width="13.54296875" style="95" customWidth="1"/>
    <col min="13062" max="13062" width="15.7265625" style="95" customWidth="1"/>
    <col min="13063" max="13063" width="15.54296875" style="95" customWidth="1"/>
    <col min="13064" max="13313" width="9.26953125" style="95"/>
    <col min="13314" max="13314" width="37.7265625" style="95" customWidth="1"/>
    <col min="13315" max="13316" width="14.26953125" style="95" customWidth="1"/>
    <col min="13317" max="13317" width="13.54296875" style="95" customWidth="1"/>
    <col min="13318" max="13318" width="15.7265625" style="95" customWidth="1"/>
    <col min="13319" max="13319" width="15.54296875" style="95" customWidth="1"/>
    <col min="13320" max="13569" width="9.26953125" style="95"/>
    <col min="13570" max="13570" width="37.7265625" style="95" customWidth="1"/>
    <col min="13571" max="13572" width="14.26953125" style="95" customWidth="1"/>
    <col min="13573" max="13573" width="13.54296875" style="95" customWidth="1"/>
    <col min="13574" max="13574" width="15.7265625" style="95" customWidth="1"/>
    <col min="13575" max="13575" width="15.54296875" style="95" customWidth="1"/>
    <col min="13576" max="13825" width="9.26953125" style="95"/>
    <col min="13826" max="13826" width="37.7265625" style="95" customWidth="1"/>
    <col min="13827" max="13828" width="14.26953125" style="95" customWidth="1"/>
    <col min="13829" max="13829" width="13.54296875" style="95" customWidth="1"/>
    <col min="13830" max="13830" width="15.7265625" style="95" customWidth="1"/>
    <col min="13831" max="13831" width="15.54296875" style="95" customWidth="1"/>
    <col min="13832" max="14081" width="9.26953125" style="95"/>
    <col min="14082" max="14082" width="37.7265625" style="95" customWidth="1"/>
    <col min="14083" max="14084" width="14.26953125" style="95" customWidth="1"/>
    <col min="14085" max="14085" width="13.54296875" style="95" customWidth="1"/>
    <col min="14086" max="14086" width="15.7265625" style="95" customWidth="1"/>
    <col min="14087" max="14087" width="15.54296875" style="95" customWidth="1"/>
    <col min="14088" max="14337" width="9.26953125" style="95"/>
    <col min="14338" max="14338" width="37.7265625" style="95" customWidth="1"/>
    <col min="14339" max="14340" width="14.26953125" style="95" customWidth="1"/>
    <col min="14341" max="14341" width="13.54296875" style="95" customWidth="1"/>
    <col min="14342" max="14342" width="15.7265625" style="95" customWidth="1"/>
    <col min="14343" max="14343" width="15.54296875" style="95" customWidth="1"/>
    <col min="14344" max="14593" width="9.26953125" style="95"/>
    <col min="14594" max="14594" width="37.7265625" style="95" customWidth="1"/>
    <col min="14595" max="14596" width="14.26953125" style="95" customWidth="1"/>
    <col min="14597" max="14597" width="13.54296875" style="95" customWidth="1"/>
    <col min="14598" max="14598" width="15.7265625" style="95" customWidth="1"/>
    <col min="14599" max="14599" width="15.54296875" style="95" customWidth="1"/>
    <col min="14600" max="14849" width="9.26953125" style="95"/>
    <col min="14850" max="14850" width="37.7265625" style="95" customWidth="1"/>
    <col min="14851" max="14852" width="14.26953125" style="95" customWidth="1"/>
    <col min="14853" max="14853" width="13.54296875" style="95" customWidth="1"/>
    <col min="14854" max="14854" width="15.7265625" style="95" customWidth="1"/>
    <col min="14855" max="14855" width="15.54296875" style="95" customWidth="1"/>
    <col min="14856" max="15105" width="9.26953125" style="95"/>
    <col min="15106" max="15106" width="37.7265625" style="95" customWidth="1"/>
    <col min="15107" max="15108" width="14.26953125" style="95" customWidth="1"/>
    <col min="15109" max="15109" width="13.54296875" style="95" customWidth="1"/>
    <col min="15110" max="15110" width="15.7265625" style="95" customWidth="1"/>
    <col min="15111" max="15111" width="15.54296875" style="95" customWidth="1"/>
    <col min="15112" max="15361" width="9.26953125" style="95"/>
    <col min="15362" max="15362" width="37.7265625" style="95" customWidth="1"/>
    <col min="15363" max="15364" width="14.26953125" style="95" customWidth="1"/>
    <col min="15365" max="15365" width="13.54296875" style="95" customWidth="1"/>
    <col min="15366" max="15366" width="15.7265625" style="95" customWidth="1"/>
    <col min="15367" max="15367" width="15.54296875" style="95" customWidth="1"/>
    <col min="15368" max="15617" width="9.26953125" style="95"/>
    <col min="15618" max="15618" width="37.7265625" style="95" customWidth="1"/>
    <col min="15619" max="15620" width="14.26953125" style="95" customWidth="1"/>
    <col min="15621" max="15621" width="13.54296875" style="95" customWidth="1"/>
    <col min="15622" max="15622" width="15.7265625" style="95" customWidth="1"/>
    <col min="15623" max="15623" width="15.54296875" style="95" customWidth="1"/>
    <col min="15624" max="15873" width="9.26953125" style="95"/>
    <col min="15874" max="15874" width="37.7265625" style="95" customWidth="1"/>
    <col min="15875" max="15876" width="14.26953125" style="95" customWidth="1"/>
    <col min="15877" max="15877" width="13.54296875" style="95" customWidth="1"/>
    <col min="15878" max="15878" width="15.7265625" style="95" customWidth="1"/>
    <col min="15879" max="15879" width="15.54296875" style="95" customWidth="1"/>
    <col min="15880" max="16129" width="9.26953125" style="95"/>
    <col min="16130" max="16130" width="37.7265625" style="95" customWidth="1"/>
    <col min="16131" max="16132" width="14.26953125" style="95" customWidth="1"/>
    <col min="16133" max="16133" width="13.54296875" style="95" customWidth="1"/>
    <col min="16134" max="16134" width="15.7265625" style="95" customWidth="1"/>
    <col min="16135" max="16135" width="15.54296875" style="95" customWidth="1"/>
    <col min="16136" max="16384" width="9.26953125" style="95"/>
  </cols>
  <sheetData>
    <row r="1" spans="1:7">
      <c r="C1" s="283"/>
      <c r="D1" s="283"/>
      <c r="E1" s="283"/>
      <c r="F1" s="283"/>
      <c r="G1" s="283"/>
    </row>
    <row r="2" spans="1:7" ht="50.15" customHeight="1">
      <c r="A2" s="91" t="str">
        <f>'Teine 45'!A2</f>
        <v>Koolilõuna 04.11-08.11.2024</v>
      </c>
      <c r="B2" s="92"/>
      <c r="C2" s="284"/>
      <c r="D2" s="284"/>
      <c r="E2" s="284"/>
      <c r="F2" s="284"/>
      <c r="G2" s="284"/>
    </row>
    <row r="3" spans="1:7" ht="24" customHeight="1">
      <c r="A3" s="37" t="s">
        <v>0</v>
      </c>
      <c r="B3" s="96"/>
      <c r="C3" s="97" t="s">
        <v>1</v>
      </c>
      <c r="D3" s="97" t="s">
        <v>2</v>
      </c>
      <c r="E3" s="97" t="s">
        <v>3</v>
      </c>
      <c r="F3" s="97" t="s">
        <v>4</v>
      </c>
      <c r="G3" s="97" t="s">
        <v>5</v>
      </c>
    </row>
    <row r="4" spans="1:7" ht="17.25" customHeight="1">
      <c r="A4" s="80" t="s">
        <v>6</v>
      </c>
      <c r="B4" s="98" t="str">
        <f>'Teine 45'!B4</f>
        <v>Kodune sealihaguljašš (G, L)</v>
      </c>
      <c r="C4" s="99">
        <v>50</v>
      </c>
      <c r="D4" s="100">
        <f>(C4/'Teine 45'!C4)*'Teine 45'!D4</f>
        <v>65.379499999999993</v>
      </c>
      <c r="E4" s="100">
        <f>(D4/'Teine 45'!D4)*'Teine 45'!E4</f>
        <v>2.7774999999999999</v>
      </c>
      <c r="F4" s="100">
        <f>(E4/'Teine 45'!E4)*'Teine 45'!F4</f>
        <v>4.8449999999999998</v>
      </c>
      <c r="G4" s="100">
        <f>(F4/'Teine 45'!F4)*'Teine 45'!G4</f>
        <v>2.7814999999999999</v>
      </c>
    </row>
    <row r="5" spans="1:7" ht="17.25" customHeight="1">
      <c r="A5" s="80" t="s">
        <v>22</v>
      </c>
      <c r="B5" s="98" t="str">
        <f>'Teine 45'!B5</f>
        <v>Läätseguljašš (L) (mahe)</v>
      </c>
      <c r="C5" s="99">
        <v>50</v>
      </c>
      <c r="D5" s="100">
        <f>(C5/'Teine 45'!C5)*'Teine 45'!D5</f>
        <v>66.201499999999996</v>
      </c>
      <c r="E5" s="100">
        <f>(D5/'Teine 45'!D5)*'Teine 45'!E5</f>
        <v>8.8364999999999991</v>
      </c>
      <c r="F5" s="100">
        <f>(E5/'Teine 45'!E5)*'Teine 45'!F5</f>
        <v>2.2934999999999999</v>
      </c>
      <c r="G5" s="100">
        <f>(F5/'Teine 45'!F5)*'Teine 45'!G5</f>
        <v>3.2484999999999999</v>
      </c>
    </row>
    <row r="6" spans="1:7">
      <c r="A6" s="86"/>
      <c r="B6" s="98" t="str">
        <f>'Teine 45'!B6</f>
        <v>Tatar, keedetud</v>
      </c>
      <c r="C6" s="101">
        <v>50</v>
      </c>
      <c r="D6" s="100">
        <f>(C6/'Teine 45'!C6)*'Teine 45'!D6</f>
        <v>40.299999999999997</v>
      </c>
      <c r="E6" s="100">
        <f>(D6/'Teine 45'!D6)*'Teine 45'!E6</f>
        <v>8.4875000000000007</v>
      </c>
      <c r="F6" s="100">
        <f>(E6/'Teine 45'!E6)*'Teine 45'!F6</f>
        <v>0.25</v>
      </c>
      <c r="G6" s="100">
        <f>(F6/'Teine 45'!F6)*'Teine 45'!G6</f>
        <v>1.4875</v>
      </c>
    </row>
    <row r="7" spans="1:7" s="93" customFormat="1">
      <c r="A7" s="86"/>
      <c r="B7" s="98" t="str">
        <f>'Teine 45'!B7</f>
        <v>Kuskuss, keedetud (mahe) (G)</v>
      </c>
      <c r="C7" s="99">
        <v>50</v>
      </c>
      <c r="D7" s="100">
        <f>(C7/'Teine 45'!C7)*'Teine 45'!D7</f>
        <v>64.076499999999996</v>
      </c>
      <c r="E7" s="100">
        <f>(D7/'Teine 45'!D7)*'Teine 45'!E7</f>
        <v>13.579499999999998</v>
      </c>
      <c r="F7" s="100">
        <f>(E7/'Teine 45'!E7)*'Teine 45'!F7</f>
        <v>0.34449999999999997</v>
      </c>
      <c r="G7" s="100">
        <f>(F7/'Teine 45'!F7)*'Teine 45'!G7</f>
        <v>1.9679999999999997</v>
      </c>
    </row>
    <row r="8" spans="1:7">
      <c r="A8" s="86"/>
      <c r="B8" s="98" t="str">
        <f>'Teine 45'!B8</f>
        <v>Porgand, aurutatud</v>
      </c>
      <c r="C8" s="99">
        <v>50</v>
      </c>
      <c r="D8" s="100">
        <f>(C8/'Teine 45'!C8)*'Teine 45'!D8</f>
        <v>17.236499999999999</v>
      </c>
      <c r="E8" s="100">
        <f>(D8/'Teine 45'!D8)*'Teine 45'!E8</f>
        <v>4.5220000000000002</v>
      </c>
      <c r="F8" s="100">
        <f>(E8/'Teine 45'!E8)*'Teine 45'!F8</f>
        <v>0.1065</v>
      </c>
      <c r="G8" s="100">
        <f>(F8/'Teine 45'!F8)*'Teine 45'!G8</f>
        <v>0.31900000000000001</v>
      </c>
    </row>
    <row r="9" spans="1:7">
      <c r="A9" s="86"/>
      <c r="B9" s="98" t="str">
        <f>'Teine 45'!B9</f>
        <v>Külm jogurtikaste (L)</v>
      </c>
      <c r="C9" s="245">
        <v>25</v>
      </c>
      <c r="D9" s="100">
        <f>(C9/'Teine 45'!C9)*'Teine 45'!D9</f>
        <v>10.279249999999999</v>
      </c>
      <c r="E9" s="100">
        <f>(D9/'Teine 45'!D9)*'Teine 45'!E9</f>
        <v>1.3645</v>
      </c>
      <c r="F9" s="100">
        <f>(E9/'Teine 45'!E9)*'Teine 45'!F9</f>
        <v>0.12275000000000001</v>
      </c>
      <c r="G9" s="100">
        <f>(F9/'Teine 45'!F9)*'Teine 45'!G9</f>
        <v>0.95</v>
      </c>
    </row>
    <row r="10" spans="1:7">
      <c r="A10" s="86"/>
      <c r="B10" s="213" t="str">
        <f>'Teine 45'!B10</f>
        <v>Peedi-küüslaugusalat</v>
      </c>
      <c r="C10" s="99">
        <v>50</v>
      </c>
      <c r="D10" s="100">
        <f>(C10/'Teine 45'!C10)*'Teine 45'!D10</f>
        <v>20.9</v>
      </c>
      <c r="E10" s="100">
        <f>(D10/'Teine 45'!D10)*'Teine 45'!E10</f>
        <v>4.7975000000000003</v>
      </c>
      <c r="F10" s="100">
        <f>(E10/'Teine 45'!E10)*'Teine 45'!F10</f>
        <v>9.8500000000000004E-2</v>
      </c>
      <c r="G10" s="100">
        <f>(F10/'Teine 45'!F10)*'Teine 45'!G10</f>
        <v>0.85550000000000004</v>
      </c>
    </row>
    <row r="11" spans="1:7">
      <c r="A11" s="86"/>
      <c r="B11" s="213" t="str">
        <f>'Teine 45'!B11</f>
        <v>Hiina kapsas, tomat, redis (mahe)</v>
      </c>
      <c r="C11" s="99">
        <v>30</v>
      </c>
      <c r="D11" s="100">
        <f>(C11/'Teine 45'!C11)*'Teine 45'!D11</f>
        <v>5.07</v>
      </c>
      <c r="E11" s="100">
        <f>(D11/'Teine 45'!D11)*'Teine 45'!E11</f>
        <v>1.1000000000000001</v>
      </c>
      <c r="F11" s="100">
        <f>(E11/'Teine 45'!E11)*'Teine 45'!F11</f>
        <v>0.05</v>
      </c>
      <c r="G11" s="100">
        <f>(F11/'Teine 45'!F11)*'Teine 45'!G11</f>
        <v>0.26</v>
      </c>
    </row>
    <row r="12" spans="1:7">
      <c r="A12" s="86"/>
      <c r="B12" s="213" t="str">
        <f>'Teine 45'!B12</f>
        <v>Seemnesegu (mahe)</v>
      </c>
      <c r="C12" s="99">
        <v>15</v>
      </c>
      <c r="D12" s="100">
        <f>(C12/'Teine 45'!C12)*'Teine 45'!D12</f>
        <v>91.315049999999999</v>
      </c>
      <c r="E12" s="100">
        <f>(D12/'Teine 45'!D12)*'Teine 45'!E12</f>
        <v>1.92</v>
      </c>
      <c r="F12" s="100">
        <f>(E12/'Teine 45'!E12)*'Teine 45'!F12</f>
        <v>7.7350499999999993</v>
      </c>
      <c r="G12" s="100">
        <f>(F12/'Teine 45'!F12)*'Teine 45'!G12</f>
        <v>4.2349499999999995</v>
      </c>
    </row>
    <row r="13" spans="1:7" s="4" customFormat="1">
      <c r="A13" s="43"/>
      <c r="B13" s="98" t="str">
        <f>'Teine 45'!B13</f>
        <v>PRIA Piimatooted (piim, keefir R 2,5% ) (L)</v>
      </c>
      <c r="C13" s="160">
        <v>25</v>
      </c>
      <c r="D13" s="100">
        <f>(C13/'Teine 45'!C13)*'Teine 45'!D13</f>
        <v>14.0975</v>
      </c>
      <c r="E13" s="100">
        <f>(D13/'Teine 45'!D13)*'Teine 45'!E13</f>
        <v>1.21875</v>
      </c>
      <c r="F13" s="100">
        <f>(E13/'Teine 45'!E13)*'Teine 45'!F13</f>
        <v>0.64249999999999996</v>
      </c>
      <c r="G13" s="100">
        <f>(F13/'Teine 45'!F13)*'Teine 45'!G13</f>
        <v>0.86</v>
      </c>
    </row>
    <row r="14" spans="1:7" s="4" customFormat="1">
      <c r="A14" s="43"/>
      <c r="B14" s="98" t="str">
        <f>'Teine 45'!B14</f>
        <v>Mahl (erinevad maitsed)</v>
      </c>
      <c r="C14" s="21">
        <v>50</v>
      </c>
      <c r="D14" s="100">
        <f>(C14/'Teine 45'!C14)*'Teine 45'!D14</f>
        <v>24.264399999999998</v>
      </c>
      <c r="E14" s="100">
        <f>(D14/'Teine 45'!D14)*'Teine 45'!E14</f>
        <v>5.891</v>
      </c>
      <c r="F14" s="100">
        <f>(E14/'Teine 45'!E14)*'Teine 45'!F14</f>
        <v>2.5000000000000001E-2</v>
      </c>
      <c r="G14" s="100">
        <f>(F14/'Teine 45'!F14)*'Teine 45'!G14</f>
        <v>0.18149999999999999</v>
      </c>
    </row>
    <row r="15" spans="1:7" s="4" customFormat="1">
      <c r="A15" s="43"/>
      <c r="B15" s="98" t="str">
        <f>'Teine 45'!B15</f>
        <v>Joogijogurt R 1,5%, maitsestatud (L)</v>
      </c>
      <c r="C15" s="160">
        <v>25</v>
      </c>
      <c r="D15" s="100">
        <f>(C15/'Teine 45'!C15)*'Teine 45'!D15</f>
        <v>18.686499999999999</v>
      </c>
      <c r="E15" s="100">
        <f>(D15/'Teine 45'!D15)*'Teine 45'!E15</f>
        <v>3.0307499999999998</v>
      </c>
      <c r="F15" s="100">
        <f>(E15/'Teine 45'!E15)*'Teine 45'!F15</f>
        <v>0.375</v>
      </c>
      <c r="G15" s="100">
        <f>(F15/'Teine 45'!F15)*'Teine 45'!G15</f>
        <v>0.8</v>
      </c>
    </row>
    <row r="16" spans="1:7">
      <c r="A16" s="86"/>
      <c r="B16" s="98" t="str">
        <f>'Teine 45'!B16</f>
        <v>Tee, suhkruta</v>
      </c>
      <c r="C16" s="102">
        <v>50</v>
      </c>
      <c r="D16" s="100">
        <f>(C16/'Teine 45'!C16)*'Teine 45'!D16</f>
        <v>0.2</v>
      </c>
      <c r="E16" s="100">
        <f>(D16/'Teine 45'!D16)*'Teine 45'!E16</f>
        <v>0</v>
      </c>
      <c r="F16" s="100">
        <v>0</v>
      </c>
      <c r="G16" s="100">
        <v>0.05</v>
      </c>
    </row>
    <row r="17" spans="1:7">
      <c r="A17" s="86"/>
      <c r="B17" s="98" t="str">
        <f>'Teine 45'!B17</f>
        <v>Rukkileiva (3 sorti) - ja sepikutoodete valik  (G)</v>
      </c>
      <c r="C17" s="70">
        <v>40</v>
      </c>
      <c r="D17" s="100">
        <f>(C17/'Teine 45'!C17)*'Teine 45'!D17</f>
        <v>98.48</v>
      </c>
      <c r="E17" s="100">
        <f>(D17/'Teine 45'!D17)*'Teine 45'!E17</f>
        <v>20.92</v>
      </c>
      <c r="F17" s="100">
        <f>(E17/'Teine 45'!E17)*'Teine 45'!F17</f>
        <v>0.80000000000000016</v>
      </c>
      <c r="G17" s="100">
        <f>(F17/'Teine 45'!F17)*'Teine 45'!G17</f>
        <v>2.8600000000000008</v>
      </c>
    </row>
    <row r="18" spans="1:7">
      <c r="A18" s="86"/>
      <c r="B18" s="98" t="str">
        <f>'Teine 45'!B18</f>
        <v>Pirn (PRIA)</v>
      </c>
      <c r="C18" s="99">
        <v>50</v>
      </c>
      <c r="D18" s="100">
        <f>(C18/'Teine 45'!C18)*'Teine 45'!D18</f>
        <v>19.988</v>
      </c>
      <c r="E18" s="100">
        <f>(D18/'Teine 45'!D18)*'Teine 45'!E18</f>
        <v>5.97</v>
      </c>
      <c r="F18" s="100">
        <f>(E18/'Teine 45'!E18)*'Teine 45'!F18</f>
        <v>0</v>
      </c>
      <c r="G18" s="100">
        <v>0.3</v>
      </c>
    </row>
    <row r="19" spans="1:7" s="104" customFormat="1">
      <c r="A19" s="47"/>
      <c r="B19" s="48" t="s">
        <v>8</v>
      </c>
      <c r="C19" s="103"/>
      <c r="D19" s="103">
        <f>SUM(D4:D18)</f>
        <v>556.47469999999998</v>
      </c>
      <c r="E19" s="103">
        <f>SUM(E4:E18)</f>
        <v>84.415499999999994</v>
      </c>
      <c r="F19" s="103">
        <f>SUM(F4:F18)</f>
        <v>17.688299999999998</v>
      </c>
      <c r="G19" s="103">
        <f>SUM(G4:G18)</f>
        <v>21.156449999999996</v>
      </c>
    </row>
    <row r="20" spans="1:7">
      <c r="A20" s="105"/>
      <c r="B20" s="106"/>
    </row>
    <row r="21" spans="1:7" ht="24" customHeight="1">
      <c r="A21" s="37" t="s">
        <v>9</v>
      </c>
      <c r="B21" s="96"/>
      <c r="C21" s="97" t="s">
        <v>1</v>
      </c>
      <c r="D21" s="97" t="s">
        <v>2</v>
      </c>
      <c r="E21" s="97" t="s">
        <v>3</v>
      </c>
      <c r="F21" s="97" t="s">
        <v>4</v>
      </c>
      <c r="G21" s="97" t="s">
        <v>5</v>
      </c>
    </row>
    <row r="22" spans="1:7">
      <c r="A22" s="80" t="s">
        <v>6</v>
      </c>
      <c r="B22" s="98" t="str">
        <f>'Teine 45'!B22</f>
        <v>Värskekapsaborš veiselihaga (G)</v>
      </c>
      <c r="C22" s="99">
        <v>100</v>
      </c>
      <c r="D22" s="100">
        <f>(C22/'Teine 45'!C22)*'Teine 45'!D22</f>
        <v>75.956000000000003</v>
      </c>
      <c r="E22" s="100">
        <f>(D22/'Teine 45'!D22)*'Teine 45'!E22</f>
        <v>6.2879999999999994</v>
      </c>
      <c r="F22" s="100">
        <f>(E22/'Teine 45'!E22)*'Teine 45'!F22</f>
        <v>3.867</v>
      </c>
      <c r="G22" s="100">
        <f>(F22/'Teine 45'!F22)*'Teine 45'!G22</f>
        <v>4.5990000000000002</v>
      </c>
    </row>
    <row r="23" spans="1:7">
      <c r="A23" s="80" t="s">
        <v>22</v>
      </c>
      <c r="B23" s="98" t="str">
        <f>'Teine 45'!B23</f>
        <v>Värskekapsaborš punaste ubadega (mahe)</v>
      </c>
      <c r="C23" s="99">
        <v>100</v>
      </c>
      <c r="D23" s="100">
        <f>(C23/'Teine 45'!C23)*'Teine 45'!D23</f>
        <v>51.539000000000001</v>
      </c>
      <c r="E23" s="100">
        <f>(D23/'Teine 45'!D23)*'Teine 45'!E23</f>
        <v>11.112000000000002</v>
      </c>
      <c r="F23" s="100">
        <f>(E23/'Teine 45'!E23)*'Teine 45'!F23</f>
        <v>0.21700000000000003</v>
      </c>
      <c r="G23" s="100">
        <f>(F23/'Teine 45'!F23)*'Teine 45'!G23</f>
        <v>2.6010000000000004</v>
      </c>
    </row>
    <row r="24" spans="1:7">
      <c r="A24" s="80"/>
      <c r="B24" s="213" t="str">
        <f>'Teine 45'!B24</f>
        <v>Hapukoor R 10% (L)</v>
      </c>
      <c r="C24" s="99">
        <v>10</v>
      </c>
      <c r="D24" s="100">
        <f>(C24/'Teine 45'!C24)*'Teine 45'!D24</f>
        <v>11.84</v>
      </c>
      <c r="E24" s="100">
        <f>(D24/'Teine 45'!D24)*'Teine 45'!E24</f>
        <v>0.40999999999999992</v>
      </c>
      <c r="F24" s="100">
        <f>(E24/'Teine 45'!E24)*'Teine 45'!F24</f>
        <v>1</v>
      </c>
      <c r="G24" s="100">
        <f>(F24/'Teine 45'!F24)*'Teine 45'!G24</f>
        <v>0.29999999999999993</v>
      </c>
    </row>
    <row r="25" spans="1:7">
      <c r="A25" s="86"/>
      <c r="B25" s="213" t="str">
        <f>'Teine 45'!B25</f>
        <v>Riisivaht õuna-astelpaju kisselliga (L)</v>
      </c>
      <c r="C25" s="99">
        <v>80</v>
      </c>
      <c r="D25" s="100">
        <f>(C25/'Teine 45'!C25)*'Teine 45'!D25</f>
        <v>122.04000000000002</v>
      </c>
      <c r="E25" s="100">
        <f>(D25/'Teine 45'!D25)*'Teine 45'!E25</f>
        <v>14.799199999999999</v>
      </c>
      <c r="F25" s="100">
        <f>(E25/'Teine 45'!E25)*'Teine 45'!F25</f>
        <v>6.4744000000000002</v>
      </c>
      <c r="G25" s="100">
        <f>(F25/'Teine 45'!F25)*'Teine 45'!G25</f>
        <v>1.3176000000000001</v>
      </c>
    </row>
    <row r="26" spans="1:7">
      <c r="A26" s="86"/>
      <c r="B26" s="213" t="str">
        <f>'Teine 45'!B26</f>
        <v>Mango-kohupiimakreem (L)</v>
      </c>
      <c r="C26" s="99">
        <v>80</v>
      </c>
      <c r="D26" s="100">
        <f>(C26/'Teine 45'!C26)*'Teine 45'!D26</f>
        <v>130.41120000000001</v>
      </c>
      <c r="E26" s="100">
        <f>(D26/'Teine 45'!D26)*'Teine 45'!E26</f>
        <v>12.458400000000001</v>
      </c>
      <c r="F26" s="100">
        <f>(E26/'Teine 45'!E26)*'Teine 45'!F26</f>
        <v>7.4672000000000001</v>
      </c>
      <c r="G26" s="100">
        <f>(F26/'Teine 45'!F26)*'Teine 45'!G26</f>
        <v>3.4792000000000005</v>
      </c>
    </row>
    <row r="27" spans="1:7">
      <c r="A27" s="86"/>
      <c r="B27" s="213" t="str">
        <f>'Teine 45'!B27</f>
        <v>PRIA Piimatooted (piim, keefir R 2,5% ) (L)</v>
      </c>
      <c r="C27" s="99">
        <v>25</v>
      </c>
      <c r="D27" s="100">
        <f>(C27/'Teine 45'!C27)*'Teine 45'!D27</f>
        <v>14.0975</v>
      </c>
      <c r="E27" s="100">
        <f>(D27/'Teine 45'!D27)*'Teine 45'!E27</f>
        <v>1.21875</v>
      </c>
      <c r="F27" s="100">
        <f>(E27/'Teine 45'!E27)*'Teine 45'!F27</f>
        <v>0.64249999999999996</v>
      </c>
      <c r="G27" s="100">
        <f>(F27/'Teine 45'!F27)*'Teine 45'!G27</f>
        <v>0.86</v>
      </c>
    </row>
    <row r="28" spans="1:7">
      <c r="A28" s="86"/>
      <c r="B28" s="213" t="str">
        <f>'Teine 45'!B28</f>
        <v>Mahl (erinevad maitsed)</v>
      </c>
      <c r="C28" s="99">
        <v>50</v>
      </c>
      <c r="D28" s="100">
        <f>(C28/'Teine 45'!C28)*'Teine 45'!D28</f>
        <v>24.264399999999998</v>
      </c>
      <c r="E28" s="100">
        <f>(D28/'Teine 45'!D28)*'Teine 45'!E28</f>
        <v>5.891</v>
      </c>
      <c r="F28" s="100">
        <f>(E28/'Teine 45'!E28)*'Teine 45'!F28</f>
        <v>2.5000000000000001E-2</v>
      </c>
      <c r="G28" s="100">
        <f>(F28/'Teine 45'!F28)*'Teine 45'!G28</f>
        <v>0.18149999999999999</v>
      </c>
    </row>
    <row r="29" spans="1:7">
      <c r="A29" s="86"/>
      <c r="B29" s="213" t="str">
        <f>'Teine 45'!B29</f>
        <v>Joogijogurt R 1,5%, maitsestatud (L)</v>
      </c>
      <c r="C29" s="99">
        <v>25</v>
      </c>
      <c r="D29" s="100">
        <f>(C29/'Teine 45'!C29)*'Teine 45'!D29</f>
        <v>18.686499999999999</v>
      </c>
      <c r="E29" s="100">
        <f>(D29/'Teine 45'!D29)*'Teine 45'!E29</f>
        <v>3.0307499999999998</v>
      </c>
      <c r="F29" s="100">
        <f>(E29/'Teine 45'!E29)*'Teine 45'!F29</f>
        <v>0.375</v>
      </c>
      <c r="G29" s="100">
        <f>(F29/'Teine 45'!F29)*'Teine 45'!G29</f>
        <v>0.8</v>
      </c>
    </row>
    <row r="30" spans="1:7">
      <c r="A30" s="86"/>
      <c r="B30" s="98" t="str">
        <f>'Teine 45'!B30</f>
        <v>Tee, suhkruta</v>
      </c>
      <c r="C30" s="102">
        <v>50</v>
      </c>
      <c r="D30" s="100">
        <f>(C30/'Teine 45'!C30)*'Teine 45'!D30</f>
        <v>0.2</v>
      </c>
      <c r="E30" s="100">
        <f>(D30/'Teine 45'!D30)*'Teine 45'!E30</f>
        <v>0</v>
      </c>
      <c r="F30" s="100">
        <v>0</v>
      </c>
      <c r="G30" s="100">
        <v>0</v>
      </c>
    </row>
    <row r="31" spans="1:7">
      <c r="A31" s="86"/>
      <c r="B31" s="98" t="str">
        <f>'Teine 45'!B31</f>
        <v>Rukkileiva (3 sorti) - ja sepikutoodete valik  (G)</v>
      </c>
      <c r="C31" s="70">
        <v>40</v>
      </c>
      <c r="D31" s="100">
        <f>(C31/'Teine 45'!C31)*'Teine 45'!D31</f>
        <v>98.48</v>
      </c>
      <c r="E31" s="100">
        <f>(D31/'Teine 45'!D31)*'Teine 45'!E31</f>
        <v>20.92</v>
      </c>
      <c r="F31" s="100">
        <f>(E31/'Teine 45'!E31)*'Teine 45'!F31</f>
        <v>0.80000000000000016</v>
      </c>
      <c r="G31" s="100">
        <f>(F31/'Teine 45'!F31)*'Teine 45'!G31</f>
        <v>2.8600000000000008</v>
      </c>
    </row>
    <row r="32" spans="1:7">
      <c r="A32" s="80"/>
      <c r="B32" s="98" t="str">
        <f>'Teine 45'!B32</f>
        <v>Apelsin</v>
      </c>
      <c r="C32" s="99">
        <v>50</v>
      </c>
      <c r="D32" s="100">
        <f>(C32/'Teine 45'!C32)*'Teine 45'!D32</f>
        <v>15.05</v>
      </c>
      <c r="E32" s="100">
        <f>(D32/'Teine 45'!D32)*'Teine 45'!E32</f>
        <v>2.95</v>
      </c>
      <c r="F32" s="100">
        <f>(E32/'Teine 45'!E32)*'Teine 45'!F32</f>
        <v>0.05</v>
      </c>
      <c r="G32" s="100">
        <f>(F32/'Teine 45'!F32)*'Teine 45'!G32</f>
        <v>0.4</v>
      </c>
    </row>
    <row r="33" spans="1:7" s="104" customFormat="1">
      <c r="A33" s="47"/>
      <c r="B33" s="48" t="s">
        <v>8</v>
      </c>
      <c r="C33" s="103"/>
      <c r="D33" s="103">
        <f>SUM(D22:D32)</f>
        <v>562.56460000000004</v>
      </c>
      <c r="E33" s="103">
        <f>SUM(E22:E32)</f>
        <v>79.078099999999992</v>
      </c>
      <c r="F33" s="103">
        <f>SUM(F22:F32)</f>
        <v>20.918099999999995</v>
      </c>
      <c r="G33" s="103">
        <f>SUM(G22:G32)</f>
        <v>17.398299999999999</v>
      </c>
    </row>
    <row r="34" spans="1:7">
      <c r="A34" s="105"/>
      <c r="B34" s="106"/>
    </row>
    <row r="35" spans="1:7" ht="24" customHeight="1">
      <c r="A35" s="37" t="s">
        <v>11</v>
      </c>
      <c r="B35" s="96"/>
      <c r="C35" s="97" t="s">
        <v>1</v>
      </c>
      <c r="D35" s="97" t="s">
        <v>2</v>
      </c>
      <c r="E35" s="97" t="s">
        <v>3</v>
      </c>
      <c r="F35" s="97" t="s">
        <v>4</v>
      </c>
      <c r="G35" s="97" t="s">
        <v>5</v>
      </c>
    </row>
    <row r="36" spans="1:7">
      <c r="A36" s="80" t="s">
        <v>6</v>
      </c>
      <c r="B36" s="107" t="str">
        <f>'Teine 45'!B36</f>
        <v>Paneeritud ahjukala (G, PT)</v>
      </c>
      <c r="C36" s="99">
        <v>90</v>
      </c>
      <c r="D36" s="100">
        <f>(C36/'Teine 45'!C36)*'Teine 45'!D36</f>
        <v>178.54740000000001</v>
      </c>
      <c r="E36" s="100">
        <f>(D36/'Teine 45'!D36)*'Teine 45'!E36</f>
        <v>10.588500000000002</v>
      </c>
      <c r="F36" s="100">
        <f>(E36/'Teine 45'!E36)*'Teine 45'!F36</f>
        <v>6.9695999999999998</v>
      </c>
      <c r="G36" s="100">
        <f>(F36/'Teine 45'!F36)*'Teine 45'!G36</f>
        <v>18.765899999999998</v>
      </c>
    </row>
    <row r="37" spans="1:7">
      <c r="A37" s="80" t="s">
        <v>22</v>
      </c>
      <c r="B37" s="107" t="str">
        <f>'Teine 45'!B37</f>
        <v>Tatra-seenekotletid (G, PT) (mahe)</v>
      </c>
      <c r="C37" s="99">
        <v>50</v>
      </c>
      <c r="D37" s="100">
        <f>(C37/'Teine 45'!C37)*'Teine 45'!D37</f>
        <v>67.505499999999998</v>
      </c>
      <c r="E37" s="100">
        <f>(D37/'Teine 45'!D37)*'Teine 45'!E37</f>
        <v>10.576499999999999</v>
      </c>
      <c r="F37" s="100">
        <f>(E37/'Teine 45'!E37)*'Teine 45'!F37</f>
        <v>1.9424999999999999</v>
      </c>
      <c r="G37" s="100">
        <f>(F37/'Teine 45'!F37)*'Teine 45'!G37</f>
        <v>2.6345000000000001</v>
      </c>
    </row>
    <row r="38" spans="1:7">
      <c r="A38" s="86"/>
      <c r="B38" s="107" t="str">
        <f>'Teine 45'!B38</f>
        <v>Kartulipuder (L)</v>
      </c>
      <c r="C38" s="99">
        <v>50</v>
      </c>
      <c r="D38" s="100">
        <f>(C38/'Teine 45'!C38)*'Teine 45'!D38</f>
        <v>38.267000000000003</v>
      </c>
      <c r="E38" s="100">
        <f>(D38/'Teine 45'!D38)*'Teine 45'!E38</f>
        <v>7.923</v>
      </c>
      <c r="F38" s="100">
        <f>(E38/'Teine 45'!E38)*'Teine 45'!F38</f>
        <v>0.30499999999999999</v>
      </c>
      <c r="G38" s="100">
        <f>(F38/'Teine 45'!F38)*'Teine 45'!G38</f>
        <v>1.1815</v>
      </c>
    </row>
    <row r="39" spans="1:7">
      <c r="A39" s="86"/>
      <c r="B39" s="107" t="str">
        <f>'Teine 45'!B39</f>
        <v>Kinoa, keedetud (mahe)</v>
      </c>
      <c r="C39" s="99">
        <v>50</v>
      </c>
      <c r="D39" s="100">
        <f>(C39/'Teine 45'!C39)*'Teine 45'!D39</f>
        <v>52.720999999999997</v>
      </c>
      <c r="E39" s="100">
        <f>(D39/'Teine 45'!D39)*'Teine 45'!E39</f>
        <v>9.7089999999999996</v>
      </c>
      <c r="F39" s="100">
        <f>(E39/'Teine 45'!E39)*'Teine 45'!F39</f>
        <v>0.94899999999999984</v>
      </c>
      <c r="G39" s="100">
        <f>(F39/'Teine 45'!F39)*'Teine 45'!G39</f>
        <v>1.9420000000000002</v>
      </c>
    </row>
    <row r="40" spans="1:7">
      <c r="A40" s="86"/>
      <c r="B40" s="107" t="str">
        <f>'Teine 45'!B40</f>
        <v>Kapsas, röstitud</v>
      </c>
      <c r="C40" s="99">
        <v>50</v>
      </c>
      <c r="D40" s="100">
        <f>(C40/'Teine 45'!C40)*'Teine 45'!D40</f>
        <v>12.092000000000001</v>
      </c>
      <c r="E40" s="100">
        <f>(D40/'Teine 45'!D40)*'Teine 45'!E40</f>
        <v>2.78</v>
      </c>
      <c r="F40" s="100">
        <f>(E40/'Teine 45'!E40)*'Teine 45'!F40</f>
        <v>0.1</v>
      </c>
      <c r="G40" s="100">
        <f>(F40/'Teine 45'!F40)*'Teine 45'!G40</f>
        <v>0.55000000000000004</v>
      </c>
    </row>
    <row r="41" spans="1:7">
      <c r="A41" s="86"/>
      <c r="B41" s="107" t="str">
        <f>'Teine 45'!B41</f>
        <v xml:space="preserve">Soe tomatikaste </v>
      </c>
      <c r="C41" s="99">
        <v>50</v>
      </c>
      <c r="D41" s="100">
        <f>(C41/'Teine 45'!C41)*'Teine 45'!D41</f>
        <v>17.598500000000001</v>
      </c>
      <c r="E41" s="100">
        <f>(D41/'Teine 45'!D41)*'Teine 45'!E41</f>
        <v>3.2825000000000002</v>
      </c>
      <c r="F41" s="100">
        <f>(E41/'Teine 45'!E41)*'Teine 45'!F41</f>
        <v>0.54400000000000004</v>
      </c>
      <c r="G41" s="100">
        <f>(F41/'Teine 45'!F41)*'Teine 45'!G41</f>
        <v>0.38950000000000001</v>
      </c>
    </row>
    <row r="42" spans="1:7">
      <c r="A42" s="86"/>
      <c r="B42" s="107" t="str">
        <f>'Teine 45'!B42</f>
        <v xml:space="preserve">Mahla-õlikaste </v>
      </c>
      <c r="C42" s="99">
        <v>5</v>
      </c>
      <c r="D42" s="100">
        <f>(C42/'Teine 45'!C42)*'Teine 45'!D42</f>
        <v>32.189399999999999</v>
      </c>
      <c r="E42" s="100">
        <f>(D42/'Teine 45'!D42)*'Teine 45'!E42</f>
        <v>9.7050000000000011E-2</v>
      </c>
      <c r="F42" s="100">
        <f>(E42/'Teine 45'!E42)*'Teine 45'!F42</f>
        <v>3.5305500000000003</v>
      </c>
      <c r="G42" s="100">
        <f>(F42/'Teine 45'!F42)*'Teine 45'!G42</f>
        <v>1.3550000000000001E-2</v>
      </c>
    </row>
    <row r="43" spans="1:7">
      <c r="A43" s="86"/>
      <c r="B43" s="107" t="str">
        <f>'Teine 45'!B43</f>
        <v>Hiina kapsa salat spinatiga</v>
      </c>
      <c r="C43" s="99">
        <v>50</v>
      </c>
      <c r="D43" s="100">
        <f>(C43/'Teine 45'!C43)*'Teine 45'!D43</f>
        <v>7.1</v>
      </c>
      <c r="E43" s="100">
        <f>(D43/'Teine 45'!D43)*'Teine 45'!E43</f>
        <v>1.21</v>
      </c>
      <c r="F43" s="100">
        <f>(E43/'Teine 45'!E43)*'Teine 45'!F43</f>
        <v>0.08</v>
      </c>
      <c r="G43" s="100">
        <f>(F43/'Teine 45'!F43)*'Teine 45'!G43</f>
        <v>0.67</v>
      </c>
    </row>
    <row r="44" spans="1:7">
      <c r="A44" s="86"/>
      <c r="B44" s="107" t="str">
        <f>'Teine 45'!B44</f>
        <v>Porgand (mahe), mais, kurk</v>
      </c>
      <c r="C44" s="99">
        <v>30</v>
      </c>
      <c r="D44" s="100">
        <f>(C44/'Teine 45'!C44)*'Teine 45'!D44</f>
        <v>12.698</v>
      </c>
      <c r="E44" s="100">
        <f>(D44/'Teine 45'!D44)*'Teine 45'!E44</f>
        <v>2.7950000000000004</v>
      </c>
      <c r="F44" s="100">
        <f>(E44/'Teine 45'!E44)*'Teine 45'!F44</f>
        <v>0.17000000000000004</v>
      </c>
      <c r="G44" s="100">
        <f>(F44/'Teine 45'!F44)*'Teine 45'!G44</f>
        <v>0.46</v>
      </c>
    </row>
    <row r="45" spans="1:7" s="4" customFormat="1">
      <c r="A45" s="43"/>
      <c r="B45" s="107" t="str">
        <f>'Teine 45'!B45</f>
        <v>Seemnesegu (mahe)</v>
      </c>
      <c r="C45" s="21">
        <v>10</v>
      </c>
      <c r="D45" s="100">
        <f>(C45/'Teine 45'!C45)*'Teine 45'!D45</f>
        <v>60.876700000000007</v>
      </c>
      <c r="E45" s="100">
        <f>(D45/'Teine 45'!D45)*'Teine 45'!E45</f>
        <v>1.2800000000000002</v>
      </c>
      <c r="F45" s="100">
        <f>(E45/'Teine 45'!E45)*'Teine 45'!F45</f>
        <v>5.1567000000000007</v>
      </c>
      <c r="G45" s="100">
        <f>(F45/'Teine 45'!F45)*'Teine 45'!G45</f>
        <v>2.8233000000000001</v>
      </c>
    </row>
    <row r="46" spans="1:7" s="4" customFormat="1">
      <c r="A46" s="43"/>
      <c r="B46" s="107" t="str">
        <f>'Teine 45'!B46</f>
        <v>PRIA Piimatooted (piim, keefir R 2,5% ) (L)</v>
      </c>
      <c r="C46" s="21">
        <v>25</v>
      </c>
      <c r="D46" s="100">
        <f>(C46/'Teine 45'!C46)*'Teine 45'!D46</f>
        <v>14.0975</v>
      </c>
      <c r="E46" s="100">
        <f>(D46/'Teine 45'!D46)*'Teine 45'!E46</f>
        <v>1.21875</v>
      </c>
      <c r="F46" s="100">
        <f>(E46/'Teine 45'!E46)*'Teine 45'!F46</f>
        <v>0.64249999999999996</v>
      </c>
      <c r="G46" s="100">
        <f>(F46/'Teine 45'!F46)*'Teine 45'!G46</f>
        <v>0.86</v>
      </c>
    </row>
    <row r="47" spans="1:7" s="4" customFormat="1">
      <c r="A47" s="43"/>
      <c r="B47" s="107" t="str">
        <f>'Teine 45'!B47</f>
        <v>Mahl (erinevad maitsed)</v>
      </c>
      <c r="C47" s="218">
        <v>25</v>
      </c>
      <c r="D47" s="100">
        <f>(C47/'Teine 45'!C47)*'Teine 45'!D47</f>
        <v>12.132199999999999</v>
      </c>
      <c r="E47" s="100">
        <f>(D47/'Teine 45'!D47)*'Teine 45'!E47</f>
        <v>2.9455</v>
      </c>
      <c r="F47" s="100">
        <f>(E47/'Teine 45'!E47)*'Teine 45'!F47</f>
        <v>1.2500000000000001E-2</v>
      </c>
      <c r="G47" s="100">
        <f>(F47/'Teine 45'!F47)*'Teine 45'!G47</f>
        <v>9.0749999999999997E-2</v>
      </c>
    </row>
    <row r="48" spans="1:7" s="4" customFormat="1">
      <c r="A48" s="43"/>
      <c r="B48" s="107" t="str">
        <f>'Teine 45'!B48</f>
        <v>Joogijogurt R 1,5%, maitsestatud (L)</v>
      </c>
      <c r="C48" s="218">
        <v>25</v>
      </c>
      <c r="D48" s="100">
        <f>(C48/'Teine 45'!C48)*'Teine 45'!D48</f>
        <v>18.686499999999999</v>
      </c>
      <c r="E48" s="100">
        <f>(D48/'Teine 45'!D48)*'Teine 45'!E48</f>
        <v>3.0307499999999998</v>
      </c>
      <c r="F48" s="100">
        <f>(E48/'Teine 45'!E48)*'Teine 45'!F48</f>
        <v>0.375</v>
      </c>
      <c r="G48" s="100">
        <f>(F48/'Teine 45'!F48)*'Teine 45'!G48</f>
        <v>0.8</v>
      </c>
    </row>
    <row r="49" spans="1:7">
      <c r="A49" s="86"/>
      <c r="B49" s="107" t="str">
        <f>'Teine 45'!B49</f>
        <v>Tee, suhkruta</v>
      </c>
      <c r="C49" s="85">
        <v>50</v>
      </c>
      <c r="D49" s="100">
        <f>(C49/'Teine 45'!C49)*'Teine 45'!D49</f>
        <v>0.2</v>
      </c>
      <c r="E49" s="100">
        <f>(D49/'Teine 45'!D49)*'Teine 45'!E49</f>
        <v>0</v>
      </c>
      <c r="F49" s="100">
        <v>0</v>
      </c>
      <c r="G49" s="100">
        <v>0.05</v>
      </c>
    </row>
    <row r="50" spans="1:7">
      <c r="A50" s="86"/>
      <c r="B50" s="107" t="str">
        <f>'Teine 45'!B50</f>
        <v>Rukkileiva (3 sorti) - ja sepikutoodete valik  (G)</v>
      </c>
      <c r="C50" s="70">
        <v>40</v>
      </c>
      <c r="D50" s="100">
        <f>(C50/'Teine 45'!C50)*'Teine 45'!D50</f>
        <v>98.48</v>
      </c>
      <c r="E50" s="100">
        <f>(D50/'Teine 45'!D50)*'Teine 45'!E50</f>
        <v>20.92</v>
      </c>
      <c r="F50" s="100">
        <f>(E50/'Teine 45'!E50)*'Teine 45'!F50</f>
        <v>0.80000000000000016</v>
      </c>
      <c r="G50" s="100">
        <f>(F50/'Teine 45'!F50)*'Teine 45'!G50</f>
        <v>2.8600000000000008</v>
      </c>
    </row>
    <row r="51" spans="1:7">
      <c r="A51" s="108"/>
      <c r="B51" s="107" t="str">
        <f>'Teine 45'!B51</f>
        <v>Õun (PRIA) (mahe)</v>
      </c>
      <c r="C51" s="99">
        <v>50</v>
      </c>
      <c r="D51" s="100">
        <f>(C51/'Teine 45'!C51)*'Teine 45'!D51</f>
        <v>24.038</v>
      </c>
      <c r="E51" s="100">
        <f>(D51/'Teine 45'!D51)*'Teine 45'!E51</f>
        <v>6.74</v>
      </c>
      <c r="F51" s="100">
        <f>(E51/'Teine 45'!E51)*'Teine 45'!F51</f>
        <v>0</v>
      </c>
      <c r="G51" s="100">
        <v>0</v>
      </c>
    </row>
    <row r="52" spans="1:7" s="104" customFormat="1">
      <c r="A52" s="47"/>
      <c r="B52" s="48" t="s">
        <v>8</v>
      </c>
      <c r="C52" s="103"/>
      <c r="D52" s="103">
        <f>SUM(D36:D51)</f>
        <v>647.22970000000009</v>
      </c>
      <c r="E52" s="103">
        <f>SUM(E36:E51)</f>
        <v>85.096549999999993</v>
      </c>
      <c r="F52" s="103">
        <f>SUM(F36:F51)</f>
        <v>21.577349999999996</v>
      </c>
      <c r="G52" s="103">
        <f>SUM(G36:G51)</f>
        <v>34.091000000000001</v>
      </c>
    </row>
    <row r="53" spans="1:7">
      <c r="A53" s="105"/>
      <c r="B53" s="106"/>
    </row>
    <row r="54" spans="1:7" ht="24" customHeight="1">
      <c r="A54" s="37" t="s">
        <v>12</v>
      </c>
      <c r="B54" s="96"/>
      <c r="C54" s="97" t="s">
        <v>1</v>
      </c>
      <c r="D54" s="97" t="s">
        <v>2</v>
      </c>
      <c r="E54" s="97" t="s">
        <v>3</v>
      </c>
      <c r="F54" s="97" t="s">
        <v>4</v>
      </c>
      <c r="G54" s="97" t="s">
        <v>5</v>
      </c>
    </row>
    <row r="55" spans="1:7">
      <c r="A55" s="187" t="s">
        <v>6</v>
      </c>
      <c r="B55" s="187" t="str">
        <f>'Teine 45'!B55</f>
        <v xml:space="preserve">Frikadellisupp </v>
      </c>
      <c r="C55" s="182">
        <v>100</v>
      </c>
      <c r="D55" s="100">
        <f>(C55/'Teine 45'!C55)*'Teine 45'!D55</f>
        <v>63.863</v>
      </c>
      <c r="E55" s="100">
        <f>(D55/'Teine 45'!D55)*'Teine 45'!E55</f>
        <v>7.2679999999999998</v>
      </c>
      <c r="F55" s="100">
        <f>(E55/'Teine 45'!E55)*'Teine 45'!F55</f>
        <v>2.8930000000000002</v>
      </c>
      <c r="G55" s="100">
        <f>(F55/'Teine 45'!F55)*'Teine 45'!G55</f>
        <v>2.9600000000000004</v>
      </c>
    </row>
    <row r="56" spans="1:7">
      <c r="A56" s="187" t="s">
        <v>22</v>
      </c>
      <c r="B56" s="187" t="str">
        <f>'Teine 45'!B56</f>
        <v>Juurviljapüreesupp (L) (mahe)</v>
      </c>
      <c r="C56" s="110">
        <v>100</v>
      </c>
      <c r="D56" s="100">
        <f>(C56/'Teine 45'!C56)*'Teine 45'!D56</f>
        <v>43.414000000000001</v>
      </c>
      <c r="E56" s="100">
        <f>(D56/'Teine 45'!D56)*'Teine 45'!E56</f>
        <v>6.9240000000000013</v>
      </c>
      <c r="F56" s="100">
        <f>(E56/'Teine 45'!E56)*'Teine 45'!F56</f>
        <v>1.6060000000000003</v>
      </c>
      <c r="G56" s="100">
        <f>(F56/'Teine 45'!F56)*'Teine 45'!G56</f>
        <v>1.014</v>
      </c>
    </row>
    <row r="57" spans="1:7" s="4" customFormat="1">
      <c r="A57" s="41"/>
      <c r="B57" s="187" t="str">
        <f>'Teine 45'!B57</f>
        <v>Kakaojogurt kirssidega (L)</v>
      </c>
      <c r="C57" s="183">
        <v>80</v>
      </c>
      <c r="D57" s="100">
        <f>(C57/'Teine 45'!C57)*'Teine 45'!D57</f>
        <v>76.186400000000006</v>
      </c>
      <c r="E57" s="100">
        <f>(D57/'Teine 45'!D57)*'Teine 45'!E57</f>
        <v>13.2088</v>
      </c>
      <c r="F57" s="100">
        <f>(E57/'Teine 45'!E57)*'Teine 45'!F57</f>
        <v>1.7656000000000001</v>
      </c>
      <c r="G57" s="100">
        <f>(F57/'Teine 45'!F57)*'Teine 45'!G57</f>
        <v>2.2032000000000003</v>
      </c>
    </row>
    <row r="58" spans="1:7">
      <c r="A58" s="166"/>
      <c r="B58" s="246" t="str">
        <f>'Teine 45'!B58</f>
        <v>Keefiri-õunakook kaerajahuga (G, L)</v>
      </c>
      <c r="C58" s="247">
        <v>80</v>
      </c>
      <c r="D58" s="100">
        <f>(C58/'Teine 45'!C58)*'Teine 45'!D58</f>
        <v>238.79040000000001</v>
      </c>
      <c r="E58" s="100">
        <f>(D58/'Teine 45'!D58)*'Teine 45'!E58</f>
        <v>27.660000000000004</v>
      </c>
      <c r="F58" s="100">
        <f>(E58/'Teine 45'!E58)*'Teine 45'!F58</f>
        <v>13.124000000000002</v>
      </c>
      <c r="G58" s="100">
        <f>(F58/'Teine 45'!F58)*'Teine 45'!G58</f>
        <v>3.8656000000000001</v>
      </c>
    </row>
    <row r="59" spans="1:7">
      <c r="A59" s="166"/>
      <c r="B59" s="80" t="str">
        <f>'Teine 45'!B59</f>
        <v>PRIA Piimatooted (piim, keefir R 2,5% ) (L)</v>
      </c>
      <c r="C59" s="109">
        <v>25</v>
      </c>
      <c r="D59" s="100">
        <f>(C59/'Teine 45'!C59)*'Teine 45'!D59</f>
        <v>14.0975</v>
      </c>
      <c r="E59" s="100">
        <f>(D59/'Teine 45'!D59)*'Teine 45'!E59</f>
        <v>1.21875</v>
      </c>
      <c r="F59" s="100">
        <f>(E59/'Teine 45'!E59)*'Teine 45'!F59</f>
        <v>0.64249999999999996</v>
      </c>
      <c r="G59" s="100">
        <f>(F59/'Teine 45'!F59)*'Teine 45'!G59</f>
        <v>0.86</v>
      </c>
    </row>
    <row r="60" spans="1:7">
      <c r="A60" s="166"/>
      <c r="B60" s="80" t="str">
        <f>'Teine 45'!B60</f>
        <v>Mahl (erinevad maitsed)</v>
      </c>
      <c r="C60" s="109">
        <v>50</v>
      </c>
      <c r="D60" s="100">
        <f>(C60/'Teine 45'!C60)*'Teine 45'!D60</f>
        <v>24.264399999999998</v>
      </c>
      <c r="E60" s="100">
        <f>(D60/'Teine 45'!D60)*'Teine 45'!E60</f>
        <v>5.891</v>
      </c>
      <c r="F60" s="100">
        <f>(E60/'Teine 45'!E60)*'Teine 45'!F60</f>
        <v>2.5000000000000001E-2</v>
      </c>
      <c r="G60" s="100">
        <f>(F60/'Teine 45'!F60)*'Teine 45'!G60</f>
        <v>0.18149999999999999</v>
      </c>
    </row>
    <row r="61" spans="1:7">
      <c r="A61" s="166"/>
      <c r="B61" s="80" t="str">
        <f>'Teine 45'!B61</f>
        <v>Joogijogurt R 1,5%, maitsestatud (L)</v>
      </c>
      <c r="C61" s="109">
        <v>25</v>
      </c>
      <c r="D61" s="100">
        <f>(C61/'Teine 45'!C61)*'Teine 45'!D61</f>
        <v>18.686499999999999</v>
      </c>
      <c r="E61" s="100">
        <f>(D61/'Teine 45'!D61)*'Teine 45'!E61</f>
        <v>3.0307499999999998</v>
      </c>
      <c r="F61" s="100">
        <f>(E61/'Teine 45'!E61)*'Teine 45'!F61</f>
        <v>0.375</v>
      </c>
      <c r="G61" s="100">
        <f>(F61/'Teine 45'!F61)*'Teine 45'!G61</f>
        <v>0.8</v>
      </c>
    </row>
    <row r="62" spans="1:7">
      <c r="A62" s="187"/>
      <c r="B62" s="80" t="str">
        <f>'Teine 45'!B62</f>
        <v>Tee, suhkruta</v>
      </c>
      <c r="C62" s="101">
        <v>50</v>
      </c>
      <c r="D62" s="100">
        <f>(C62/'Teine 45'!C62)*'Teine 45'!D62</f>
        <v>0.2</v>
      </c>
      <c r="E62" s="100">
        <f>(D62/'Teine 45'!D62)*'Teine 45'!E62</f>
        <v>0</v>
      </c>
      <c r="F62" s="100">
        <v>0</v>
      </c>
      <c r="G62" s="100">
        <v>0.05</v>
      </c>
    </row>
    <row r="63" spans="1:7">
      <c r="A63" s="161"/>
      <c r="B63" s="248" t="str">
        <f>'Teine 45'!B63</f>
        <v>Rukkileiva (3 sorti) - ja sepikutoodete valik  (G)</v>
      </c>
      <c r="C63" s="249">
        <v>40</v>
      </c>
      <c r="D63" s="100">
        <f>(C63/'Teine 45'!C63)*'Teine 45'!D63</f>
        <v>98.48</v>
      </c>
      <c r="E63" s="100">
        <f>(D63/'Teine 45'!D63)*'Teine 45'!E63</f>
        <v>20.92</v>
      </c>
      <c r="F63" s="100">
        <f>(E63/'Teine 45'!E63)*'Teine 45'!F63</f>
        <v>0.80000000000000016</v>
      </c>
      <c r="G63" s="100">
        <f>(F63/'Teine 45'!F63)*'Teine 45'!G63</f>
        <v>2.8600000000000008</v>
      </c>
    </row>
    <row r="64" spans="1:7">
      <c r="A64" s="161"/>
      <c r="B64" s="187" t="str">
        <f>'Teine 45'!B64</f>
        <v>Pirn (PRIA)</v>
      </c>
      <c r="C64" s="111">
        <v>50</v>
      </c>
      <c r="D64" s="100">
        <f>(C64/'Teine 45'!C64)*'Teine 45'!D64</f>
        <v>19.988</v>
      </c>
      <c r="E64" s="100">
        <f>(D64/'Teine 45'!D64)*'Teine 45'!E64</f>
        <v>5.97</v>
      </c>
      <c r="F64" s="100">
        <f>(E64/'Teine 45'!E64)*'Teine 45'!F64</f>
        <v>0</v>
      </c>
      <c r="G64" s="100">
        <v>0.3</v>
      </c>
    </row>
    <row r="65" spans="1:7" s="104" customFormat="1">
      <c r="A65" s="185"/>
      <c r="B65" s="186" t="s">
        <v>8</v>
      </c>
      <c r="C65" s="103"/>
      <c r="D65" s="103">
        <f>SUM(D55:D63)</f>
        <v>577.98220000000003</v>
      </c>
      <c r="E65" s="103">
        <f>SUM(E55:E63)</f>
        <v>86.121300000000005</v>
      </c>
      <c r="F65" s="103">
        <f>SUM(F55:F63)</f>
        <v>21.231100000000001</v>
      </c>
      <c r="G65" s="103">
        <f>SUM(G55:G63)</f>
        <v>14.794300000000003</v>
      </c>
    </row>
    <row r="66" spans="1:7">
      <c r="A66" s="112"/>
      <c r="B66" s="106"/>
    </row>
    <row r="67" spans="1:7" ht="24" customHeight="1">
      <c r="A67" s="37" t="s">
        <v>13</v>
      </c>
      <c r="B67" s="212"/>
      <c r="C67" s="97" t="s">
        <v>1</v>
      </c>
      <c r="D67" s="97" t="s">
        <v>2</v>
      </c>
      <c r="E67" s="97" t="s">
        <v>3</v>
      </c>
      <c r="F67" s="97" t="s">
        <v>4</v>
      </c>
      <c r="G67" s="97" t="s">
        <v>5</v>
      </c>
    </row>
    <row r="68" spans="1:7" ht="15.75" customHeight="1">
      <c r="A68" s="86" t="s">
        <v>6</v>
      </c>
      <c r="B68" s="213" t="str">
        <f>'Teine 45'!B68</f>
        <v>Kanapasta juustu ja basiilikuga (G, L)</v>
      </c>
      <c r="C68" s="109">
        <v>100</v>
      </c>
      <c r="D68" s="99">
        <f>(C68/'Teine 45'!C68)*'Teine 45'!D68</f>
        <v>169.762</v>
      </c>
      <c r="E68" s="99">
        <f>(D68/'Teine 45'!D68)*'Teine 45'!E68</f>
        <v>22.108000000000001</v>
      </c>
      <c r="F68" s="99">
        <f>(E68/'Teine 45'!E68)*'Teine 45'!F68</f>
        <v>5.4219999999999997</v>
      </c>
      <c r="G68" s="99">
        <f>(F68/'Teine 45'!F68)*'Teine 45'!G68</f>
        <v>9.0990000000000002</v>
      </c>
    </row>
    <row r="69" spans="1:7" ht="15.75" customHeight="1">
      <c r="A69" s="86" t="s">
        <v>22</v>
      </c>
      <c r="B69" s="213" t="str">
        <f>'Teine 45'!B69</f>
        <v>Suvikõrvitsapasta juustu ja basiilikuga (G, L) (mahe)</v>
      </c>
      <c r="C69" s="109">
        <v>100</v>
      </c>
      <c r="D69" s="99">
        <f>(C69/'Teine 45'!C69)*'Teine 45'!D69</f>
        <v>150.346</v>
      </c>
      <c r="E69" s="99">
        <f>(D69/'Teine 45'!D69)*'Teine 45'!E69</f>
        <v>22.748000000000001</v>
      </c>
      <c r="F69" s="99">
        <f>(E69/'Teine 45'!E69)*'Teine 45'!F69</f>
        <v>4.6379999999999999</v>
      </c>
      <c r="G69" s="99">
        <f>(F69/'Teine 45'!F69)*'Teine 45'!G69</f>
        <v>5.4390000000000001</v>
      </c>
    </row>
    <row r="70" spans="1:7">
      <c r="A70" s="86"/>
      <c r="B70" s="213" t="str">
        <f>'Teine 45'!B70</f>
        <v>Baklažaan-paprika-sibul, röstitud</v>
      </c>
      <c r="C70" s="99">
        <v>50</v>
      </c>
      <c r="D70" s="99">
        <f>(C70/'Teine 45'!C70)*'Teine 45'!D70</f>
        <v>29.006</v>
      </c>
      <c r="E70" s="99">
        <f>(D70/'Teine 45'!D70)*'Teine 45'!E70</f>
        <v>3.7124999999999999</v>
      </c>
      <c r="F70" s="99">
        <f>(E70/'Teine 45'!E70)*'Teine 45'!F70</f>
        <v>1.62</v>
      </c>
      <c r="G70" s="99">
        <f>(F70/'Teine 45'!F70)*'Teine 45'!G70</f>
        <v>0.53500000000000003</v>
      </c>
    </row>
    <row r="71" spans="1:7">
      <c r="A71" s="86"/>
      <c r="B71" s="213" t="str">
        <f>'Teine 45'!B71</f>
        <v>Külm hapukoorekaste sidruniga (L)</v>
      </c>
      <c r="C71" s="99">
        <v>25</v>
      </c>
      <c r="D71" s="99">
        <f>(C71/'Teine 45'!C71)*'Teine 45'!D71</f>
        <v>29.444500000000001</v>
      </c>
      <c r="E71" s="99">
        <f>(D71/'Teine 45'!D71)*'Teine 45'!E71</f>
        <v>1.24525</v>
      </c>
      <c r="F71" s="99">
        <f>(E71/'Teine 45'!E71)*'Teine 45'!F71</f>
        <v>2.3975</v>
      </c>
      <c r="G71" s="99">
        <f>(F71/'Teine 45'!F71)*'Teine 45'!G71</f>
        <v>0.72199999999999998</v>
      </c>
    </row>
    <row r="72" spans="1:7">
      <c r="A72" s="86"/>
      <c r="B72" s="213" t="str">
        <f>'Teine 45'!B72</f>
        <v>Mahla-õlikaste</v>
      </c>
      <c r="C72" s="99">
        <v>5</v>
      </c>
      <c r="D72" s="99">
        <f>(C72/'Teine 45'!C72)*'Teine 45'!D72</f>
        <v>32.189399999999999</v>
      </c>
      <c r="E72" s="99">
        <f>(D72/'Teine 45'!D72)*'Teine 45'!E72</f>
        <v>9.7050000000000011E-2</v>
      </c>
      <c r="F72" s="99">
        <f>(E72/'Teine 45'!E72)*'Teine 45'!F72</f>
        <v>3.5305500000000003</v>
      </c>
      <c r="G72" s="99">
        <f>(F72/'Teine 45'!F72)*'Teine 45'!G72</f>
        <v>1.3550000000000001E-2</v>
      </c>
    </row>
    <row r="73" spans="1:7">
      <c r="A73" s="86"/>
      <c r="B73" s="213" t="str">
        <f>'Teine 45'!B73</f>
        <v>Porgandi-melonisalat</v>
      </c>
      <c r="C73" s="99">
        <v>50</v>
      </c>
      <c r="D73" s="99">
        <f>(C73/'Teine 45'!C73)*'Teine 45'!D73</f>
        <v>24.077999999999999</v>
      </c>
      <c r="E73" s="99">
        <f>(D73/'Teine 45'!D73)*'Teine 45'!E73</f>
        <v>3.843</v>
      </c>
      <c r="F73" s="99">
        <f>(E73/'Teine 45'!E73)*'Teine 45'!F73</f>
        <v>1.0840000000000001</v>
      </c>
      <c r="G73" s="99">
        <f>(F73/'Teine 45'!F73)*'Teine 45'!G73</f>
        <v>0.29399999999999998</v>
      </c>
    </row>
    <row r="74" spans="1:7">
      <c r="A74" s="108"/>
      <c r="B74" s="213" t="str">
        <f>'Teine 45'!B74</f>
        <v>Kapsas (mahe), peet, roheline hernes</v>
      </c>
      <c r="C74" s="99">
        <v>30</v>
      </c>
      <c r="D74" s="99">
        <f>(C74/'Teine 45'!C74)*'Teine 45'!D74</f>
        <v>15.995600000000001</v>
      </c>
      <c r="E74" s="99">
        <f>(D74/'Teine 45'!D74)*'Teine 45'!E74</f>
        <v>3.5040000000000004</v>
      </c>
      <c r="F74" s="99">
        <f>(E74/'Teine 45'!E74)*'Teine 45'!F74</f>
        <v>0.09</v>
      </c>
      <c r="G74" s="99">
        <f>(F74/'Teine 45'!F74)*'Teine 45'!G74</f>
        <v>0.91800000000000004</v>
      </c>
    </row>
    <row r="75" spans="1:7">
      <c r="A75" s="108"/>
      <c r="B75" s="213" t="str">
        <f>'Teine 45'!B75</f>
        <v>Seemnesegu</v>
      </c>
      <c r="C75" s="99">
        <v>15</v>
      </c>
      <c r="D75" s="99">
        <f>(C75/'Teine 45'!C75)*'Teine 45'!D75</f>
        <v>91.315049999999999</v>
      </c>
      <c r="E75" s="99">
        <f>(D75/'Teine 45'!D75)*'Teine 45'!E75</f>
        <v>1.92</v>
      </c>
      <c r="F75" s="99">
        <f>(E75/'Teine 45'!E75)*'Teine 45'!F75</f>
        <v>7.7350499999999993</v>
      </c>
      <c r="G75" s="99">
        <f>(F75/'Teine 45'!F75)*'Teine 45'!G75</f>
        <v>4.2349499999999995</v>
      </c>
    </row>
    <row r="76" spans="1:7">
      <c r="A76" s="108"/>
      <c r="B76" s="213" t="str">
        <f>'Teine 45'!B76</f>
        <v>PRIA Piimatooted (piim, keefir R 2,5% ) (L)</v>
      </c>
      <c r="C76" s="99">
        <v>25</v>
      </c>
      <c r="D76" s="99">
        <f>(C76/'Teine 45'!C76)*'Teine 45'!D76</f>
        <v>14.0975</v>
      </c>
      <c r="E76" s="99">
        <f>(D76/'Teine 45'!D76)*'Teine 45'!E76</f>
        <v>1.21875</v>
      </c>
      <c r="F76" s="99">
        <f>(E76/'Teine 45'!E76)*'Teine 45'!F76</f>
        <v>0.64249999999999996</v>
      </c>
      <c r="G76" s="99">
        <f>(F76/'Teine 45'!F76)*'Teine 45'!G76</f>
        <v>0.86</v>
      </c>
    </row>
    <row r="77" spans="1:7" s="4" customFormat="1">
      <c r="A77" s="43"/>
      <c r="B77" s="213" t="str">
        <f>'Teine 45'!B77</f>
        <v>Mahl (erinevad maitsed)</v>
      </c>
      <c r="C77" s="181">
        <v>25</v>
      </c>
      <c r="D77" s="99">
        <f>(C77/'Teine 45'!C77)*'Teine 45'!D77</f>
        <v>12.132199999999999</v>
      </c>
      <c r="E77" s="99">
        <f>(D77/'Teine 45'!D77)*'Teine 45'!E77</f>
        <v>2.9455</v>
      </c>
      <c r="F77" s="99">
        <f>(E77/'Teine 45'!E77)*'Teine 45'!F77</f>
        <v>1.2500000000000001E-2</v>
      </c>
      <c r="G77" s="99">
        <f>(F77/'Teine 45'!F77)*'Teine 45'!G77</f>
        <v>9.0749999999999997E-2</v>
      </c>
    </row>
    <row r="78" spans="1:7" s="4" customFormat="1">
      <c r="A78" s="43"/>
      <c r="B78" s="213" t="str">
        <f>'Teine 45'!B78</f>
        <v>Joogijogurt R 1,5%, maitsestatud (L)</v>
      </c>
      <c r="C78" s="181">
        <v>25</v>
      </c>
      <c r="D78" s="99">
        <f>(C78/'Teine 45'!C78)*'Teine 45'!D78</f>
        <v>18.686499999999999</v>
      </c>
      <c r="E78" s="99">
        <f>(D78/'Teine 45'!D78)*'Teine 45'!E78</f>
        <v>3.0307499999999998</v>
      </c>
      <c r="F78" s="99">
        <f>(E78/'Teine 45'!E78)*'Teine 45'!F78</f>
        <v>0.375</v>
      </c>
      <c r="G78" s="99">
        <f>(F78/'Teine 45'!F78)*'Teine 45'!G78</f>
        <v>0.8</v>
      </c>
    </row>
    <row r="79" spans="1:7">
      <c r="A79" s="108"/>
      <c r="B79" s="213" t="str">
        <f>'Teine 45'!B79</f>
        <v>Tee, suhkruta</v>
      </c>
      <c r="C79" s="150">
        <v>25</v>
      </c>
      <c r="D79" s="99">
        <f>(C79/'Teine 45'!C79)*'Teine 45'!D79</f>
        <v>0.1</v>
      </c>
      <c r="E79" s="99">
        <f>(D79/'Teine 45'!D79)*'Teine 45'!E79</f>
        <v>0</v>
      </c>
      <c r="F79" s="99">
        <v>0</v>
      </c>
      <c r="G79" s="99">
        <v>0.05</v>
      </c>
    </row>
    <row r="80" spans="1:7">
      <c r="A80" s="108"/>
      <c r="B80" s="213" t="str">
        <f>'Teine 45'!B80</f>
        <v>Rukkileiva (3 sorti) - ja sepikutoodete valik  (G)</v>
      </c>
      <c r="C80" s="101">
        <v>40</v>
      </c>
      <c r="D80" s="99">
        <f>(C80/'Teine 45'!C80)*'Teine 45'!D80</f>
        <v>98.48</v>
      </c>
      <c r="E80" s="99">
        <f>(D80/'Teine 45'!D80)*'Teine 45'!E80</f>
        <v>20.92</v>
      </c>
      <c r="F80" s="99">
        <f>(E80/'Teine 45'!E80)*'Teine 45'!F80</f>
        <v>0.80000000000000016</v>
      </c>
      <c r="G80" s="99">
        <f>(F80/'Teine 45'!F80)*'Teine 45'!G80</f>
        <v>2.8600000000000008</v>
      </c>
    </row>
    <row r="81" spans="1:8">
      <c r="A81" s="108"/>
      <c r="B81" s="213" t="str">
        <f>'Teine 45'!B81</f>
        <v>Õun (PRIA) (mahe)</v>
      </c>
      <c r="C81" s="101">
        <v>50</v>
      </c>
      <c r="D81" s="99">
        <f>(C81/'Teine 45'!C81)*'Teine 45'!D81</f>
        <v>24.038</v>
      </c>
      <c r="E81" s="99">
        <f>(D81/'Teine 45'!D81)*'Teine 45'!E81</f>
        <v>6.74</v>
      </c>
      <c r="F81" s="99">
        <f>(E81/'Teine 45'!E81)*'Teine 45'!F81</f>
        <v>0</v>
      </c>
      <c r="G81" s="99">
        <v>0</v>
      </c>
    </row>
    <row r="82" spans="1:8" s="104" customFormat="1">
      <c r="A82" s="47"/>
      <c r="B82" s="48" t="s">
        <v>8</v>
      </c>
      <c r="C82" s="214"/>
      <c r="D82" s="196">
        <f>SUM(D68:D81)</f>
        <v>709.67075000000011</v>
      </c>
      <c r="E82" s="196">
        <f>SUM(E68:E81)</f>
        <v>94.032799999999995</v>
      </c>
      <c r="F82" s="196">
        <f>SUM(F68:F81)</f>
        <v>28.347099999999998</v>
      </c>
      <c r="G82" s="196">
        <f>SUM(G68:G81)</f>
        <v>25.916249999999998</v>
      </c>
    </row>
    <row r="83" spans="1:8">
      <c r="B83" s="33" t="s">
        <v>15</v>
      </c>
      <c r="D83" s="115">
        <f>AVERAGE(D19,D33,D52,D65,D82)</f>
        <v>610.78439000000003</v>
      </c>
      <c r="E83" s="115">
        <f>AVERAGE(E19,E33,E52,E65,E82)</f>
        <v>85.748850000000004</v>
      </c>
      <c r="F83" s="115">
        <f>AVERAGE(F19,F33,F52,F65,F82)</f>
        <v>21.952389999999998</v>
      </c>
      <c r="G83" s="115">
        <f>AVERAGE(G19,G33,G52,G65,G82)</f>
        <v>22.67126</v>
      </c>
      <c r="H83" s="4"/>
    </row>
    <row r="84" spans="1:8">
      <c r="A84" s="95" t="s">
        <v>32</v>
      </c>
      <c r="B84" s="33"/>
      <c r="D84" s="116"/>
      <c r="E84" s="116"/>
      <c r="F84" s="116"/>
      <c r="G84" s="116"/>
      <c r="H84" s="4"/>
    </row>
    <row r="85" spans="1:8">
      <c r="A85" s="117" t="s">
        <v>146</v>
      </c>
      <c r="B85" s="3"/>
      <c r="C85" s="3"/>
    </row>
    <row r="86" spans="1:8">
      <c r="A86" s="93" t="s">
        <v>28</v>
      </c>
      <c r="C86" s="44"/>
      <c r="D86" s="3"/>
      <c r="E86" s="3"/>
      <c r="F86" s="3"/>
      <c r="G86" s="95"/>
    </row>
    <row r="87" spans="1:8">
      <c r="A87" s="95" t="s">
        <v>29</v>
      </c>
    </row>
    <row r="88" spans="1:8">
      <c r="A88" s="95" t="s">
        <v>119</v>
      </c>
    </row>
    <row r="89" spans="1:8">
      <c r="A89" s="95" t="s">
        <v>16</v>
      </c>
    </row>
  </sheetData>
  <mergeCells count="2">
    <mergeCell ref="C1:D2"/>
    <mergeCell ref="E1:G2"/>
  </mergeCells>
  <phoneticPr fontId="2" type="noConversion"/>
  <pageMargins left="0.7" right="0.7" top="0.75" bottom="0.75" header="0.3" footer="0.3"/>
  <pageSetup paperSize="9" scale="4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94"/>
  <sheetViews>
    <sheetView topLeftCell="A42" zoomScale="80" zoomScaleNormal="80" workbookViewId="0">
      <selection activeCell="A90" sqref="A90"/>
    </sheetView>
  </sheetViews>
  <sheetFormatPr defaultColWidth="9.26953125" defaultRowHeight="15.5"/>
  <cols>
    <col min="1" max="1" width="13.54296875" style="93" customWidth="1"/>
    <col min="2" max="2" width="53.81640625" style="93" bestFit="1" customWidth="1"/>
    <col min="3" max="3" width="9.81640625" style="93" bestFit="1" customWidth="1"/>
    <col min="4" max="4" width="14.54296875" style="93" bestFit="1" customWidth="1"/>
    <col min="5" max="5" width="15.81640625" style="93" bestFit="1" customWidth="1"/>
    <col min="6" max="7" width="10.81640625" style="93" bestFit="1" customWidth="1"/>
    <col min="8" max="16384" width="9.26953125" style="93"/>
  </cols>
  <sheetData>
    <row r="1" spans="1:11">
      <c r="B1" s="118"/>
      <c r="C1" s="283"/>
      <c r="D1" s="283"/>
      <c r="E1" s="283"/>
      <c r="F1" s="283"/>
      <c r="G1" s="283"/>
    </row>
    <row r="2" spans="1:11" ht="50.15" customHeight="1">
      <c r="A2" s="91" t="str">
        <f>'Teine 46'!A2</f>
        <v>Koolilõuna 11.11-15.11.2024</v>
      </c>
      <c r="B2" s="119"/>
      <c r="C2" s="284"/>
      <c r="D2" s="284"/>
      <c r="E2" s="284"/>
      <c r="F2" s="284"/>
      <c r="G2" s="284"/>
    </row>
    <row r="3" spans="1:11" s="95" customFormat="1" ht="24" customHeight="1">
      <c r="A3" s="37" t="s">
        <v>0</v>
      </c>
      <c r="B3" s="120"/>
      <c r="C3" s="97" t="s">
        <v>1</v>
      </c>
      <c r="D3" s="97" t="s">
        <v>2</v>
      </c>
      <c r="E3" s="97" t="s">
        <v>3</v>
      </c>
      <c r="F3" s="97" t="s">
        <v>4</v>
      </c>
      <c r="G3" s="97" t="s">
        <v>5</v>
      </c>
    </row>
    <row r="4" spans="1:11">
      <c r="A4" s="80" t="s">
        <v>6</v>
      </c>
      <c r="B4" s="123" t="str">
        <f>'Teine 46'!B4</f>
        <v>Böfstrooganov (G, L) (mahe)</v>
      </c>
      <c r="C4" s="121">
        <v>50</v>
      </c>
      <c r="D4" s="122">
        <f>(C4/'Teine 46'!C4)*'Teine 46'!D4</f>
        <v>72.652000000000001</v>
      </c>
      <c r="E4" s="122">
        <f>(D4/'Teine 46'!D4)*'Teine 46'!E4</f>
        <v>3.2275</v>
      </c>
      <c r="F4" s="122">
        <f>(E4/'Teine 46'!E4)*'Teine 46'!F4</f>
        <v>5.1764999999999999</v>
      </c>
      <c r="G4" s="122">
        <f>(F4/'Teine 46'!F4)*'Teine 46'!G4</f>
        <v>3.4184999999999999</v>
      </c>
    </row>
    <row r="5" spans="1:11">
      <c r="A5" s="80" t="s">
        <v>22</v>
      </c>
      <c r="B5" s="123" t="str">
        <f>'Teine 46'!B5</f>
        <v>Seenestrooganov (G, L)</v>
      </c>
      <c r="C5" s="124">
        <v>50</v>
      </c>
      <c r="D5" s="122">
        <f>(C5/'Teine 46'!C5)*'Teine 46'!D5</f>
        <v>29.957000000000001</v>
      </c>
      <c r="E5" s="122">
        <f>(D5/'Teine 46'!D5)*'Teine 46'!E5</f>
        <v>2.4889999999999999</v>
      </c>
      <c r="F5" s="122">
        <f>(E5/'Teine 46'!E5)*'Teine 46'!F5</f>
        <v>2.0615000000000001</v>
      </c>
      <c r="G5" s="122">
        <f>(F5/'Teine 46'!F5)*'Teine 46'!G5</f>
        <v>0.72899999999999987</v>
      </c>
    </row>
    <row r="6" spans="1:11">
      <c r="A6" s="86"/>
      <c r="B6" s="123" t="str">
        <f>'Teine 46'!B6</f>
        <v>Tatar, aurutatud (mahe)</v>
      </c>
      <c r="C6" s="99">
        <v>50</v>
      </c>
      <c r="D6" s="122">
        <f>(C6/'Teine 46'!C6)*'Teine 46'!D6</f>
        <v>40.299999999999997</v>
      </c>
      <c r="E6" s="122">
        <f>(D6/'Teine 46'!D6)*'Teine 46'!E6</f>
        <v>8.4875000000000007</v>
      </c>
      <c r="F6" s="122">
        <f>(E6/'Teine 46'!E6)*'Teine 46'!F6</f>
        <v>0.25</v>
      </c>
      <c r="G6" s="122">
        <f>(F6/'Teine 46'!F6)*'Teine 46'!G6</f>
        <v>1.4875</v>
      </c>
    </row>
    <row r="7" spans="1:11" ht="15.75" customHeight="1">
      <c r="A7" s="86"/>
      <c r="B7" s="123" t="str">
        <f>'Teine 46'!B7</f>
        <v xml:space="preserve">Riis, aurutatud </v>
      </c>
      <c r="C7" s="99">
        <v>50</v>
      </c>
      <c r="D7" s="122">
        <f>(C7/'Teine 46'!C7)*'Teine 46'!D7</f>
        <v>78.850999999999999</v>
      </c>
      <c r="E7" s="122">
        <f>(D7/'Teine 46'!D7)*'Teine 46'!E7</f>
        <v>13.437999999999997</v>
      </c>
      <c r="F7" s="122">
        <f>(E7/'Teine 46'!E7)*'Teine 46'!F7</f>
        <v>2.3709999999999996</v>
      </c>
      <c r="G7" s="122">
        <f>(F7/'Teine 46'!F7)*'Teine 46'!G7</f>
        <v>1.1385000000000001</v>
      </c>
    </row>
    <row r="8" spans="1:11">
      <c r="A8" s="86"/>
      <c r="B8" s="123" t="str">
        <f>'Teine 46'!B8</f>
        <v>Peet, röstitud</v>
      </c>
      <c r="C8" s="99">
        <v>50</v>
      </c>
      <c r="D8" s="122">
        <f>(C8/'Teine 46'!C8)*'Teine 46'!D8</f>
        <v>30.42</v>
      </c>
      <c r="E8" s="122">
        <f>(D8/'Teine 46'!D8)*'Teine 46'!E8</f>
        <v>6.2534999999999998</v>
      </c>
      <c r="F8" s="122">
        <f>(E8/'Teine 46'!E8)*'Teine 46'!F8</f>
        <v>0.5615</v>
      </c>
      <c r="G8" s="122">
        <f>(F8/'Teine 46'!F8)*'Teine 46'!G8</f>
        <v>0.84150000000000003</v>
      </c>
    </row>
    <row r="9" spans="1:11">
      <c r="A9" s="86"/>
      <c r="B9" s="123" t="str">
        <f>'Teine 46'!B9</f>
        <v>Mahla-õlikaste</v>
      </c>
      <c r="C9" s="99">
        <v>10</v>
      </c>
      <c r="D9" s="122">
        <f>(C9/'Teine 46'!C9)*'Teine 46'!D9</f>
        <v>64.378799999999998</v>
      </c>
      <c r="E9" s="122">
        <f>(D9/'Teine 46'!D9)*'Teine 46'!E9</f>
        <v>0.19410000000000002</v>
      </c>
      <c r="F9" s="122">
        <f>(E9/'Teine 46'!E9)*'Teine 46'!F9</f>
        <v>7.0611000000000006</v>
      </c>
      <c r="G9" s="122">
        <f>(F9/'Teine 46'!F9)*'Teine 46'!G9</f>
        <v>2.7100000000000003E-2</v>
      </c>
    </row>
    <row r="10" spans="1:11">
      <c r="A10" s="86"/>
      <c r="B10" s="123" t="str">
        <f>'Teine 46'!B10</f>
        <v>Porgandi-apelsinisalat</v>
      </c>
      <c r="C10" s="99">
        <v>50</v>
      </c>
      <c r="D10" s="122">
        <f>(C10/'Teine 46'!C10)*'Teine 46'!D10</f>
        <v>26.936</v>
      </c>
      <c r="E10" s="122">
        <f>(D10/'Teine 46'!D10)*'Teine 46'!E10</f>
        <v>4.5049999999999999</v>
      </c>
      <c r="F10" s="122">
        <f>(E10/'Teine 46'!E10)*'Teine 46'!F10</f>
        <v>1.0780000000000001</v>
      </c>
      <c r="G10" s="122">
        <f>(F10/'Teine 46'!F10)*'Teine 46'!G10</f>
        <v>0.39400000000000002</v>
      </c>
    </row>
    <row r="11" spans="1:11">
      <c r="A11" s="86"/>
      <c r="B11" s="123" t="str">
        <f>'Teine 46'!B11</f>
        <v>Kapsas, paprika, porrulauk (mahe kapsas)</v>
      </c>
      <c r="C11" s="99">
        <v>30</v>
      </c>
      <c r="D11" s="122">
        <f>(C11/'Teine 46'!C11)*'Teine 46'!D11</f>
        <v>8.2256</v>
      </c>
      <c r="E11" s="122">
        <f>(D11/'Teine 46'!D11)*'Teine 46'!E11</f>
        <v>1.8950000000000005</v>
      </c>
      <c r="F11" s="122">
        <f>(E11/'Teine 46'!E11)*'Teine 46'!F11</f>
        <v>5.000000000000001E-2</v>
      </c>
      <c r="G11" s="122">
        <f>(F11/'Teine 46'!F11)*'Teine 46'!G11</f>
        <v>0.41000000000000003</v>
      </c>
    </row>
    <row r="12" spans="1:11">
      <c r="A12" s="86"/>
      <c r="B12" s="123" t="str">
        <f>'Teine 46'!B12</f>
        <v>Seemnesegu (mahe)</v>
      </c>
      <c r="C12" s="99">
        <v>10</v>
      </c>
      <c r="D12" s="122">
        <f>(C12/'Teine 46'!C12)*'Teine 46'!D12</f>
        <v>60.876700000000007</v>
      </c>
      <c r="E12" s="122">
        <f>(D12/'Teine 46'!D12)*'Teine 46'!E12</f>
        <v>1.2800000000000002</v>
      </c>
      <c r="F12" s="122">
        <f>(E12/'Teine 46'!E12)*'Teine 46'!F12</f>
        <v>5.1567000000000007</v>
      </c>
      <c r="G12" s="122">
        <f>(F12/'Teine 46'!F12)*'Teine 46'!G12</f>
        <v>2.8233000000000001</v>
      </c>
      <c r="H12" s="94"/>
      <c r="I12" s="94"/>
      <c r="J12" s="94"/>
      <c r="K12" s="94"/>
    </row>
    <row r="13" spans="1:11">
      <c r="A13" s="86"/>
      <c r="B13" s="123" t="str">
        <f>'Teine 46'!B13</f>
        <v>PRIA Piimatooted (piim, keefir R 2,5% ) (L)</v>
      </c>
      <c r="C13" s="111">
        <v>50</v>
      </c>
      <c r="D13" s="122">
        <f>(C13/'Teine 46'!C13)*'Teine 46'!D13</f>
        <v>28.195</v>
      </c>
      <c r="E13" s="122">
        <f>(D13/'Teine 46'!D13)*'Teine 46'!E13</f>
        <v>2.4375</v>
      </c>
      <c r="F13" s="122">
        <f>(E13/'Teine 46'!E13)*'Teine 46'!F13</f>
        <v>1.2849999999999999</v>
      </c>
      <c r="G13" s="122">
        <f>(F13/'Teine 46'!F13)*'Teine 46'!G13</f>
        <v>1.72</v>
      </c>
      <c r="H13" s="94"/>
      <c r="I13" s="94"/>
      <c r="J13" s="94"/>
      <c r="K13" s="94"/>
    </row>
    <row r="14" spans="1:11">
      <c r="A14" s="86"/>
      <c r="B14" s="123" t="str">
        <f>'Teine 46'!B14</f>
        <v>Mahl (erinevad maitsed)</v>
      </c>
      <c r="C14" s="125">
        <v>50</v>
      </c>
      <c r="D14" s="122">
        <f>(C14/'Teine 46'!C14)*'Teine 46'!D14</f>
        <v>24.264399999999998</v>
      </c>
      <c r="E14" s="122">
        <f>(D14/'Teine 46'!D14)*'Teine 46'!E14</f>
        <v>5.891</v>
      </c>
      <c r="F14" s="122">
        <f>(E14/'Teine 46'!E14)*'Teine 46'!F14</f>
        <v>2.5000000000000001E-2</v>
      </c>
      <c r="G14" s="122">
        <f>(F14/'Teine 46'!F14)*'Teine 46'!G14</f>
        <v>0.18149999999999999</v>
      </c>
      <c r="H14" s="94"/>
      <c r="I14" s="94"/>
      <c r="J14" s="94"/>
      <c r="K14" s="94"/>
    </row>
    <row r="15" spans="1:11">
      <c r="A15" s="86"/>
      <c r="B15" s="123" t="str">
        <f>'Teine 46'!B15</f>
        <v>Joogijogurt R 1,5%, maitsestatud (L)</v>
      </c>
      <c r="C15" s="125">
        <v>50</v>
      </c>
      <c r="D15" s="122">
        <f>(C15/'Teine 46'!C15)*'Teine 46'!D15</f>
        <v>37.372999999999998</v>
      </c>
      <c r="E15" s="122">
        <f>(D15/'Teine 46'!D15)*'Teine 46'!E15</f>
        <v>6.0614999999999997</v>
      </c>
      <c r="F15" s="122">
        <f>(E15/'Teine 46'!E15)*'Teine 46'!F15</f>
        <v>0.75</v>
      </c>
      <c r="G15" s="122">
        <f>(F15/'Teine 46'!F15)*'Teine 46'!G15</f>
        <v>1.6</v>
      </c>
      <c r="H15" s="94"/>
      <c r="I15" s="94"/>
      <c r="J15" s="94"/>
      <c r="K15" s="94"/>
    </row>
    <row r="16" spans="1:11">
      <c r="A16" s="86"/>
      <c r="B16" s="123" t="str">
        <f>'Teine 46'!B16</f>
        <v>Tee, suhkruta</v>
      </c>
      <c r="C16" s="99">
        <v>50</v>
      </c>
      <c r="D16" s="122">
        <f>(C16/'Teine 46'!C16)*'Teine 46'!D16</f>
        <v>0.2</v>
      </c>
      <c r="E16" s="122">
        <f>(D16/'Teine 46'!D16)*'Teine 46'!E16</f>
        <v>0</v>
      </c>
      <c r="F16" s="122">
        <v>0</v>
      </c>
      <c r="G16" s="122">
        <v>0.05</v>
      </c>
      <c r="H16" s="94"/>
      <c r="I16" s="94"/>
      <c r="J16" s="94"/>
      <c r="K16" s="94"/>
    </row>
    <row r="17" spans="1:8">
      <c r="A17" s="86"/>
      <c r="B17" s="123" t="str">
        <f>'Teine 46'!B17</f>
        <v>Rukkileiva (3 sorti) - ja sepikutoodete valik  (G)</v>
      </c>
      <c r="C17" s="102">
        <v>40</v>
      </c>
      <c r="D17" s="122">
        <f>(C17/'Teine 46'!C17)*'Teine 46'!D17</f>
        <v>98.48</v>
      </c>
      <c r="E17" s="122">
        <f>(D17/'Teine 46'!D17)*'Teine 46'!E17</f>
        <v>20.92</v>
      </c>
      <c r="F17" s="122">
        <f>(E17/'Teine 46'!E17)*'Teine 46'!F17</f>
        <v>0.80000000000000016</v>
      </c>
      <c r="G17" s="122">
        <f>(F17/'Teine 46'!F17)*'Teine 46'!G17</f>
        <v>2.8600000000000008</v>
      </c>
    </row>
    <row r="18" spans="1:8">
      <c r="A18" s="86"/>
      <c r="B18" s="123" t="str">
        <f>'Teine 46'!B18</f>
        <v>Õun (PRIA) (mahe)</v>
      </c>
      <c r="C18" s="126">
        <v>50</v>
      </c>
      <c r="D18" s="122">
        <f>(C18/'Teine 46'!C18)*'Teine 46'!D18</f>
        <v>24.038</v>
      </c>
      <c r="E18" s="122">
        <f>(D18/'Teine 46'!D18)*'Teine 46'!E18</f>
        <v>6.74</v>
      </c>
      <c r="F18" s="122">
        <f>(E18/'Teine 46'!E18)*'Teine 46'!F18</f>
        <v>0</v>
      </c>
      <c r="G18" s="122">
        <v>0</v>
      </c>
    </row>
    <row r="19" spans="1:8" s="131" customFormat="1">
      <c r="A19" s="127"/>
      <c r="B19" s="128" t="s">
        <v>8</v>
      </c>
      <c r="C19" s="129"/>
      <c r="D19" s="130">
        <f>SUM(D4:D18)</f>
        <v>625.14750000000004</v>
      </c>
      <c r="E19" s="130">
        <f>SUM(E4:E18)</f>
        <v>83.819599999999994</v>
      </c>
      <c r="F19" s="130">
        <f>SUM(F4:F18)</f>
        <v>26.626300000000001</v>
      </c>
      <c r="G19" s="130">
        <f>SUM(G4:G18)</f>
        <v>17.680900000000001</v>
      </c>
    </row>
    <row r="20" spans="1:8">
      <c r="A20" s="112"/>
      <c r="B20" s="132"/>
    </row>
    <row r="21" spans="1:8" s="95" customFormat="1" ht="24" customHeight="1">
      <c r="A21" s="37" t="s">
        <v>9</v>
      </c>
      <c r="B21" s="120"/>
      <c r="C21" s="97" t="s">
        <v>1</v>
      </c>
      <c r="D21" s="97" t="s">
        <v>2</v>
      </c>
      <c r="E21" s="97" t="s">
        <v>3</v>
      </c>
      <c r="F21" s="97" t="s">
        <v>4</v>
      </c>
      <c r="G21" s="97" t="s">
        <v>5</v>
      </c>
    </row>
    <row r="22" spans="1:8">
      <c r="A22" s="80" t="s">
        <v>6</v>
      </c>
      <c r="B22" s="123" t="str">
        <f>'Teine 46'!B22</f>
        <v>Hakkliha-riisipall (segahakkliha, siga-veis) (G, PT)</v>
      </c>
      <c r="C22" s="99">
        <v>50</v>
      </c>
      <c r="D22" s="122">
        <f>(C22/'Teine 46'!C22)*'Teine 46'!D22</f>
        <v>81.174000000000007</v>
      </c>
      <c r="E22" s="122">
        <f>(D22/'Teine 46'!D22)*'Teine 46'!E22</f>
        <v>2.3879999999999999</v>
      </c>
      <c r="F22" s="122">
        <f>(E22/'Teine 46'!E22)*'Teine 46'!F22</f>
        <v>5.3404999999999996</v>
      </c>
      <c r="G22" s="122">
        <f>(F22/'Teine 46'!F22)*'Teine 46'!G22</f>
        <v>6.1630000000000003</v>
      </c>
    </row>
    <row r="23" spans="1:8">
      <c r="A23" s="80" t="s">
        <v>22</v>
      </c>
      <c r="B23" s="123" t="str">
        <f>'Teine 46'!B23</f>
        <v>Juurviljakotlet (G, PT) (mahe)</v>
      </c>
      <c r="C23" s="99">
        <v>50</v>
      </c>
      <c r="D23" s="122">
        <f>(C23/'Teine 46'!C23)*'Teine 46'!D23</f>
        <v>70.135999999999996</v>
      </c>
      <c r="E23" s="122">
        <f>(D23/'Teine 46'!D23)*'Teine 46'!E23</f>
        <v>13.994999999999997</v>
      </c>
      <c r="F23" s="122">
        <f>(E23/'Teine 46'!E23)*'Teine 46'!F23</f>
        <v>0.94799999999999973</v>
      </c>
      <c r="G23" s="122">
        <f>(F23/'Teine 46'!F23)*'Teine 46'!G23</f>
        <v>2.6904999999999997</v>
      </c>
    </row>
    <row r="24" spans="1:8">
      <c r="A24" s="80"/>
      <c r="B24" s="123" t="str">
        <f>'Teine 46'!B24</f>
        <v>Kartul, aurutatud (mahe)</v>
      </c>
      <c r="C24" s="99">
        <v>50</v>
      </c>
      <c r="D24" s="122">
        <f>(C24/'Teine 46'!C24)*'Teine 46'!D24</f>
        <v>36.25</v>
      </c>
      <c r="E24" s="122">
        <f>(D24/'Teine 46'!D24)*'Teine 46'!E24</f>
        <v>8.25</v>
      </c>
      <c r="F24" s="122">
        <f>(E24/'Teine 46'!E24)*'Teine 46'!F24</f>
        <v>4.9999999999999996E-2</v>
      </c>
      <c r="G24" s="122">
        <f>(F24/'Teine 46'!F24)*'Teine 46'!G24</f>
        <v>0.94999999999999984</v>
      </c>
    </row>
    <row r="25" spans="1:8">
      <c r="A25" s="80"/>
      <c r="B25" s="123" t="str">
        <f>'Teine 46'!B25</f>
        <v>Bulgur, keedetud (G)</v>
      </c>
      <c r="C25" s="99">
        <v>50</v>
      </c>
      <c r="D25" s="122">
        <f>(C25/'Teine 46'!C25)*'Teine 46'!D25</f>
        <v>58.399000000000001</v>
      </c>
      <c r="E25" s="122">
        <f>(D25/'Teine 46'!D25)*'Teine 46'!E25</f>
        <v>12.448</v>
      </c>
      <c r="F25" s="122">
        <f>(E25/'Teine 46'!E25)*'Teine 46'!F25</f>
        <v>0.377</v>
      </c>
      <c r="G25" s="122">
        <f>(F25/'Teine 46'!F25)*'Teine 46'!G25</f>
        <v>1.9350000000000001</v>
      </c>
    </row>
    <row r="26" spans="1:8">
      <c r="A26" s="80"/>
      <c r="B26" s="123" t="str">
        <f>'Teine 46'!B26</f>
        <v>Aedoad, aurutatu</v>
      </c>
      <c r="C26" s="99">
        <v>50</v>
      </c>
      <c r="D26" s="122">
        <f>(C26/'Teine 46'!C26)*'Teine 46'!D26</f>
        <v>16.626000000000001</v>
      </c>
      <c r="E26" s="122">
        <f>(D26/'Teine 46'!D26)*'Teine 46'!E26</f>
        <v>3.7</v>
      </c>
      <c r="F26" s="122">
        <f>(E26/'Teine 46'!E26)*'Teine 46'!F26</f>
        <v>0.15</v>
      </c>
      <c r="G26" s="122">
        <f>(F26/'Teine 46'!F26)*'Teine 46'!G26</f>
        <v>1</v>
      </c>
    </row>
    <row r="27" spans="1:8">
      <c r="A27" s="80"/>
      <c r="B27" s="123" t="str">
        <f>'Teine 46'!B27</f>
        <v>Soe valge kaste (G, L)</v>
      </c>
      <c r="C27" s="99">
        <v>50</v>
      </c>
      <c r="D27" s="122">
        <f>(C27/'Teine 46'!C27)*'Teine 46'!D27</f>
        <v>59.125999999999998</v>
      </c>
      <c r="E27" s="122">
        <f>(D27/'Teine 46'!D27)*'Teine 46'!E27</f>
        <v>4.077</v>
      </c>
      <c r="F27" s="122">
        <f>(E27/'Teine 46'!E27)*'Teine 46'!F27</f>
        <v>3.9460000000000002</v>
      </c>
      <c r="G27" s="122">
        <f>(F27/'Teine 46'!F27)*'Teine 46'!G27</f>
        <v>1.873</v>
      </c>
    </row>
    <row r="28" spans="1:8">
      <c r="A28" s="80"/>
      <c r="B28" s="123" t="str">
        <f>'Teine 46'!B28</f>
        <v>Mahla-õlikaste</v>
      </c>
      <c r="C28" s="99">
        <v>5</v>
      </c>
      <c r="D28" s="122">
        <f>(C28/'Teine 46'!C28)*'Teine 46'!D28</f>
        <v>32.189399999999999</v>
      </c>
      <c r="E28" s="122">
        <f>(D28/'Teine 46'!D28)*'Teine 46'!E28</f>
        <v>9.7050000000000011E-2</v>
      </c>
      <c r="F28" s="122">
        <f>(E28/'Teine 46'!E28)*'Teine 46'!F28</f>
        <v>3.5305500000000003</v>
      </c>
      <c r="G28" s="122">
        <f>(F28/'Teine 46'!F28)*'Teine 46'!G28</f>
        <v>1.3550000000000001E-2</v>
      </c>
    </row>
    <row r="29" spans="1:8">
      <c r="A29" s="80"/>
      <c r="B29" s="123" t="str">
        <f>'Teine 46'!B29</f>
        <v>Kapsa-selleri-õunasalat (mahe kapsas)</v>
      </c>
      <c r="C29" s="99">
        <v>50</v>
      </c>
      <c r="D29" s="122">
        <f>(C29/'Teine 46'!C29)*'Teine 46'!D29</f>
        <v>22.119</v>
      </c>
      <c r="E29" s="122">
        <f>(D29/'Teine 46'!D29)*'Teine 46'!E29</f>
        <v>4.72</v>
      </c>
      <c r="F29" s="122">
        <f>(E29/'Teine 46'!E29)*'Teine 46'!F29</f>
        <v>0.53</v>
      </c>
      <c r="G29" s="122">
        <f>(F29/'Teine 46'!F29)*'Teine 46'!G29</f>
        <v>0.375</v>
      </c>
    </row>
    <row r="30" spans="1:8">
      <c r="A30" s="80"/>
      <c r="B30" s="123" t="str">
        <f>'Teine 46'!B30</f>
        <v>Salatisegu, roheline hernes, marineeritud kurk</v>
      </c>
      <c r="C30" s="99">
        <v>30</v>
      </c>
      <c r="D30" s="122">
        <f>(C30/'Teine 46'!C30)*'Teine 46'!D30</f>
        <v>12.3</v>
      </c>
      <c r="E30" s="122">
        <f>(D30/'Teine 46'!D30)*'Teine 46'!E30</f>
        <v>2.4125000000000001</v>
      </c>
      <c r="F30" s="122">
        <f>(E30/'Teine 46'!E30)*'Teine 46'!F30</f>
        <v>0.11699999999999999</v>
      </c>
      <c r="G30" s="122">
        <f>(F30/'Teine 46'!F30)*'Teine 46'!G30</f>
        <v>0.91049999999999998</v>
      </c>
    </row>
    <row r="31" spans="1:8">
      <c r="A31" s="80"/>
      <c r="B31" s="123" t="str">
        <f>'Teine 46'!B31</f>
        <v>Seemnesegu (mahe)</v>
      </c>
      <c r="C31" s="99">
        <v>10</v>
      </c>
      <c r="D31" s="122">
        <f>(C31/'Teine 46'!C31)*'Teine 46'!D31</f>
        <v>60.876700000000007</v>
      </c>
      <c r="E31" s="122">
        <f>(D31/'Teine 46'!D31)*'Teine 46'!E31</f>
        <v>1.2800000000000002</v>
      </c>
      <c r="F31" s="122">
        <f>(E31/'Teine 46'!E31)*'Teine 46'!F31</f>
        <v>5.1567000000000007</v>
      </c>
      <c r="G31" s="122">
        <f>(F31/'Teine 46'!F31)*'Teine 46'!G31</f>
        <v>2.8233000000000001</v>
      </c>
    </row>
    <row r="32" spans="1:8">
      <c r="A32" s="86"/>
      <c r="B32" s="123" t="str">
        <f>'Teine 46'!B32</f>
        <v>PRIA Piimatooted (piim, keefir R 2,5% ) (L)</v>
      </c>
      <c r="C32" s="99">
        <v>25</v>
      </c>
      <c r="D32" s="122">
        <f>(C32/'Teine 46'!C32)*'Teine 46'!D32</f>
        <v>14.0975</v>
      </c>
      <c r="E32" s="122">
        <f>(D32/'Teine 46'!D32)*'Teine 46'!E32</f>
        <v>1.21875</v>
      </c>
      <c r="F32" s="122">
        <f>(E32/'Teine 46'!E32)*'Teine 46'!F32</f>
        <v>0.64249999999999996</v>
      </c>
      <c r="G32" s="122">
        <f>(F32/'Teine 46'!F32)*'Teine 46'!G32</f>
        <v>0.86</v>
      </c>
      <c r="H32" s="94"/>
    </row>
    <row r="33" spans="1:10">
      <c r="A33" s="86"/>
      <c r="B33" s="123" t="str">
        <f>'Teine 46'!B33</f>
        <v>Mahl (erinevad maitsed)</v>
      </c>
      <c r="C33" s="99">
        <v>25</v>
      </c>
      <c r="D33" s="122">
        <f>(C33/'Teine 46'!C33)*'Teine 46'!D33</f>
        <v>12.132199999999999</v>
      </c>
      <c r="E33" s="122">
        <f>(D33/'Teine 46'!D33)*'Teine 46'!E33</f>
        <v>2.9455</v>
      </c>
      <c r="F33" s="122">
        <f>(E33/'Teine 46'!E33)*'Teine 46'!F33</f>
        <v>1.2500000000000001E-2</v>
      </c>
      <c r="G33" s="122">
        <f>(F33/'Teine 46'!F33)*'Teine 46'!G33</f>
        <v>9.0749999999999997E-2</v>
      </c>
      <c r="H33" s="94"/>
    </row>
    <row r="34" spans="1:10">
      <c r="A34" s="86"/>
      <c r="B34" s="123" t="str">
        <f>'Teine 46'!B34</f>
        <v>Joogijogurt R 1,5%, maitsestatud (L)</v>
      </c>
      <c r="C34" s="99">
        <v>25</v>
      </c>
      <c r="D34" s="122">
        <f>(C34/'Teine 46'!C34)*'Teine 46'!D34</f>
        <v>18.686499999999999</v>
      </c>
      <c r="E34" s="122">
        <f>(D34/'Teine 46'!D34)*'Teine 46'!E34</f>
        <v>3.0307499999999998</v>
      </c>
      <c r="F34" s="122">
        <f>(E34/'Teine 46'!E34)*'Teine 46'!F34</f>
        <v>0.375</v>
      </c>
      <c r="G34" s="122">
        <f>(F34/'Teine 46'!F34)*'Teine 46'!G34</f>
        <v>0.8</v>
      </c>
      <c r="H34" s="94"/>
    </row>
    <row r="35" spans="1:10">
      <c r="A35" s="108"/>
      <c r="B35" s="123" t="str">
        <f>'Teine 46'!B35</f>
        <v>Tee, suhkruta</v>
      </c>
      <c r="C35" s="150">
        <v>25</v>
      </c>
      <c r="D35" s="122">
        <f>(C35/'Teine 46'!C35)*'Teine 46'!D35</f>
        <v>0.1</v>
      </c>
      <c r="E35" s="122">
        <f>(D35/'Teine 46'!D35)*'Teine 46'!E35</f>
        <v>0</v>
      </c>
      <c r="F35" s="122">
        <v>0</v>
      </c>
      <c r="G35" s="122">
        <v>0.05</v>
      </c>
    </row>
    <row r="36" spans="1:10">
      <c r="A36" s="80"/>
      <c r="B36" s="123" t="str">
        <f>'Teine 46'!B36</f>
        <v>Rukkileiva (3 sorti) - ja sepikutoodete valik  (G)</v>
      </c>
      <c r="C36" s="101">
        <v>40</v>
      </c>
      <c r="D36" s="122">
        <f>(C36/'Teine 46'!C36)*'Teine 46'!D36</f>
        <v>98.48</v>
      </c>
      <c r="E36" s="122">
        <f>(D36/'Teine 46'!D36)*'Teine 46'!E36</f>
        <v>20.92</v>
      </c>
      <c r="F36" s="122">
        <f>(E36/'Teine 46'!E36)*'Teine 46'!F36</f>
        <v>0.80000000000000016</v>
      </c>
      <c r="G36" s="122">
        <f>(F36/'Teine 46'!F36)*'Teine 46'!G36</f>
        <v>2.8600000000000008</v>
      </c>
    </row>
    <row r="37" spans="1:10">
      <c r="A37" s="108"/>
      <c r="B37" s="123" t="str">
        <f>'Teine 46'!B37</f>
        <v>Pirn (PRIA)</v>
      </c>
      <c r="C37" s="99">
        <v>50</v>
      </c>
      <c r="D37" s="122">
        <f>(C37/'Teine 46'!C37)*'Teine 46'!D37</f>
        <v>19.988</v>
      </c>
      <c r="E37" s="122">
        <f>(D37/'Teine 46'!D37)*'Teine 46'!E37</f>
        <v>5.97</v>
      </c>
      <c r="F37" s="122">
        <f>(E37/'Teine 46'!E37)*'Teine 46'!F37</f>
        <v>0</v>
      </c>
      <c r="G37" s="122">
        <v>0.3</v>
      </c>
    </row>
    <row r="38" spans="1:10" s="118" customFormat="1">
      <c r="A38" s="47"/>
      <c r="B38" s="134" t="s">
        <v>8</v>
      </c>
      <c r="C38" s="50"/>
      <c r="D38" s="50">
        <f>SUM(D22:D37)</f>
        <v>612.68029999999999</v>
      </c>
      <c r="E38" s="50">
        <f>SUM(E22:E37)</f>
        <v>87.452550000000002</v>
      </c>
      <c r="F38" s="50">
        <f>SUM(F22:F37)</f>
        <v>21.975749999999998</v>
      </c>
      <c r="G38" s="50">
        <f>SUM(G22:G37)</f>
        <v>23.694600000000001</v>
      </c>
    </row>
    <row r="39" spans="1:10">
      <c r="A39" s="112"/>
      <c r="B39" s="132"/>
    </row>
    <row r="40" spans="1:10" s="95" customFormat="1" ht="24" customHeight="1">
      <c r="A40" s="37" t="s">
        <v>11</v>
      </c>
      <c r="B40" s="135"/>
      <c r="C40" s="136" t="s">
        <v>1</v>
      </c>
      <c r="D40" s="136" t="s">
        <v>2</v>
      </c>
      <c r="E40" s="97" t="s">
        <v>3</v>
      </c>
      <c r="F40" s="136" t="s">
        <v>4</v>
      </c>
      <c r="G40" s="136" t="s">
        <v>5</v>
      </c>
    </row>
    <row r="41" spans="1:10">
      <c r="A41" s="80" t="s">
        <v>6</v>
      </c>
      <c r="B41" s="123" t="str">
        <f>'Teine 46'!B41</f>
        <v>Rassolnik kanalihaga (G)</v>
      </c>
      <c r="C41" s="99">
        <v>100</v>
      </c>
      <c r="D41" s="122">
        <f>(C41/'Teine 46'!C41)*'Teine 46'!D41</f>
        <v>44.783999999999999</v>
      </c>
      <c r="E41" s="122">
        <f>(D41/'Teine 46'!D41)*'Teine 46'!E41</f>
        <v>7.25</v>
      </c>
      <c r="F41" s="122">
        <f>(E41/'Teine 46'!E41)*'Teine 46'!F41</f>
        <v>0.34399999999999997</v>
      </c>
      <c r="G41" s="122">
        <f>(F41/'Teine 46'!F41)*'Teine 46'!G41</f>
        <v>3.5500000000000003</v>
      </c>
    </row>
    <row r="42" spans="1:10">
      <c r="A42" s="80" t="s">
        <v>22</v>
      </c>
      <c r="B42" s="123" t="str">
        <f>'Teine 46'!B42</f>
        <v>Rassolnik põldubadega (G) (mahe)</v>
      </c>
      <c r="C42" s="111">
        <v>100</v>
      </c>
      <c r="D42" s="122">
        <f>(C42/'Teine 46'!C42)*'Teine 46'!D42</f>
        <v>42.314999999999998</v>
      </c>
      <c r="E42" s="122">
        <f>(D42/'Teine 46'!D42)*'Teine 46'!E42</f>
        <v>9.3000000000000007</v>
      </c>
      <c r="F42" s="122">
        <f>(E42/'Teine 46'!E42)*'Teine 46'!F42</f>
        <v>0.20499999999999999</v>
      </c>
      <c r="G42" s="122">
        <f>(F42/'Teine 46'!F42)*'Teine 46'!G42</f>
        <v>1.5590000000000002</v>
      </c>
    </row>
    <row r="43" spans="1:10">
      <c r="A43" s="86"/>
      <c r="B43" s="123" t="str">
        <f>'Teine 46'!B43</f>
        <v>Karamellipuding keedisega (L)</v>
      </c>
      <c r="C43" s="122">
        <v>80</v>
      </c>
      <c r="D43" s="122">
        <f>(C43/'Teine 46'!C43)*'Teine 46'!D43</f>
        <v>72.61399999999999</v>
      </c>
      <c r="E43" s="122">
        <f>(D43/'Teine 46'!D43)*'Teine 46'!E43</f>
        <v>14.847</v>
      </c>
      <c r="F43" s="122">
        <f>(E43/'Teine 46'!E43)*'Teine 46'!F43</f>
        <v>0.93399999999999994</v>
      </c>
      <c r="G43" s="122">
        <f>(F43/'Teine 46'!F43)*'Teine 46'!G43</f>
        <v>1.2049999999999998</v>
      </c>
    </row>
    <row r="44" spans="1:10" s="95" customFormat="1">
      <c r="A44" s="86"/>
      <c r="B44" s="123" t="str">
        <f>'Teine 46'!B44</f>
        <v>Jogurti-kamadessert marjadega (G, L)</v>
      </c>
      <c r="C44" s="250">
        <v>80</v>
      </c>
      <c r="D44" s="122">
        <f>(C44/'Teine 46'!C44)*'Teine 46'!D44</f>
        <v>176.0608</v>
      </c>
      <c r="E44" s="122">
        <f>(D44/'Teine 46'!D44)*'Teine 46'!E44</f>
        <v>24.356000000000002</v>
      </c>
      <c r="F44" s="122">
        <f>(E44/'Teine 46'!E44)*'Teine 46'!F44</f>
        <v>7.3824000000000005</v>
      </c>
      <c r="G44" s="122">
        <f>(F44/'Teine 46'!F44)*'Teine 46'!G44</f>
        <v>4.9088000000000003</v>
      </c>
    </row>
    <row r="45" spans="1:10" s="95" customFormat="1">
      <c r="A45" s="86"/>
      <c r="B45" s="123" t="str">
        <f>'Teine 46'!B45</f>
        <v>PRIA Piimatooted (piim, keefir R 2,5% ) (L)</v>
      </c>
      <c r="C45" s="101">
        <v>50</v>
      </c>
      <c r="D45" s="122">
        <f>(C45/'Teine 46'!C45)*'Teine 46'!D45</f>
        <v>28.195</v>
      </c>
      <c r="E45" s="122">
        <f>(D45/'Teine 46'!D45)*'Teine 46'!E45</f>
        <v>2.4375</v>
      </c>
      <c r="F45" s="122">
        <f>(E45/'Teine 46'!E45)*'Teine 46'!F45</f>
        <v>1.2849999999999999</v>
      </c>
      <c r="G45" s="122">
        <f>(F45/'Teine 46'!F45)*'Teine 46'!G45</f>
        <v>1.72</v>
      </c>
    </row>
    <row r="46" spans="1:10" s="95" customFormat="1">
      <c r="A46" s="86"/>
      <c r="B46" s="123" t="str">
        <f>'Teine 46'!B46</f>
        <v>Mahl (erinevad maitsed)</v>
      </c>
      <c r="C46" s="101">
        <v>50</v>
      </c>
      <c r="D46" s="122">
        <f>(C46/'Teine 46'!C46)*'Teine 46'!D46</f>
        <v>24.264399999999998</v>
      </c>
      <c r="E46" s="122">
        <f>(D46/'Teine 46'!D46)*'Teine 46'!E46</f>
        <v>5.891</v>
      </c>
      <c r="F46" s="122">
        <f>(E46/'Teine 46'!E46)*'Teine 46'!F46</f>
        <v>2.5000000000000001E-2</v>
      </c>
      <c r="G46" s="122">
        <f>(F46/'Teine 46'!F46)*'Teine 46'!G46</f>
        <v>0.18149999999999999</v>
      </c>
    </row>
    <row r="47" spans="1:10" s="95" customFormat="1">
      <c r="A47" s="86"/>
      <c r="B47" s="123" t="str">
        <f>'Teine 46'!B47</f>
        <v>Joogijogurt R 1,5%, maitsestatud (L)</v>
      </c>
      <c r="C47" s="101">
        <v>50</v>
      </c>
      <c r="D47" s="122">
        <f>(C47/'Teine 46'!C47)*'Teine 46'!D47</f>
        <v>37.372999999999998</v>
      </c>
      <c r="E47" s="122">
        <f>(D47/'Teine 46'!D47)*'Teine 46'!E47</f>
        <v>6.0614999999999997</v>
      </c>
      <c r="F47" s="122">
        <f>(E47/'Teine 46'!E47)*'Teine 46'!F47</f>
        <v>0.75</v>
      </c>
      <c r="G47" s="122">
        <f>(F47/'Teine 46'!F47)*'Teine 46'!G47</f>
        <v>1.6</v>
      </c>
    </row>
    <row r="48" spans="1:10">
      <c r="A48" s="86"/>
      <c r="B48" s="123" t="str">
        <f>'Teine 46'!B48</f>
        <v>Tee, suhkruta</v>
      </c>
      <c r="C48" s="251">
        <v>50</v>
      </c>
      <c r="D48" s="122">
        <f>(C48/'Teine 46'!C48)*'Teine 46'!D48</f>
        <v>0.2</v>
      </c>
      <c r="E48" s="122">
        <f>(D48/'Teine 46'!D48)*'Teine 46'!E48</f>
        <v>0</v>
      </c>
      <c r="F48" s="122">
        <v>0</v>
      </c>
      <c r="G48" s="122">
        <v>0.05</v>
      </c>
      <c r="H48" s="94"/>
      <c r="I48" s="94"/>
      <c r="J48" s="94"/>
    </row>
    <row r="49" spans="1:7">
      <c r="A49" s="108"/>
      <c r="B49" s="123" t="str">
        <f>'Teine 46'!B49</f>
        <v>Rukkileiva (3 sorti) - ja sepikutoodete valik  (G)</v>
      </c>
      <c r="C49" s="99">
        <v>40</v>
      </c>
      <c r="D49" s="122">
        <f>(C49/'Teine 46'!C49)*'Teine 46'!D49</f>
        <v>98.48</v>
      </c>
      <c r="E49" s="122">
        <f>(D49/'Teine 46'!D49)*'Teine 46'!E49</f>
        <v>20.92</v>
      </c>
      <c r="F49" s="122">
        <f>(E49/'Teine 46'!E49)*'Teine 46'!F49</f>
        <v>0.80000000000000016</v>
      </c>
      <c r="G49" s="122">
        <f>(F49/'Teine 46'!F49)*'Teine 46'!G49</f>
        <v>2.8600000000000008</v>
      </c>
    </row>
    <row r="50" spans="1:7">
      <c r="A50" s="108"/>
      <c r="B50" s="123" t="str">
        <f>'Teine 46'!B50</f>
        <v>Banaan</v>
      </c>
      <c r="C50" s="125">
        <v>50</v>
      </c>
      <c r="D50" s="122">
        <f>(C50/'Teine 46'!C50)*'Teine 46'!D50</f>
        <v>33.799999999999997</v>
      </c>
      <c r="E50" s="122">
        <f>(D50/'Teine 46'!D50)*'Teine 46'!E50</f>
        <v>7.65</v>
      </c>
      <c r="F50" s="122">
        <f>(E50/'Teine 46'!E50)*'Teine 46'!F50</f>
        <v>0.1</v>
      </c>
      <c r="G50" s="122">
        <f>(F50/'Teine 46'!F50)*'Teine 46'!G50</f>
        <v>0.4</v>
      </c>
    </row>
    <row r="51" spans="1:7" s="118" customFormat="1">
      <c r="A51" s="47"/>
      <c r="B51" s="134" t="s">
        <v>8</v>
      </c>
      <c r="C51" s="50"/>
      <c r="D51" s="50">
        <f>SUM(D41:D50)</f>
        <v>558.08619999999985</v>
      </c>
      <c r="E51" s="50">
        <f>SUM(E41:E50)</f>
        <v>98.713000000000008</v>
      </c>
      <c r="F51" s="50">
        <f>SUM(F41:F50)</f>
        <v>11.825400000000002</v>
      </c>
      <c r="G51" s="50">
        <f>SUM(G41:G50)</f>
        <v>18.034299999999998</v>
      </c>
    </row>
    <row r="52" spans="1:7">
      <c r="A52" s="105"/>
      <c r="B52" s="132"/>
      <c r="C52" s="94"/>
    </row>
    <row r="53" spans="1:7" s="95" customFormat="1" ht="24" customHeight="1">
      <c r="A53" s="37" t="s">
        <v>12</v>
      </c>
      <c r="B53" s="120"/>
      <c r="C53" s="97" t="s">
        <v>1</v>
      </c>
      <c r="D53" s="97" t="s">
        <v>2</v>
      </c>
      <c r="E53" s="97" t="s">
        <v>3</v>
      </c>
      <c r="F53" s="97" t="s">
        <v>4</v>
      </c>
      <c r="G53" s="97" t="s">
        <v>5</v>
      </c>
    </row>
    <row r="54" spans="1:7">
      <c r="A54" s="80" t="s">
        <v>6</v>
      </c>
      <c r="B54" s="123" t="str">
        <f>'Teine 46'!B54</f>
        <v>Kalapada värviliste köögiviljadega</v>
      </c>
      <c r="C54" s="109">
        <v>100</v>
      </c>
      <c r="D54" s="190">
        <f>(C54/'Teine 46'!C54)*'Teine 46'!D54</f>
        <v>128.89500000000001</v>
      </c>
      <c r="E54" s="190">
        <f>(D54/'Teine 46'!D54)*'Teine 46'!E54</f>
        <v>3.3820000000000001</v>
      </c>
      <c r="F54" s="190">
        <f>(E54/'Teine 46'!E54)*'Teine 46'!F54</f>
        <v>4.84</v>
      </c>
      <c r="G54" s="190">
        <f>(F54/'Teine 46'!F54)*'Teine 46'!G54</f>
        <v>18.507000000000001</v>
      </c>
    </row>
    <row r="55" spans="1:7">
      <c r="A55" s="80" t="s">
        <v>22</v>
      </c>
      <c r="B55" s="123" t="str">
        <f>'Teine 46'!B55</f>
        <v>Läätsepada värviliste köögiviljadega (mahe)</v>
      </c>
      <c r="C55" s="109">
        <v>50</v>
      </c>
      <c r="D55" s="190">
        <f>(C55/'Teine 46'!C55)*'Teine 46'!D55</f>
        <v>39.805500000000002</v>
      </c>
      <c r="E55" s="190">
        <f>(D55/'Teine 46'!D55)*'Teine 46'!E55</f>
        <v>5.8594999999999988</v>
      </c>
      <c r="F55" s="190">
        <f>(E55/'Teine 46'!E55)*'Teine 46'!F55</f>
        <v>1.6199999999999999</v>
      </c>
      <c r="G55" s="190">
        <f>(F55/'Teine 46'!F55)*'Teine 46'!G55</f>
        <v>1.1234999999999997</v>
      </c>
    </row>
    <row r="56" spans="1:7">
      <c r="A56" s="80"/>
      <c r="B56" s="123" t="str">
        <f>'Teine 46'!B56</f>
        <v>Kartuli-porgandipüree (L)</v>
      </c>
      <c r="C56" s="109">
        <v>50</v>
      </c>
      <c r="D56" s="190">
        <f>(C56/'Teine 46'!C56)*'Teine 46'!D56</f>
        <v>37.827500000000001</v>
      </c>
      <c r="E56" s="190">
        <f>(D56/'Teine 46'!D56)*'Teine 46'!E56</f>
        <v>7.9924999999999997</v>
      </c>
      <c r="F56" s="190">
        <f>(E56/'Teine 46'!E56)*'Teine 46'!F56</f>
        <v>0.32750000000000001</v>
      </c>
      <c r="G56" s="190">
        <f>(F56/'Teine 46'!F56)*'Teine 46'!G56</f>
        <v>1.1325000000000001</v>
      </c>
    </row>
    <row r="57" spans="1:7">
      <c r="A57" s="80"/>
      <c r="B57" s="123" t="str">
        <f>'Teine 46'!B57</f>
        <v>Kuskuss, aurutatud (G)</v>
      </c>
      <c r="C57" s="109">
        <v>50</v>
      </c>
      <c r="D57" s="190">
        <f>(C57/'Teine 46'!C57)*'Teine 46'!D57</f>
        <v>64.076499999999996</v>
      </c>
      <c r="E57" s="190">
        <f>(D57/'Teine 46'!D57)*'Teine 46'!E57</f>
        <v>13.579499999999998</v>
      </c>
      <c r="F57" s="190">
        <f>(E57/'Teine 46'!E57)*'Teine 46'!F57</f>
        <v>0.34449999999999997</v>
      </c>
      <c r="G57" s="190">
        <f>(F57/'Teine 46'!F57)*'Teine 46'!G57</f>
        <v>1.9679999999999997</v>
      </c>
    </row>
    <row r="58" spans="1:7">
      <c r="A58" s="80"/>
      <c r="B58" s="123" t="str">
        <f>'Teine 46'!B58</f>
        <v>Brokoli, aurutatud</v>
      </c>
      <c r="C58" s="109">
        <v>50</v>
      </c>
      <c r="D58" s="190">
        <f>(C58/'Teine 46'!C58)*'Teine 46'!D58</f>
        <v>19.73</v>
      </c>
      <c r="E58" s="190">
        <f>(D58/'Teine 46'!D58)*'Teine 46'!E58</f>
        <v>3.05</v>
      </c>
      <c r="F58" s="190">
        <f>(E58/'Teine 46'!E58)*'Teine 46'!F58</f>
        <v>0.25</v>
      </c>
      <c r="G58" s="190">
        <f>(F58/'Teine 46'!F58)*'Teine 46'!G58</f>
        <v>2.0499999999999998</v>
      </c>
    </row>
    <row r="59" spans="1:7">
      <c r="A59" s="80"/>
      <c r="B59" s="123" t="str">
        <f>'Teine 46'!B59</f>
        <v>Külm hapukoorekaste murulauguga (L)</v>
      </c>
      <c r="C59" s="109">
        <v>50</v>
      </c>
      <c r="D59" s="190">
        <f>(C59/'Teine 46'!C59)*'Teine 46'!D59</f>
        <v>56.622999999999998</v>
      </c>
      <c r="E59" s="190">
        <f>(D59/'Teine 46'!D59)*'Teine 46'!E59</f>
        <v>2.4849999999999999</v>
      </c>
      <c r="F59" s="190">
        <f>(E59/'Teine 46'!E59)*'Teine 46'!F59</f>
        <v>4.5599999999999996</v>
      </c>
      <c r="G59" s="190">
        <f>(F59/'Teine 46'!F59)*'Teine 46'!G59</f>
        <v>1.4379999999999999</v>
      </c>
    </row>
    <row r="60" spans="1:7">
      <c r="A60" s="80"/>
      <c r="B60" s="123" t="str">
        <f>'Teine 46'!B60</f>
        <v>Mahla-õlikaste</v>
      </c>
      <c r="C60" s="252">
        <v>5</v>
      </c>
      <c r="D60" s="190">
        <f>(C60/'Teine 46'!C60)*'Teine 46'!D60</f>
        <v>32.189399999999999</v>
      </c>
      <c r="E60" s="190">
        <f>(D60/'Teine 46'!D60)*'Teine 46'!E60</f>
        <v>9.7050000000000011E-2</v>
      </c>
      <c r="F60" s="190">
        <f>(E60/'Teine 46'!E60)*'Teine 46'!F60</f>
        <v>3.5305500000000003</v>
      </c>
      <c r="G60" s="190">
        <f>(F60/'Teine 46'!F60)*'Teine 46'!G60</f>
        <v>1.3550000000000001E-2</v>
      </c>
    </row>
    <row r="61" spans="1:7">
      <c r="A61" s="80"/>
      <c r="B61" s="123" t="str">
        <f>'Teine 46'!B61</f>
        <v>Porgandi-mangosalat (mahe porgand)</v>
      </c>
      <c r="C61" s="109">
        <v>50</v>
      </c>
      <c r="D61" s="190">
        <f>(C61/'Teine 46'!C61)*'Teine 46'!D61</f>
        <v>23.242999999999999</v>
      </c>
      <c r="E61" s="190">
        <f>(D61/'Teine 46'!D61)*'Teine 46'!E61</f>
        <v>4.7675000000000001</v>
      </c>
      <c r="F61" s="190">
        <f>(E61/'Teine 46'!E61)*'Teine 46'!F61</f>
        <v>0.624</v>
      </c>
      <c r="G61" s="190">
        <f>(F61/'Teine 46'!F61)*'Teine 46'!G61</f>
        <v>0.29699999999999999</v>
      </c>
    </row>
    <row r="62" spans="1:7">
      <c r="A62" s="80"/>
      <c r="B62" s="123" t="str">
        <f>'Teine 46'!B62</f>
        <v>Hiina kapsas, tomat, mais</v>
      </c>
      <c r="C62" s="109">
        <v>30</v>
      </c>
      <c r="D62" s="190">
        <f>(C62/'Teine 46'!C62)*'Teine 46'!D62</f>
        <v>12.058</v>
      </c>
      <c r="E62" s="190">
        <f>(D62/'Teine 46'!D62)*'Teine 46'!E62</f>
        <v>2.4850000000000003</v>
      </c>
      <c r="F62" s="190">
        <f>(E62/'Teine 46'!E62)*'Teine 46'!F62</f>
        <v>0.19000000000000003</v>
      </c>
      <c r="G62" s="190">
        <f>(F62/'Teine 46'!F62)*'Teine 46'!G62</f>
        <v>0.51</v>
      </c>
    </row>
    <row r="63" spans="1:7">
      <c r="A63" s="80"/>
      <c r="B63" s="123" t="str">
        <f>'Teine 46'!B63</f>
        <v>Seemnesegu (mahe)</v>
      </c>
      <c r="C63" s="109">
        <v>10</v>
      </c>
      <c r="D63" s="190">
        <f>(C63/'Teine 46'!C63)*'Teine 46'!D63</f>
        <v>60.876700000000007</v>
      </c>
      <c r="E63" s="190">
        <f>(D63/'Teine 46'!D63)*'Teine 46'!E63</f>
        <v>1.2800000000000002</v>
      </c>
      <c r="F63" s="190">
        <f>(E63/'Teine 46'!E63)*'Teine 46'!F63</f>
        <v>5.1567000000000007</v>
      </c>
      <c r="G63" s="190">
        <f>(F63/'Teine 46'!F63)*'Teine 46'!G63</f>
        <v>2.8233000000000001</v>
      </c>
    </row>
    <row r="64" spans="1:7" s="3" customFormat="1">
      <c r="A64" s="40"/>
      <c r="B64" s="123" t="str">
        <f>'Teine 46'!B64</f>
        <v>PRIA Piimatooted (piim, keefir R 2,5% ) (L)</v>
      </c>
      <c r="C64" s="181">
        <v>25</v>
      </c>
      <c r="D64" s="190">
        <f>(C64/'Teine 46'!C64)*'Teine 46'!D64</f>
        <v>14.0975</v>
      </c>
      <c r="E64" s="190">
        <f>(D64/'Teine 46'!D64)*'Teine 46'!E64</f>
        <v>1.21875</v>
      </c>
      <c r="F64" s="190">
        <f>(E64/'Teine 46'!E64)*'Teine 46'!F64</f>
        <v>0.64249999999999996</v>
      </c>
      <c r="G64" s="190">
        <f>(F64/'Teine 46'!F64)*'Teine 46'!G64</f>
        <v>0.86</v>
      </c>
    </row>
    <row r="65" spans="1:10" s="3" customFormat="1">
      <c r="A65" s="40"/>
      <c r="B65" s="123" t="str">
        <f>'Teine 46'!B65</f>
        <v>Mahl (erinevad maitsed)</v>
      </c>
      <c r="C65" s="181">
        <v>50</v>
      </c>
      <c r="D65" s="190">
        <f>(C65/'Teine 46'!C65)*'Teine 46'!D65</f>
        <v>24.264399999999998</v>
      </c>
      <c r="E65" s="190">
        <f>(D65/'Teine 46'!D65)*'Teine 46'!E65</f>
        <v>5.891</v>
      </c>
      <c r="F65" s="190">
        <f>(E65/'Teine 46'!E65)*'Teine 46'!F65</f>
        <v>2.5000000000000001E-2</v>
      </c>
      <c r="G65" s="190">
        <f>(F65/'Teine 46'!F65)*'Teine 46'!G65</f>
        <v>0.18149999999999999</v>
      </c>
    </row>
    <row r="66" spans="1:10" s="3" customFormat="1">
      <c r="A66" s="40"/>
      <c r="B66" s="123" t="str">
        <f>'Teine 46'!B66</f>
        <v>Joogijogurt R 1,5%, maitsestatud (L)</v>
      </c>
      <c r="C66" s="181">
        <v>25</v>
      </c>
      <c r="D66" s="190">
        <f>(C66/'Teine 46'!C66)*'Teine 46'!D66</f>
        <v>18.686499999999999</v>
      </c>
      <c r="E66" s="190">
        <f>(D66/'Teine 46'!D66)*'Teine 46'!E66</f>
        <v>3.0307499999999998</v>
      </c>
      <c r="F66" s="190">
        <f>(E66/'Teine 46'!E66)*'Teine 46'!F66</f>
        <v>0.375</v>
      </c>
      <c r="G66" s="190">
        <f>(F66/'Teine 46'!F66)*'Teine 46'!G66</f>
        <v>0.8</v>
      </c>
    </row>
    <row r="67" spans="1:10">
      <c r="A67" s="108"/>
      <c r="B67" s="123" t="str">
        <f>'Teine 46'!B67</f>
        <v>Tee, suhkruta</v>
      </c>
      <c r="C67" s="254">
        <v>50</v>
      </c>
      <c r="D67" s="190">
        <f>(C67/'Teine 46'!C67)*'Teine 46'!D67</f>
        <v>0.2</v>
      </c>
      <c r="E67" s="190">
        <f>(D67/'Teine 46'!D67)*'Teine 46'!E67</f>
        <v>0</v>
      </c>
      <c r="F67" s="190">
        <v>0</v>
      </c>
      <c r="G67" s="190">
        <v>0.05</v>
      </c>
    </row>
    <row r="68" spans="1:10">
      <c r="A68" s="86"/>
      <c r="B68" s="123" t="str">
        <f>'Teine 46'!B68</f>
        <v>Rukkileiva (3 sorti) - ja sepikutoodete valik  (G)</v>
      </c>
      <c r="C68" s="150">
        <v>40</v>
      </c>
      <c r="D68" s="190">
        <f>(C68/'Teine 46'!C68)*'Teine 46'!D68</f>
        <v>98.48</v>
      </c>
      <c r="E68" s="190">
        <f>(D68/'Teine 46'!D68)*'Teine 46'!E68</f>
        <v>20.92</v>
      </c>
      <c r="F68" s="190">
        <f>(E68/'Teine 46'!E68)*'Teine 46'!F68</f>
        <v>0.80000000000000016</v>
      </c>
      <c r="G68" s="190">
        <f>(F68/'Teine 46'!F68)*'Teine 46'!G68</f>
        <v>2.8600000000000008</v>
      </c>
    </row>
    <row r="69" spans="1:10">
      <c r="A69" s="86"/>
      <c r="B69" s="123" t="str">
        <f>'Teine 46'!B69</f>
        <v>Õun (PRIA) (mahe)</v>
      </c>
      <c r="C69" s="253">
        <v>50</v>
      </c>
      <c r="D69" s="190">
        <f>(C69/'Teine 46'!C69)*'Teine 46'!D69</f>
        <v>24.038</v>
      </c>
      <c r="E69" s="190">
        <f>(D69/'Teine 46'!D69)*'Teine 46'!E69</f>
        <v>6.74</v>
      </c>
      <c r="F69" s="190">
        <f>(E69/'Teine 46'!E69)*'Teine 46'!F69</f>
        <v>0</v>
      </c>
      <c r="G69" s="190">
        <v>0</v>
      </c>
    </row>
    <row r="70" spans="1:10" s="118" customFormat="1">
      <c r="A70" s="47"/>
      <c r="B70" s="134" t="s">
        <v>8</v>
      </c>
      <c r="C70" s="50"/>
      <c r="D70" s="50">
        <f>SUM(D54:D69)</f>
        <v>655.09100000000012</v>
      </c>
      <c r="E70" s="50">
        <f>SUM(E54:E69)</f>
        <v>82.778549999999981</v>
      </c>
      <c r="F70" s="50">
        <f>SUM(F54:F69)</f>
        <v>23.28575</v>
      </c>
      <c r="G70" s="50">
        <f>SUM(G54:G69)</f>
        <v>34.614350000000002</v>
      </c>
    </row>
    <row r="71" spans="1:10">
      <c r="A71" s="105"/>
      <c r="B71" s="132"/>
    </row>
    <row r="72" spans="1:10" s="95" customFormat="1" ht="24" customHeight="1">
      <c r="A72" s="37" t="s">
        <v>13</v>
      </c>
      <c r="B72" s="96"/>
      <c r="C72" s="97" t="s">
        <v>1</v>
      </c>
      <c r="D72" s="97" t="s">
        <v>2</v>
      </c>
      <c r="E72" s="97" t="s">
        <v>3</v>
      </c>
      <c r="F72" s="97" t="s">
        <v>4</v>
      </c>
      <c r="G72" s="97" t="s">
        <v>5</v>
      </c>
    </row>
    <row r="73" spans="1:10">
      <c r="A73" s="80" t="s">
        <v>6</v>
      </c>
      <c r="B73" s="137" t="str">
        <f>'Teine 46'!B73</f>
        <v>Tomatine kalkuni-pastavorm ürtidega (G, L)</v>
      </c>
      <c r="C73" s="99">
        <v>100</v>
      </c>
      <c r="D73" s="99">
        <f>(C73/'Teine 46'!C73)*'Teine 46'!D73</f>
        <v>121</v>
      </c>
      <c r="E73" s="99">
        <f>(D73/'Teine 46'!D73)*'Teine 46'!E73</f>
        <v>10.7</v>
      </c>
      <c r="F73" s="99">
        <f>(E73/'Teine 46'!E73)*'Teine 46'!F73</f>
        <v>4.66</v>
      </c>
      <c r="G73" s="99">
        <f>(F73/'Teine 46'!F73)*'Teine 46'!G73</f>
        <v>7.88</v>
      </c>
    </row>
    <row r="74" spans="1:10">
      <c r="A74" s="80" t="s">
        <v>22</v>
      </c>
      <c r="B74" s="137" t="str">
        <f>'Teine 46'!B74</f>
        <v>Tomatine baklažaani-pastavorm (mahe) (G, L)</v>
      </c>
      <c r="C74" s="99">
        <v>100</v>
      </c>
      <c r="D74" s="99">
        <f>(C74/'Teine 46'!C74)*'Teine 46'!D74</f>
        <v>104</v>
      </c>
      <c r="E74" s="99">
        <f>(D74/'Teine 46'!D74)*'Teine 46'!E74</f>
        <v>11.3</v>
      </c>
      <c r="F74" s="99">
        <f>(E74/'Teine 46'!E74)*'Teine 46'!F74</f>
        <v>4.26</v>
      </c>
      <c r="G74" s="99">
        <f>(F74/'Teine 46'!F74)*'Teine 46'!G74</f>
        <v>3.47</v>
      </c>
    </row>
    <row r="75" spans="1:10">
      <c r="A75" s="80"/>
      <c r="B75" s="137" t="str">
        <f>'Teine 46'!B75</f>
        <v>Hapukapsas, hautatud</v>
      </c>
      <c r="C75" s="99">
        <v>50</v>
      </c>
      <c r="D75" s="99">
        <f>(C75/'Teine 46'!C75)*'Teine 46'!D75</f>
        <v>48.339599999999997</v>
      </c>
      <c r="E75" s="99">
        <f>(D75/'Teine 46'!D75)*'Teine 46'!E75</f>
        <v>3.431</v>
      </c>
      <c r="F75" s="99">
        <f>(E75/'Teine 46'!E75)*'Teine 46'!F75</f>
        <v>3.85</v>
      </c>
      <c r="G75" s="99">
        <f>(F75/'Teine 46'!F75)*'Teine 46'!G75</f>
        <v>0.45</v>
      </c>
    </row>
    <row r="76" spans="1:10">
      <c r="A76" s="80"/>
      <c r="B76" s="137" t="str">
        <f>'Teine 46'!B76</f>
        <v>Külm jogurti-küüslaugukaste (L)</v>
      </c>
      <c r="C76" s="99">
        <v>50</v>
      </c>
      <c r="D76" s="99">
        <f>(C76/'Teine 46'!C76)*'Teine 46'!D76</f>
        <v>41.657499999999999</v>
      </c>
      <c r="E76" s="99">
        <f>(D76/'Teine 46'!D76)*'Teine 46'!E76</f>
        <v>2.9704999999999999</v>
      </c>
      <c r="F76" s="99">
        <f>(E76/'Teine 46'!E76)*'Teine 46'!F76</f>
        <v>2.4009999999999998</v>
      </c>
      <c r="G76" s="99">
        <f>(F76/'Teine 46'!F76)*'Teine 46'!G76</f>
        <v>2.0710000000000002</v>
      </c>
    </row>
    <row r="77" spans="1:10">
      <c r="A77" s="80"/>
      <c r="B77" s="137" t="str">
        <f>'Teine 46'!B77</f>
        <v>Mahla-õlikaste</v>
      </c>
      <c r="C77" s="99">
        <v>5</v>
      </c>
      <c r="D77" s="99">
        <f>(C77/'Teine 46'!C77)*'Teine 46'!D77</f>
        <v>32.189399999999999</v>
      </c>
      <c r="E77" s="99">
        <f>(D77/'Teine 46'!D77)*'Teine 46'!E77</f>
        <v>9.7050000000000011E-2</v>
      </c>
      <c r="F77" s="99">
        <f>(E77/'Teine 46'!E77)*'Teine 46'!F77</f>
        <v>3.5305500000000003</v>
      </c>
      <c r="G77" s="99">
        <f>(F77/'Teine 46'!F77)*'Teine 46'!G77</f>
        <v>1.3550000000000001E-2</v>
      </c>
    </row>
    <row r="78" spans="1:10">
      <c r="A78" s="80"/>
      <c r="B78" s="137" t="str">
        <f>'Teine 46'!B78</f>
        <v>Hiina kapsa salat pirni ja Kreeka pähklitega</v>
      </c>
      <c r="C78" s="99">
        <v>50</v>
      </c>
      <c r="D78" s="99">
        <f>(C78/'Teine 46'!C78)*'Teine 46'!D78</f>
        <v>44.905500000000004</v>
      </c>
      <c r="E78" s="99">
        <f>(D78/'Teine 46'!D78)*'Teine 46'!E78</f>
        <v>3.121</v>
      </c>
      <c r="F78" s="99">
        <f>(E78/'Teine 46'!E78)*'Teine 46'!F78</f>
        <v>3.5030000000000001</v>
      </c>
      <c r="G78" s="99">
        <f>(F78/'Teine 46'!F78)*'Teine 46'!G78</f>
        <v>0.83650000000000002</v>
      </c>
    </row>
    <row r="79" spans="1:10">
      <c r="A79" s="80"/>
      <c r="B79" s="137" t="str">
        <f>'Teine 46'!B79</f>
        <v>Peet, porgand (mahe), valge redis</v>
      </c>
      <c r="C79" s="138">
        <v>30</v>
      </c>
      <c r="D79" s="99">
        <f>(C79/'Teine 46'!C79)*'Teine 46'!D79</f>
        <v>9.2100000000000009</v>
      </c>
      <c r="E79" s="99">
        <f>(D79/'Teine 46'!D79)*'Teine 46'!E79</f>
        <v>2.2400000000000002</v>
      </c>
      <c r="F79" s="99">
        <f>(E79/'Teine 46'!E79)*'Teine 46'!F79</f>
        <v>5.000000000000001E-2</v>
      </c>
      <c r="G79" s="99">
        <f>(F79/'Teine 46'!F79)*'Teine 46'!G79</f>
        <v>0.30000000000000004</v>
      </c>
    </row>
    <row r="80" spans="1:10">
      <c r="A80" s="108"/>
      <c r="B80" s="137" t="str">
        <f>'Teine 46'!B80</f>
        <v>Seemnesegu (mahe)</v>
      </c>
      <c r="C80" s="138">
        <v>10</v>
      </c>
      <c r="D80" s="99">
        <f>(C80/'Teine 46'!C80)*'Teine 46'!D80</f>
        <v>60.876700000000007</v>
      </c>
      <c r="E80" s="99">
        <f>(D80/'Teine 46'!D80)*'Teine 46'!E80</f>
        <v>1.2800000000000002</v>
      </c>
      <c r="F80" s="99">
        <f>(E80/'Teine 46'!E80)*'Teine 46'!F80</f>
        <v>5.1567000000000007</v>
      </c>
      <c r="G80" s="99">
        <f>(F80/'Teine 46'!F80)*'Teine 46'!G80</f>
        <v>2.8233000000000001</v>
      </c>
      <c r="H80" s="94"/>
      <c r="I80" s="94"/>
      <c r="J80" s="94"/>
    </row>
    <row r="81" spans="1:12">
      <c r="A81" s="108"/>
      <c r="B81" s="137" t="str">
        <f>'Teine 46'!B81</f>
        <v>PRIA Piimatooted (piim, keefir R 2,5% ) (L)</v>
      </c>
      <c r="C81" s="99">
        <v>50</v>
      </c>
      <c r="D81" s="99">
        <f>(C81/'Teine 46'!C81)*'Teine 46'!D81</f>
        <v>28.195</v>
      </c>
      <c r="E81" s="99">
        <f>(D81/'Teine 46'!D81)*'Teine 46'!E81</f>
        <v>2.4375</v>
      </c>
      <c r="F81" s="99">
        <f>(E81/'Teine 46'!E81)*'Teine 46'!F81</f>
        <v>1.2849999999999999</v>
      </c>
      <c r="G81" s="99">
        <f>(F81/'Teine 46'!F81)*'Teine 46'!G81</f>
        <v>1.72</v>
      </c>
    </row>
    <row r="82" spans="1:12">
      <c r="A82" s="108"/>
      <c r="B82" s="137" t="str">
        <f>'Teine 46'!B82</f>
        <v>Mahl (erinevad maitsed)</v>
      </c>
      <c r="C82" s="125">
        <v>50</v>
      </c>
      <c r="D82" s="99">
        <f>(C82/'Teine 46'!C82)*'Teine 46'!D82</f>
        <v>24.264399999999998</v>
      </c>
      <c r="E82" s="99">
        <f>(D82/'Teine 46'!D82)*'Teine 46'!E82</f>
        <v>5.891</v>
      </c>
      <c r="F82" s="99">
        <f>(E82/'Teine 46'!E82)*'Teine 46'!F82</f>
        <v>2.5000000000000001E-2</v>
      </c>
      <c r="G82" s="99">
        <f>(F82/'Teine 46'!F82)*'Teine 46'!G82</f>
        <v>0.18149999999999999</v>
      </c>
    </row>
    <row r="83" spans="1:12">
      <c r="A83" s="108"/>
      <c r="B83" s="137" t="str">
        <f>'Teine 46'!B83</f>
        <v>Joogijogurt R 1,5%, maitsestatud (L)</v>
      </c>
      <c r="C83" s="125">
        <v>50</v>
      </c>
      <c r="D83" s="99">
        <f>(C83/'Teine 46'!C83)*'Teine 46'!D83</f>
        <v>37.372999999999998</v>
      </c>
      <c r="E83" s="99">
        <f>(D83/'Teine 46'!D83)*'Teine 46'!E83</f>
        <v>6.0614999999999997</v>
      </c>
      <c r="F83" s="99">
        <f>(E83/'Teine 46'!E83)*'Teine 46'!F83</f>
        <v>0.75</v>
      </c>
      <c r="G83" s="99">
        <f>(F83/'Teine 46'!F83)*'Teine 46'!G83</f>
        <v>1.6</v>
      </c>
    </row>
    <row r="84" spans="1:12">
      <c r="A84" s="86"/>
      <c r="B84" s="137" t="str">
        <f>'Teine 46'!B84</f>
        <v>Tee, suhkruta</v>
      </c>
      <c r="C84" s="99">
        <v>50</v>
      </c>
      <c r="D84" s="99">
        <f>(C84/'Teine 46'!C84)*'Teine 46'!D84</f>
        <v>0.2</v>
      </c>
      <c r="E84" s="99">
        <f>(D84/'Teine 46'!D84)*'Teine 46'!E84</f>
        <v>0</v>
      </c>
      <c r="F84" s="99">
        <v>0</v>
      </c>
      <c r="G84" s="99">
        <v>0.05</v>
      </c>
      <c r="H84" s="94"/>
      <c r="I84" s="94"/>
      <c r="J84" s="94"/>
      <c r="K84" s="94"/>
      <c r="L84" s="94"/>
    </row>
    <row r="85" spans="1:12">
      <c r="A85" s="108"/>
      <c r="B85" s="137" t="str">
        <f>'Teine 46'!B85</f>
        <v>Rukkileiva (3 sorti) - ja sepikutoodete valik  (G)</v>
      </c>
      <c r="C85" s="133">
        <v>40</v>
      </c>
      <c r="D85" s="99">
        <f>(C85/'Teine 46'!C85)*'Teine 46'!D85</f>
        <v>98.48</v>
      </c>
      <c r="E85" s="99">
        <f>(D85/'Teine 46'!D85)*'Teine 46'!E85</f>
        <v>20.92</v>
      </c>
      <c r="F85" s="99">
        <f>(E85/'Teine 46'!E85)*'Teine 46'!F85</f>
        <v>0.80000000000000016</v>
      </c>
      <c r="G85" s="99">
        <f>(F85/'Teine 46'!F85)*'Teine 46'!G85</f>
        <v>2.8600000000000008</v>
      </c>
    </row>
    <row r="86" spans="1:12">
      <c r="A86" s="139"/>
      <c r="B86" s="137" t="str">
        <f>'Teine 46'!B86</f>
        <v>Pirn (PRIA)</v>
      </c>
      <c r="C86" s="140">
        <v>50</v>
      </c>
      <c r="D86" s="99">
        <f>(C86/'Teine 46'!C86)*'Teine 46'!D86</f>
        <v>19.988</v>
      </c>
      <c r="E86" s="99">
        <f>(D86/'Teine 46'!D86)*'Teine 46'!E86</f>
        <v>5.97</v>
      </c>
      <c r="F86" s="99">
        <f>(E86/'Teine 46'!E86)*'Teine 46'!F86</f>
        <v>0</v>
      </c>
      <c r="G86" s="99" t="e">
        <f>(F86/'Teine 46'!F86)*'Teine 46'!G86</f>
        <v>#DIV/0!</v>
      </c>
    </row>
    <row r="87" spans="1:12" s="118" customFormat="1">
      <c r="A87" s="13"/>
      <c r="B87" s="14" t="s">
        <v>8</v>
      </c>
      <c r="C87" s="16"/>
      <c r="D87" s="31">
        <f>SUM(D73:D86)</f>
        <v>670.67910000000006</v>
      </c>
      <c r="E87" s="31">
        <f t="shared" ref="E87:G87" si="0">SUM(E73:E86)</f>
        <v>76.419550000000001</v>
      </c>
      <c r="F87" s="31">
        <f t="shared" si="0"/>
        <v>30.271250000000002</v>
      </c>
      <c r="G87" s="31" t="e">
        <f t="shared" si="0"/>
        <v>#DIV/0!</v>
      </c>
    </row>
    <row r="88" spans="1:12">
      <c r="B88" s="33" t="s">
        <v>15</v>
      </c>
      <c r="D88" s="141">
        <f>AVERAGE(D19,D38,D51,D70,D87)</f>
        <v>624.3368200000001</v>
      </c>
      <c r="E88" s="141">
        <f>AVERAGE(E19,E38,E51,E70,E87)</f>
        <v>85.836650000000006</v>
      </c>
      <c r="F88" s="141">
        <f>AVERAGE(F19,F38,F51,F70,F87)</f>
        <v>22.796890000000001</v>
      </c>
      <c r="G88" s="141" t="e">
        <f>AVERAGE(G19,G38,G51,G70,G87)</f>
        <v>#DIV/0!</v>
      </c>
    </row>
    <row r="89" spans="1:12">
      <c r="A89" s="93" t="s">
        <v>32</v>
      </c>
      <c r="B89" s="33"/>
      <c r="D89" s="142"/>
      <c r="E89" s="142"/>
      <c r="F89" s="142"/>
      <c r="G89" s="142"/>
    </row>
    <row r="90" spans="1:12">
      <c r="A90" s="117" t="s">
        <v>146</v>
      </c>
      <c r="B90" s="3"/>
      <c r="C90" s="3"/>
      <c r="E90" s="3"/>
      <c r="F90" s="3"/>
      <c r="G90" s="4"/>
    </row>
    <row r="91" spans="1:12">
      <c r="A91" s="93" t="s">
        <v>28</v>
      </c>
      <c r="C91" s="44"/>
      <c r="D91" s="3"/>
    </row>
    <row r="92" spans="1:12">
      <c r="A92" s="95" t="s">
        <v>29</v>
      </c>
    </row>
    <row r="93" spans="1:12">
      <c r="A93" s="95" t="s">
        <v>119</v>
      </c>
    </row>
    <row r="94" spans="1:12">
      <c r="A94" s="95" t="s">
        <v>16</v>
      </c>
    </row>
  </sheetData>
  <mergeCells count="2">
    <mergeCell ref="C1:D2"/>
    <mergeCell ref="E1:G2"/>
  </mergeCells>
  <pageMargins left="0.7" right="0.7" top="0.75" bottom="0.75" header="0.3" footer="0.3"/>
  <pageSetup paperSize="9" scale="65" orientation="portrait" r:id="rId1"/>
  <ignoredErrors>
    <ignoredError sqref="G38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90"/>
  <sheetViews>
    <sheetView topLeftCell="A80" zoomScale="80" zoomScaleNormal="80" workbookViewId="0">
      <selection activeCell="A86" sqref="A86"/>
    </sheetView>
  </sheetViews>
  <sheetFormatPr defaultColWidth="9.26953125" defaultRowHeight="15.5"/>
  <cols>
    <col min="1" max="1" width="13.54296875" style="93" customWidth="1"/>
    <col min="2" max="2" width="54.81640625" style="93" bestFit="1" customWidth="1"/>
    <col min="3" max="3" width="9.81640625" style="93" bestFit="1" customWidth="1"/>
    <col min="4" max="4" width="14.54296875" style="93" bestFit="1" customWidth="1"/>
    <col min="5" max="5" width="15.81640625" style="93" bestFit="1" customWidth="1"/>
    <col min="6" max="7" width="10.81640625" style="93" bestFit="1" customWidth="1"/>
    <col min="8" max="16384" width="9.26953125" style="93"/>
  </cols>
  <sheetData>
    <row r="1" spans="1:7">
      <c r="B1" s="118"/>
      <c r="C1" s="283"/>
      <c r="D1" s="283"/>
      <c r="E1" s="283"/>
      <c r="F1" s="283"/>
      <c r="G1" s="283"/>
    </row>
    <row r="2" spans="1:7" ht="50.15" customHeight="1">
      <c r="A2" s="91" t="str">
        <f>'Teine 47'!A2</f>
        <v>Koolilõuna 18.11-22.11.2024</v>
      </c>
      <c r="B2" s="119"/>
      <c r="C2" s="284"/>
      <c r="D2" s="284"/>
      <c r="E2" s="284"/>
      <c r="F2" s="284"/>
      <c r="G2" s="284"/>
    </row>
    <row r="3" spans="1:7" s="95" customFormat="1" ht="24" customHeight="1">
      <c r="A3" s="37" t="s">
        <v>0</v>
      </c>
      <c r="B3" s="135"/>
      <c r="C3" s="136" t="s">
        <v>1</v>
      </c>
      <c r="D3" s="136" t="s">
        <v>2</v>
      </c>
      <c r="E3" s="136" t="s">
        <v>3</v>
      </c>
      <c r="F3" s="136" t="s">
        <v>4</v>
      </c>
      <c r="G3" s="136" t="s">
        <v>5</v>
      </c>
    </row>
    <row r="4" spans="1:7">
      <c r="A4" s="80" t="s">
        <v>6</v>
      </c>
      <c r="B4" s="80" t="str">
        <f>'Teine 47'!B4</f>
        <v>Sinepine sealihakaste (G, L)</v>
      </c>
      <c r="C4" s="143">
        <v>50</v>
      </c>
      <c r="D4" s="100">
        <f>(C4/'Teine 47'!C4)*'Teine 47'!D4</f>
        <v>65.919499999999999</v>
      </c>
      <c r="E4" s="100">
        <f>(D4/'Teine 47'!D4)*'Teine 47'!E4</f>
        <v>1.5055000000000001</v>
      </c>
      <c r="F4" s="100">
        <f>(E4/'Teine 47'!E4)*'Teine 47'!F4</f>
        <v>4.5175000000000001</v>
      </c>
      <c r="G4" s="100">
        <f>(F4/'Teine 47'!F4)*'Teine 47'!G4</f>
        <v>4.8714999999999993</v>
      </c>
    </row>
    <row r="5" spans="1:7">
      <c r="A5" s="80" t="s">
        <v>22</v>
      </c>
      <c r="B5" s="80" t="str">
        <f>'Teine 47'!B5</f>
        <v>Rooskapsas sinepikastmes (G, L) (mahe)</v>
      </c>
      <c r="C5" s="144">
        <v>50</v>
      </c>
      <c r="D5" s="100">
        <f>(C5/'Teine 47'!C5)*'Teine 47'!D5</f>
        <v>56.38750000000001</v>
      </c>
      <c r="E5" s="100">
        <f>(D5/'Teine 47'!D5)*'Teine 47'!E5</f>
        <v>3.7135000000000002</v>
      </c>
      <c r="F5" s="100">
        <f>(E5/'Teine 47'!E5)*'Teine 47'!F5</f>
        <v>3.8634999999999997</v>
      </c>
      <c r="G5" s="100">
        <f>(F5/'Teine 47'!F5)*'Teine 47'!G5</f>
        <v>2.5634999999999999</v>
      </c>
    </row>
    <row r="6" spans="1:7">
      <c r="A6" s="86"/>
      <c r="B6" s="80" t="str">
        <f>'Teine 47'!B6</f>
        <v>Täisterapasta/pasta (G)</v>
      </c>
      <c r="C6" s="99">
        <v>50</v>
      </c>
      <c r="D6" s="100">
        <f>(C6/'Teine 47'!C6)*'Teine 47'!D6</f>
        <v>85.782499999999999</v>
      </c>
      <c r="E6" s="100">
        <f>(D6/'Teine 47'!D6)*'Teine 47'!E6</f>
        <v>17.828499999999998</v>
      </c>
      <c r="F6" s="100">
        <f>(E6/'Teine 47'!E6)*'Teine 47'!F6</f>
        <v>0.67249999999999999</v>
      </c>
      <c r="G6" s="100">
        <f>(F6/'Teine 47'!F6)*'Teine 47'!G6</f>
        <v>2.8384999999999998</v>
      </c>
    </row>
    <row r="7" spans="1:7">
      <c r="A7" s="86"/>
      <c r="B7" s="80" t="str">
        <f>'Teine 47'!B7</f>
        <v>Riis, aurutatud (mahe)</v>
      </c>
      <c r="C7" s="99">
        <v>50</v>
      </c>
      <c r="D7" s="100">
        <f>(C7/'Teine 47'!C7)*'Teine 47'!D7</f>
        <v>78.850999999999999</v>
      </c>
      <c r="E7" s="100">
        <f>(D7/'Teine 47'!D7)*'Teine 47'!E7</f>
        <v>13.437999999999997</v>
      </c>
      <c r="F7" s="100">
        <f>(E7/'Teine 47'!E7)*'Teine 47'!F7</f>
        <v>2.3709999999999996</v>
      </c>
      <c r="G7" s="100">
        <f>(F7/'Teine 47'!F7)*'Teine 47'!G7</f>
        <v>1.1385000000000001</v>
      </c>
    </row>
    <row r="8" spans="1:7">
      <c r="A8" s="86"/>
      <c r="B8" s="80" t="str">
        <f>'Teine 47'!B8</f>
        <v>Kõrvits, röstitud</v>
      </c>
      <c r="C8" s="99">
        <v>50</v>
      </c>
      <c r="D8" s="100">
        <f>(C8/'Teine 47'!C8)*'Teine 47'!D8</f>
        <v>22.015499999999999</v>
      </c>
      <c r="E8" s="100">
        <f>(D8/'Teine 47'!D8)*'Teine 47'!E8</f>
        <v>1.95</v>
      </c>
      <c r="F8" s="100">
        <f>(E8/'Teine 47'!E8)*'Teine 47'!F8</f>
        <v>1.5615000000000001</v>
      </c>
      <c r="G8" s="100">
        <f>(F8/'Teine 47'!F8)*'Teine 47'!G8</f>
        <v>0.38750000000000001</v>
      </c>
    </row>
    <row r="9" spans="1:7">
      <c r="A9" s="86"/>
      <c r="B9" s="80" t="str">
        <f>'Teine 47'!B9</f>
        <v>Mahla-õlikaste</v>
      </c>
      <c r="C9" s="99">
        <v>5</v>
      </c>
      <c r="D9" s="100">
        <f>(C9/'Teine 47'!C9)*'Teine 47'!D9</f>
        <v>32.189399999999999</v>
      </c>
      <c r="E9" s="100">
        <f>(D9/'Teine 47'!D9)*'Teine 47'!E9</f>
        <v>9.7050000000000011E-2</v>
      </c>
      <c r="F9" s="100">
        <f>(E9/'Teine 47'!E9)*'Teine 47'!F9</f>
        <v>3.5305500000000003</v>
      </c>
      <c r="G9" s="100">
        <f>(F9/'Teine 47'!F9)*'Teine 47'!G9</f>
        <v>1.3550000000000001E-2</v>
      </c>
    </row>
    <row r="10" spans="1:7">
      <c r="A10" s="86"/>
      <c r="B10" s="80" t="str">
        <f>'Teine 47'!B10</f>
        <v>Peedi-hapukurgisalat</v>
      </c>
      <c r="C10" s="99">
        <v>50</v>
      </c>
      <c r="D10" s="100">
        <f>(C10/'Teine 47'!C10)*'Teine 47'!D10</f>
        <v>17.803999999999998</v>
      </c>
      <c r="E10" s="100">
        <f>(D10/'Teine 47'!D10)*'Teine 47'!E10</f>
        <v>4.0804999999999998</v>
      </c>
      <c r="F10" s="100">
        <f>(E10/'Teine 47'!E10)*'Teine 47'!F10</f>
        <v>0.10100000000000001</v>
      </c>
      <c r="G10" s="100">
        <f>(F10/'Teine 47'!F10)*'Teine 47'!G10</f>
        <v>0.73399999999999999</v>
      </c>
    </row>
    <row r="11" spans="1:7">
      <c r="A11" s="86"/>
      <c r="B11" s="80" t="str">
        <f>'Teine 47'!B11</f>
        <v>Hiina kapsas, roheline hernes, punane redis (mahe)</v>
      </c>
      <c r="C11" s="99">
        <v>30</v>
      </c>
      <c r="D11" s="100">
        <f>(C11/'Teine 47'!C11)*'Teine 47'!D11</f>
        <v>11.542000000000002</v>
      </c>
      <c r="E11" s="100">
        <f>(D11/'Teine 47'!D11)*'Teine 47'!E11</f>
        <v>2.33</v>
      </c>
      <c r="F11" s="100">
        <f>(E11/'Teine 47'!E11)*'Teine 47'!F11</f>
        <v>0.09</v>
      </c>
      <c r="G11" s="100">
        <f>(F11/'Teine 47'!F11)*'Teine 47'!G11</f>
        <v>0.8580000000000001</v>
      </c>
    </row>
    <row r="12" spans="1:7">
      <c r="A12" s="108"/>
      <c r="B12" s="80" t="str">
        <f>'Teine 47'!B12</f>
        <v>Seemnesegu (mahe)</v>
      </c>
      <c r="C12" s="99">
        <v>10</v>
      </c>
      <c r="D12" s="100">
        <f>(C12/'Teine 47'!C12)*'Teine 47'!D12</f>
        <v>60.876700000000007</v>
      </c>
      <c r="E12" s="100">
        <f>(D12/'Teine 47'!D12)*'Teine 47'!E12</f>
        <v>1.2800000000000002</v>
      </c>
      <c r="F12" s="100">
        <f>(E12/'Teine 47'!E12)*'Teine 47'!F12</f>
        <v>5.1567000000000007</v>
      </c>
      <c r="G12" s="100">
        <f>(F12/'Teine 47'!F12)*'Teine 47'!G12</f>
        <v>2.8233000000000001</v>
      </c>
    </row>
    <row r="13" spans="1:7">
      <c r="A13" s="108"/>
      <c r="B13" s="80" t="str">
        <f>'Teine 47'!B13</f>
        <v>PRIA Piimatooted (piim, keefir R 2,5% ) (L)</v>
      </c>
      <c r="C13" s="111">
        <v>25</v>
      </c>
      <c r="D13" s="100">
        <f>(C13/'Teine 47'!C13)*'Teine 47'!D13</f>
        <v>14.0975</v>
      </c>
      <c r="E13" s="100">
        <f>(D13/'Teine 47'!D13)*'Teine 47'!E13</f>
        <v>1.21875</v>
      </c>
      <c r="F13" s="100">
        <f>(E13/'Teine 47'!E13)*'Teine 47'!F13</f>
        <v>0.64249999999999996</v>
      </c>
      <c r="G13" s="100">
        <f>(F13/'Teine 47'!F13)*'Teine 47'!G13</f>
        <v>0.86</v>
      </c>
    </row>
    <row r="14" spans="1:7">
      <c r="A14" s="108"/>
      <c r="B14" s="80" t="str">
        <f>'Teine 47'!B14</f>
        <v>Mahl (erinevad maitsed)</v>
      </c>
      <c r="C14" s="21">
        <v>50</v>
      </c>
      <c r="D14" s="100">
        <f>(C14/'Teine 47'!C14)*'Teine 47'!D14</f>
        <v>24.264399999999998</v>
      </c>
      <c r="E14" s="100">
        <f>(D14/'Teine 47'!D14)*'Teine 47'!E14</f>
        <v>5.891</v>
      </c>
      <c r="F14" s="100">
        <f>(E14/'Teine 47'!E14)*'Teine 47'!F14</f>
        <v>2.5000000000000001E-2</v>
      </c>
      <c r="G14" s="100">
        <f>(F14/'Teine 47'!F14)*'Teine 47'!G14</f>
        <v>0.18149999999999999</v>
      </c>
    </row>
    <row r="15" spans="1:7">
      <c r="A15" s="108"/>
      <c r="B15" s="80" t="str">
        <f>'Teine 47'!B15</f>
        <v>Joogijogurt R 1,5%, maitsestatud (L)</v>
      </c>
      <c r="C15" s="21">
        <v>25</v>
      </c>
      <c r="D15" s="100">
        <f>(C15/'Teine 47'!C15)*'Teine 47'!D15</f>
        <v>18.686499999999999</v>
      </c>
      <c r="E15" s="100">
        <f>(D15/'Teine 47'!D15)*'Teine 47'!E15</f>
        <v>3.0307499999999998</v>
      </c>
      <c r="F15" s="100">
        <f>(E15/'Teine 47'!E15)*'Teine 47'!F15</f>
        <v>0.375</v>
      </c>
      <c r="G15" s="100">
        <f>(F15/'Teine 47'!F15)*'Teine 47'!G15</f>
        <v>0.8</v>
      </c>
    </row>
    <row r="16" spans="1:7">
      <c r="A16" s="86"/>
      <c r="B16" s="80" t="str">
        <f>'Teine 47'!B16</f>
        <v>Tee, suhkruta</v>
      </c>
      <c r="C16" s="85">
        <v>50</v>
      </c>
      <c r="D16" s="100">
        <f>(C16/'Teine 47'!C16)*'Teine 47'!D16</f>
        <v>0.2</v>
      </c>
      <c r="E16" s="100">
        <f>(D16/'Teine 47'!D16)*'Teine 47'!E16</f>
        <v>0</v>
      </c>
      <c r="F16" s="100">
        <v>0</v>
      </c>
      <c r="G16" s="100">
        <v>0.05</v>
      </c>
    </row>
    <row r="17" spans="1:7">
      <c r="A17" s="86"/>
      <c r="B17" s="80" t="str">
        <f>'Teine 47'!B17</f>
        <v>Rukkileiva (3 sorti) - ja sepikutoodete valik  (G)</v>
      </c>
      <c r="C17" s="70">
        <v>40</v>
      </c>
      <c r="D17" s="100">
        <f>(C17/'Teine 47'!C17)*'Teine 47'!D17</f>
        <v>98.48</v>
      </c>
      <c r="E17" s="100">
        <f>(D17/'Teine 47'!D17)*'Teine 47'!E17</f>
        <v>20.92</v>
      </c>
      <c r="F17" s="100">
        <f>(E17/'Teine 47'!E17)*'Teine 47'!F17</f>
        <v>0.80000000000000016</v>
      </c>
      <c r="G17" s="100">
        <f>(F17/'Teine 47'!F17)*'Teine 47'!G17</f>
        <v>2.8600000000000008</v>
      </c>
    </row>
    <row r="18" spans="1:7">
      <c r="A18" s="108"/>
      <c r="B18" s="80" t="str">
        <f>'Teine 47'!B18</f>
        <v>Pirn (PRIA)</v>
      </c>
      <c r="C18" s="99">
        <v>50</v>
      </c>
      <c r="D18" s="100">
        <f>(C18/'Teine 47'!C18)*'Teine 47'!D18</f>
        <v>19.988</v>
      </c>
      <c r="E18" s="100">
        <f>(D18/'Teine 47'!D18)*'Teine 47'!E18</f>
        <v>5.97</v>
      </c>
      <c r="F18" s="100">
        <f>(E18/'Teine 47'!E18)*'Teine 47'!F18</f>
        <v>0</v>
      </c>
      <c r="G18" s="100">
        <v>0.3</v>
      </c>
    </row>
    <row r="19" spans="1:7">
      <c r="A19" s="47"/>
      <c r="B19" s="134" t="s">
        <v>8</v>
      </c>
      <c r="C19" s="50"/>
      <c r="D19" s="50">
        <f>SUM(D4:D18)</f>
        <v>607.08450000000016</v>
      </c>
      <c r="E19" s="50">
        <f>SUM(E4:E18)</f>
        <v>83.25354999999999</v>
      </c>
      <c r="F19" s="50">
        <f>SUM(F4:F18)</f>
        <v>23.706749999999996</v>
      </c>
      <c r="G19" s="50">
        <f>SUM(G4:G18)</f>
        <v>21.27985</v>
      </c>
    </row>
    <row r="20" spans="1:7">
      <c r="A20" s="112"/>
      <c r="B20" s="132"/>
    </row>
    <row r="21" spans="1:7" ht="24" customHeight="1">
      <c r="A21" s="37" t="s">
        <v>9</v>
      </c>
      <c r="B21" s="135"/>
      <c r="C21" s="136" t="s">
        <v>1</v>
      </c>
      <c r="D21" s="136" t="s">
        <v>2</v>
      </c>
      <c r="E21" s="136" t="s">
        <v>3</v>
      </c>
      <c r="F21" s="136" t="s">
        <v>4</v>
      </c>
      <c r="G21" s="136" t="s">
        <v>5</v>
      </c>
    </row>
    <row r="22" spans="1:7">
      <c r="A22" s="80" t="s">
        <v>6</v>
      </c>
      <c r="B22" s="80" t="str">
        <f>'Teine 47'!B22</f>
        <v>Veiselihasupp kümne köögiviljadega</v>
      </c>
      <c r="C22" s="99">
        <v>100</v>
      </c>
      <c r="D22" s="100">
        <f>(C22/'Teine 47'!C22)*'Teine 47'!D22</f>
        <v>107.652</v>
      </c>
      <c r="E22" s="100">
        <f>(D22/'Teine 47'!D22)*'Teine 47'!E22</f>
        <v>9.7850000000000001</v>
      </c>
      <c r="F22" s="100">
        <f>(E22/'Teine 47'!E22)*'Teine 47'!F22</f>
        <v>7.0950000000000006</v>
      </c>
      <c r="G22" s="100">
        <f>(F22/'Teine 47'!F22)*'Teine 47'!G22</f>
        <v>2.9620000000000002</v>
      </c>
    </row>
    <row r="23" spans="1:7">
      <c r="A23" s="80" t="s">
        <v>22</v>
      </c>
      <c r="B23" s="80" t="str">
        <f>'Teine 47'!B23</f>
        <v>Kikerhernesupp kümne köögiviljaga (mahe)</v>
      </c>
      <c r="C23" s="111">
        <v>100</v>
      </c>
      <c r="D23" s="100">
        <f>(C23/'Teine 47'!C23)*'Teine 47'!D23</f>
        <v>93.628</v>
      </c>
      <c r="E23" s="100">
        <f>(D23/'Teine 47'!D23)*'Teine 47'!E23</f>
        <v>10.305</v>
      </c>
      <c r="F23" s="100">
        <f>(E23/'Teine 47'!E23)*'Teine 47'!F23</f>
        <v>5.59</v>
      </c>
      <c r="G23" s="100">
        <f>(F23/'Teine 47'!F23)*'Teine 47'!G23</f>
        <v>2.2669999999999999</v>
      </c>
    </row>
    <row r="24" spans="1:7">
      <c r="A24" s="80"/>
      <c r="B24" s="80" t="str">
        <f>'Teine 47'!B24</f>
        <v>Mahlatarretis vanillikastmega (100/60) (L)</v>
      </c>
      <c r="C24" s="85">
        <v>80</v>
      </c>
      <c r="D24" s="100">
        <f>(C24/'Teine 47'!C24)*'Teine 47'!D24</f>
        <v>62.558400000000006</v>
      </c>
      <c r="E24" s="100">
        <f>(D24/'Teine 47'!D24)*'Teine 47'!E24</f>
        <v>8.5683000000000007</v>
      </c>
      <c r="F24" s="100">
        <f>(E24/'Teine 47'!E24)*'Teine 47'!F24</f>
        <v>1.724</v>
      </c>
      <c r="G24" s="100">
        <f>(F24/'Teine 47'!F24)*'Teine 47'!G24</f>
        <v>3.2339000000000002</v>
      </c>
    </row>
    <row r="25" spans="1:7">
      <c r="A25" s="80"/>
      <c r="B25" s="80" t="str">
        <f>'Teine 47'!B25</f>
        <v>Mustsõstra-rukkivaht (G)</v>
      </c>
      <c r="C25" s="133">
        <v>80</v>
      </c>
      <c r="D25" s="100">
        <f>(C25/'Teine 47'!C25)*'Teine 47'!D25</f>
        <v>63.516800000000003</v>
      </c>
      <c r="E25" s="100">
        <f>(D25/'Teine 47'!D25)*'Teine 47'!E25</f>
        <v>14.799199999999999</v>
      </c>
      <c r="F25" s="100">
        <f>(E25/'Teine 47'!E25)*'Teine 47'!F25</f>
        <v>0.21200000000000002</v>
      </c>
      <c r="G25" s="100">
        <f>(F25/'Teine 47'!F25)*'Teine 47'!G25</f>
        <v>1.2272000000000001</v>
      </c>
    </row>
    <row r="26" spans="1:7" s="118" customFormat="1">
      <c r="A26" s="108"/>
      <c r="B26" s="80" t="str">
        <f>'Teine 47'!B26</f>
        <v>PRIA Piimatooted (piim, keefir R 2,5% ) (L)</v>
      </c>
      <c r="C26" s="250">
        <v>100</v>
      </c>
      <c r="D26" s="100">
        <f>(C26/'Teine 47'!C26)*'Teine 47'!D26</f>
        <v>56.39</v>
      </c>
      <c r="E26" s="100">
        <f>(D26/'Teine 47'!D26)*'Teine 47'!E26</f>
        <v>4.875</v>
      </c>
      <c r="F26" s="100">
        <f>(E26/'Teine 47'!E26)*'Teine 47'!F26</f>
        <v>2.5699999999999994</v>
      </c>
      <c r="G26" s="100">
        <f>(F26/'Teine 47'!F26)*'Teine 47'!G26</f>
        <v>3.44</v>
      </c>
    </row>
    <row r="27" spans="1:7" s="118" customFormat="1">
      <c r="A27" s="108"/>
      <c r="B27" s="80" t="str">
        <f>'Teine 47'!B27</f>
        <v>Mahl (erinevad maitsed)</v>
      </c>
      <c r="C27" s="101">
        <v>50</v>
      </c>
      <c r="D27" s="100">
        <f>(C27/'Teine 47'!C27)*'Teine 47'!D27</f>
        <v>24.264399999999998</v>
      </c>
      <c r="E27" s="100">
        <f>(D27/'Teine 47'!D27)*'Teine 47'!E27</f>
        <v>5.891</v>
      </c>
      <c r="F27" s="100">
        <f>(E27/'Teine 47'!E27)*'Teine 47'!F27</f>
        <v>2.5000000000000001E-2</v>
      </c>
      <c r="G27" s="100">
        <f>(F27/'Teine 47'!F27)*'Teine 47'!G27</f>
        <v>0.18149999999999999</v>
      </c>
    </row>
    <row r="28" spans="1:7" s="118" customFormat="1">
      <c r="A28" s="108"/>
      <c r="B28" s="80" t="str">
        <f>'Teine 47'!B28</f>
        <v>Joogijogurt R 1,5%, maitsestatud (L)</v>
      </c>
      <c r="C28" s="101">
        <v>50</v>
      </c>
      <c r="D28" s="100">
        <f>(C28/'Teine 47'!C28)*'Teine 47'!D28</f>
        <v>37.372999999999998</v>
      </c>
      <c r="E28" s="100">
        <f>(D28/'Teine 47'!D28)*'Teine 47'!E28</f>
        <v>6.0614999999999997</v>
      </c>
      <c r="F28" s="100">
        <f>(E28/'Teine 47'!E28)*'Teine 47'!F28</f>
        <v>0.75</v>
      </c>
      <c r="G28" s="100">
        <f>(F28/'Teine 47'!F28)*'Teine 47'!G28</f>
        <v>1.6</v>
      </c>
    </row>
    <row r="29" spans="1:7" s="118" customFormat="1">
      <c r="A29" s="108"/>
      <c r="B29" s="80" t="str">
        <f>'Teine 47'!B29</f>
        <v>Tee, suhkruta</v>
      </c>
      <c r="C29" s="101">
        <v>50</v>
      </c>
      <c r="D29" s="100">
        <f>(C29/'Teine 47'!C29)*'Teine 47'!D29</f>
        <v>0.2</v>
      </c>
      <c r="E29" s="100">
        <f>(D29/'Teine 47'!D29)*'Teine 47'!E29</f>
        <v>0</v>
      </c>
      <c r="F29" s="100">
        <v>0</v>
      </c>
      <c r="G29" s="100">
        <v>0.05</v>
      </c>
    </row>
    <row r="30" spans="1:7">
      <c r="A30" s="108"/>
      <c r="B30" s="80" t="str">
        <f>'Teine 47'!B30</f>
        <v>Rukkileiva (3 sorti) - ja sepikutoodete valik  (G)</v>
      </c>
      <c r="C30" s="113">
        <v>40</v>
      </c>
      <c r="D30" s="100">
        <f>(C30/'Teine 47'!C30)*'Teine 47'!D30</f>
        <v>98.48</v>
      </c>
      <c r="E30" s="100">
        <f>(D30/'Teine 47'!D30)*'Teine 47'!E30</f>
        <v>20.92</v>
      </c>
      <c r="F30" s="100">
        <f>(E30/'Teine 47'!E30)*'Teine 47'!F30</f>
        <v>0.80000000000000016</v>
      </c>
      <c r="G30" s="100">
        <f>(F30/'Teine 47'!F30)*'Teine 47'!G30</f>
        <v>2.8600000000000008</v>
      </c>
    </row>
    <row r="31" spans="1:7" s="95" customFormat="1">
      <c r="A31" s="86"/>
      <c r="B31" s="80" t="str">
        <f>'Teine 47'!B31</f>
        <v>Õun (PRIA) (mahe)</v>
      </c>
      <c r="C31" s="99">
        <v>50</v>
      </c>
      <c r="D31" s="100">
        <f>(C31/'Teine 47'!C31)*'Teine 47'!D31</f>
        <v>24.038</v>
      </c>
      <c r="E31" s="100">
        <f>(D31/'Teine 47'!D31)*'Teine 47'!E31</f>
        <v>6.74</v>
      </c>
      <c r="F31" s="100">
        <f>(E31/'Teine 47'!E31)*'Teine 47'!F31</f>
        <v>0</v>
      </c>
      <c r="G31" s="100">
        <v>0</v>
      </c>
    </row>
    <row r="32" spans="1:7">
      <c r="A32" s="47"/>
      <c r="B32" s="134" t="s">
        <v>8</v>
      </c>
      <c r="C32" s="50"/>
      <c r="D32" s="50">
        <f>SUM(D22:D31)</f>
        <v>568.10059999999999</v>
      </c>
      <c r="E32" s="50">
        <f>SUM(E22:E31)</f>
        <v>87.944999999999993</v>
      </c>
      <c r="F32" s="50">
        <f>SUM(F22:F31)</f>
        <v>18.765999999999998</v>
      </c>
      <c r="G32" s="50">
        <f>SUM(G22:G31)</f>
        <v>17.8216</v>
      </c>
    </row>
    <row r="33" spans="1:7">
      <c r="A33" s="112"/>
      <c r="B33" s="132"/>
    </row>
    <row r="34" spans="1:7" ht="24" customHeight="1">
      <c r="A34" s="37" t="s">
        <v>11</v>
      </c>
      <c r="B34" s="146"/>
      <c r="C34" s="136" t="s">
        <v>1</v>
      </c>
      <c r="D34" s="136" t="s">
        <v>2</v>
      </c>
      <c r="E34" s="136" t="s">
        <v>3</v>
      </c>
      <c r="F34" s="136" t="s">
        <v>4</v>
      </c>
      <c r="G34" s="136" t="s">
        <v>5</v>
      </c>
    </row>
    <row r="35" spans="1:7">
      <c r="A35" s="80" t="s">
        <v>6</v>
      </c>
      <c r="B35" s="147" t="str">
        <f>'Teine 47'!B35</f>
        <v>Hakkliha-suvikõrvitsapikkpoiss, seahakkliha (G, PT)</v>
      </c>
      <c r="C35" s="99">
        <v>50</v>
      </c>
      <c r="D35" s="100">
        <f>(C35/'Teine 47'!C35)*'Teine 47'!D35</f>
        <v>73.876999999999995</v>
      </c>
      <c r="E35" s="100">
        <f>(D35/'Teine 47'!D35)*'Teine 47'!E35</f>
        <v>5.5244999999999997</v>
      </c>
      <c r="F35" s="100">
        <f>(E35/'Teine 47'!E35)*'Teine 47'!F35</f>
        <v>3.6495000000000002</v>
      </c>
      <c r="G35" s="100">
        <f>(F35/'Teine 47'!F35)*'Teine 47'!G35</f>
        <v>5.1230000000000002</v>
      </c>
    </row>
    <row r="36" spans="1:7">
      <c r="A36" s="80" t="s">
        <v>22</v>
      </c>
      <c r="B36" s="147" t="str">
        <f>'Teine 47'!B36</f>
        <v>Porgandi-suvikõrvitsa pikkpoiss (G, PT) (mahe)</v>
      </c>
      <c r="C36" s="99">
        <v>50</v>
      </c>
      <c r="D36" s="100">
        <f>(C36/'Teine 47'!C36)*'Teine 47'!D36</f>
        <v>50.165500000000009</v>
      </c>
      <c r="E36" s="100">
        <f>(D36/'Teine 47'!D36)*'Teine 47'!E36</f>
        <v>8.3475000000000001</v>
      </c>
      <c r="F36" s="100">
        <f>(E36/'Teine 47'!E36)*'Teine 47'!F36</f>
        <v>1.4324999999999999</v>
      </c>
      <c r="G36" s="100">
        <f>(F36/'Teine 47'!F36)*'Teine 47'!G36</f>
        <v>1.8549999999999998</v>
      </c>
    </row>
    <row r="37" spans="1:7">
      <c r="A37" s="86"/>
      <c r="B37" s="147" t="str">
        <f>'Teine 47'!B37</f>
        <v>Kartulipuder (L)</v>
      </c>
      <c r="C37" s="99">
        <v>50</v>
      </c>
      <c r="D37" s="100">
        <f>(C37/'Teine 47'!C37)*'Teine 47'!D37</f>
        <v>38.267000000000003</v>
      </c>
      <c r="E37" s="100">
        <f>(D37/'Teine 47'!D37)*'Teine 47'!E37</f>
        <v>7.923</v>
      </c>
      <c r="F37" s="100">
        <f>(E37/'Teine 47'!E37)*'Teine 47'!F37</f>
        <v>0.30499999999999999</v>
      </c>
      <c r="G37" s="100">
        <f>(F37/'Teine 47'!F37)*'Teine 47'!G37</f>
        <v>1.1815</v>
      </c>
    </row>
    <row r="38" spans="1:7">
      <c r="A38" s="86"/>
      <c r="B38" s="147" t="str">
        <f>'Teine 47'!B38</f>
        <v>Tatar, aurutatud (mahe)</v>
      </c>
      <c r="C38" s="99">
        <v>50</v>
      </c>
      <c r="D38" s="100">
        <f>(C38/'Teine 47'!C38)*'Teine 47'!D38</f>
        <v>40.299999999999997</v>
      </c>
      <c r="E38" s="100">
        <f>(D38/'Teine 47'!D38)*'Teine 47'!E38</f>
        <v>8.4875000000000007</v>
      </c>
      <c r="F38" s="100">
        <f>(E38/'Teine 47'!E38)*'Teine 47'!F38</f>
        <v>0.25</v>
      </c>
      <c r="G38" s="100">
        <f>(F38/'Teine 47'!F38)*'Teine 47'!G38</f>
        <v>1.4875</v>
      </c>
    </row>
    <row r="39" spans="1:7">
      <c r="A39" s="148"/>
      <c r="B39" s="147" t="str">
        <f>'Teine 47'!B39</f>
        <v>Peet, aurutatud</v>
      </c>
      <c r="C39" s="257">
        <v>50</v>
      </c>
      <c r="D39" s="100">
        <f>(C39/'Teine 47'!C39)*'Teine 47'!D39</f>
        <v>22.627500000000001</v>
      </c>
      <c r="E39" s="100">
        <f>(D39/'Teine 47'!D39)*'Teine 47'!E39</f>
        <v>5.46</v>
      </c>
      <c r="F39" s="100">
        <f>(E39/'Teine 47'!E39)*'Teine 47'!F39</f>
        <v>5.2499999999999998E-2</v>
      </c>
      <c r="G39" s="100">
        <f>(F39/'Teine 47'!F39)*'Teine 47'!G39</f>
        <v>0.73499999999999999</v>
      </c>
    </row>
    <row r="40" spans="1:7">
      <c r="A40" s="256"/>
      <c r="B40" s="147" t="str">
        <f>'Teine 47'!B40</f>
        <v>Soe valge kaste (G, L)</v>
      </c>
      <c r="C40" s="258">
        <v>50</v>
      </c>
      <c r="D40" s="100">
        <f>(C40/'Teine 47'!C40)*'Teine 47'!D40</f>
        <v>59.125999999999998</v>
      </c>
      <c r="E40" s="100">
        <f>(D40/'Teine 47'!D40)*'Teine 47'!E40</f>
        <v>4.077</v>
      </c>
      <c r="F40" s="100">
        <f>(E40/'Teine 47'!E40)*'Teine 47'!F40</f>
        <v>3.9460000000000002</v>
      </c>
      <c r="G40" s="100">
        <f>(F40/'Teine 47'!F40)*'Teine 47'!G40</f>
        <v>1.873</v>
      </c>
    </row>
    <row r="41" spans="1:7">
      <c r="A41" s="255"/>
      <c r="B41" s="147" t="str">
        <f>'Teine 47'!B41</f>
        <v>Mahla-õlikaste</v>
      </c>
      <c r="C41" s="258">
        <v>5</v>
      </c>
      <c r="D41" s="100">
        <f>(C41/'Teine 47'!C41)*'Teine 47'!D41</f>
        <v>32.189399999999999</v>
      </c>
      <c r="E41" s="100">
        <f>(D41/'Teine 47'!D41)*'Teine 47'!E41</f>
        <v>9.7050000000000011E-2</v>
      </c>
      <c r="F41" s="100">
        <f>(E41/'Teine 47'!E41)*'Teine 47'!F41</f>
        <v>3.5305500000000003</v>
      </c>
      <c r="G41" s="100">
        <f>(F41/'Teine 47'!F41)*'Teine 47'!G41</f>
        <v>1.3550000000000001E-2</v>
      </c>
    </row>
    <row r="42" spans="1:7">
      <c r="A42" s="86"/>
      <c r="B42" s="147" t="str">
        <f>'Teine 47'!B42</f>
        <v>Kapsa-maisi-paprikasalat (mahe kapsas)</v>
      </c>
      <c r="C42" s="258">
        <v>50</v>
      </c>
      <c r="D42" s="100">
        <f>(C42/'Teine 47'!C42)*'Teine 47'!D42</f>
        <v>25.484500000000001</v>
      </c>
      <c r="E42" s="100">
        <f>(D42/'Teine 47'!D42)*'Teine 47'!E42</f>
        <v>4.7925000000000004</v>
      </c>
      <c r="F42" s="100">
        <f>(E42/'Teine 47'!E42)*'Teine 47'!F42</f>
        <v>0.69899999999999995</v>
      </c>
      <c r="G42" s="100">
        <f>(F42/'Teine 47'!F42)*'Teine 47'!G42</f>
        <v>0.78500000000000003</v>
      </c>
    </row>
    <row r="43" spans="1:7">
      <c r="A43" s="86"/>
      <c r="B43" s="147" t="str">
        <f>'Teine 47'!B43</f>
        <v>Porgand, tomat, porrulauk</v>
      </c>
      <c r="C43" s="138">
        <v>30</v>
      </c>
      <c r="D43" s="100">
        <f>(C43/'Teine 47'!C43)*'Teine 47'!D43</f>
        <v>7.8319999999999999</v>
      </c>
      <c r="E43" s="100">
        <f>(D43/'Teine 47'!D43)*'Teine 47'!E43</f>
        <v>1.851</v>
      </c>
      <c r="F43" s="100">
        <f>(E43/'Teine 47'!E43)*'Teine 47'!F43</f>
        <v>7.0000000000000007E-2</v>
      </c>
      <c r="G43" s="100">
        <f>(F43/'Teine 47'!F43)*'Teine 47'!G43</f>
        <v>0.30000000000000004</v>
      </c>
    </row>
    <row r="44" spans="1:7" s="118" customFormat="1">
      <c r="A44" s="108"/>
      <c r="B44" s="147" t="str">
        <f>'Teine 47'!B44</f>
        <v>Seemnesegu (mahe)</v>
      </c>
      <c r="C44" s="99">
        <v>15</v>
      </c>
      <c r="D44" s="100">
        <f>(C44/'Teine 47'!C44)*'Teine 47'!D44</f>
        <v>91.315050000000014</v>
      </c>
      <c r="E44" s="100">
        <f>(D44/'Teine 47'!D44)*'Teine 47'!E44</f>
        <v>1.9200000000000004</v>
      </c>
      <c r="F44" s="100">
        <f>(E44/'Teine 47'!E44)*'Teine 47'!F44</f>
        <v>7.7350500000000011</v>
      </c>
      <c r="G44" s="100">
        <f>(F44/'Teine 47'!F44)*'Teine 47'!G44</f>
        <v>4.2349500000000004</v>
      </c>
    </row>
    <row r="45" spans="1:7" s="118" customFormat="1">
      <c r="A45" s="108"/>
      <c r="B45" s="147" t="str">
        <f>'Teine 47'!B45</f>
        <v>PRIA Piimatooted (piim, keefir R 2,5% ) (L)</v>
      </c>
      <c r="C45" s="21">
        <v>25</v>
      </c>
      <c r="D45" s="100">
        <f>(C45/'Teine 47'!C45)*'Teine 47'!D45</f>
        <v>14.0975</v>
      </c>
      <c r="E45" s="100">
        <f>(D45/'Teine 47'!D45)*'Teine 47'!E45</f>
        <v>1.21875</v>
      </c>
      <c r="F45" s="100">
        <f>(E45/'Teine 47'!E45)*'Teine 47'!F45</f>
        <v>0.64249999999999996</v>
      </c>
      <c r="G45" s="100">
        <f>(F45/'Teine 47'!F45)*'Teine 47'!G45</f>
        <v>0.86</v>
      </c>
    </row>
    <row r="46" spans="1:7" s="118" customFormat="1">
      <c r="A46" s="108"/>
      <c r="B46" s="147" t="str">
        <f>'Teine 47'!B46</f>
        <v>Mahl (erinevad maitsed)</v>
      </c>
      <c r="C46" s="21">
        <v>50</v>
      </c>
      <c r="D46" s="100">
        <f>(C46/'Teine 47'!C46)*'Teine 47'!D46</f>
        <v>24.264399999999998</v>
      </c>
      <c r="E46" s="100">
        <f>(D46/'Teine 47'!D46)*'Teine 47'!E46</f>
        <v>5.891</v>
      </c>
      <c r="F46" s="100">
        <f>(E46/'Teine 47'!E46)*'Teine 47'!F46</f>
        <v>2.5000000000000001E-2</v>
      </c>
      <c r="G46" s="100">
        <f>(F46/'Teine 47'!F46)*'Teine 47'!G46</f>
        <v>0.18149999999999999</v>
      </c>
    </row>
    <row r="47" spans="1:7">
      <c r="A47" s="80"/>
      <c r="B47" s="147" t="str">
        <f>'Teine 47'!B47</f>
        <v>Joogijogurt R 1,5%, maitsestatud (L)</v>
      </c>
      <c r="C47" s="45">
        <v>25</v>
      </c>
      <c r="D47" s="100">
        <f>(C47/'Teine 47'!C47)*'Teine 47'!D47</f>
        <v>18.686499999999999</v>
      </c>
      <c r="E47" s="100">
        <f>(D47/'Teine 47'!D47)*'Teine 47'!E47</f>
        <v>3.0307499999999998</v>
      </c>
      <c r="F47" s="100">
        <f>(E47/'Teine 47'!E47)*'Teine 47'!F47</f>
        <v>0.375</v>
      </c>
      <c r="G47" s="100">
        <f>(F47/'Teine 47'!F47)*'Teine 47'!G47</f>
        <v>0.8</v>
      </c>
    </row>
    <row r="48" spans="1:7" s="95" customFormat="1" ht="15.75" customHeight="1">
      <c r="A48" s="108"/>
      <c r="B48" s="147" t="str">
        <f>'Teine 47'!B48</f>
        <v>Tee, suhkruta</v>
      </c>
      <c r="C48" s="70">
        <v>50</v>
      </c>
      <c r="D48" s="100">
        <f>(C48/'Teine 47'!C48)*'Teine 47'!D48</f>
        <v>0.2</v>
      </c>
      <c r="E48" s="100">
        <f>(D48/'Teine 47'!D48)*'Teine 47'!E48</f>
        <v>0</v>
      </c>
      <c r="F48" s="100">
        <v>0</v>
      </c>
      <c r="G48" s="100">
        <v>0.05</v>
      </c>
    </row>
    <row r="49" spans="1:12" s="95" customFormat="1" ht="15.75" customHeight="1">
      <c r="A49" s="108"/>
      <c r="B49" s="147" t="str">
        <f>'Teine 47'!B49</f>
        <v>Rukkileiva (3 sorti) - ja sepikutoodete valik  (G)</v>
      </c>
      <c r="C49" s="113">
        <v>40</v>
      </c>
      <c r="D49" s="100">
        <f>(C49/'Teine 47'!C49)*'Teine 47'!D49</f>
        <v>98.48</v>
      </c>
      <c r="E49" s="100">
        <f>(D49/'Teine 47'!D49)*'Teine 47'!E49</f>
        <v>20.92</v>
      </c>
      <c r="F49" s="100">
        <f>(E49/'Teine 47'!E49)*'Teine 47'!F49</f>
        <v>0.80000000000000016</v>
      </c>
      <c r="G49" s="100">
        <f>(F49/'Teine 47'!F49)*'Teine 47'!G49</f>
        <v>2.8600000000000008</v>
      </c>
    </row>
    <row r="50" spans="1:12" s="95" customFormat="1">
      <c r="A50" s="86"/>
      <c r="B50" s="147" t="str">
        <f>'Teine 47'!B50</f>
        <v>Apelsin</v>
      </c>
      <c r="C50" s="99">
        <v>50</v>
      </c>
      <c r="D50" s="100">
        <f>(C50/'Teine 47'!C50)*'Teine 47'!D50</f>
        <v>21.35</v>
      </c>
      <c r="E50" s="100">
        <f>(D50/'Teine 47'!D50)*'Teine 47'!E50</f>
        <v>5.0999999999999996</v>
      </c>
      <c r="F50" s="100">
        <f>(E50/'Teine 47'!E50)*'Teine 47'!F50</f>
        <v>0.05</v>
      </c>
      <c r="G50" s="100">
        <f>(F50/'Teine 47'!F50)*'Teine 47'!G50</f>
        <v>0.55000000000000004</v>
      </c>
    </row>
    <row r="51" spans="1:12">
      <c r="A51" s="47"/>
      <c r="B51" s="134" t="s">
        <v>8</v>
      </c>
      <c r="C51" s="50"/>
      <c r="D51" s="50">
        <f>SUM(D35:D50)</f>
        <v>618.26235000000008</v>
      </c>
      <c r="E51" s="50">
        <f>SUM(E35:E50)</f>
        <v>84.64054999999999</v>
      </c>
      <c r="F51" s="50">
        <f>SUM(F35:F50)</f>
        <v>23.5626</v>
      </c>
      <c r="G51" s="50">
        <f>SUM(G35:G50)</f>
        <v>22.89</v>
      </c>
    </row>
    <row r="52" spans="1:12">
      <c r="A52" s="112"/>
      <c r="B52" s="132"/>
      <c r="C52" s="94"/>
    </row>
    <row r="53" spans="1:12" s="3" customFormat="1" ht="24" customHeight="1">
      <c r="A53" s="37" t="s">
        <v>12</v>
      </c>
      <c r="B53" s="135"/>
      <c r="C53" s="136" t="s">
        <v>1</v>
      </c>
      <c r="D53" s="136" t="s">
        <v>2</v>
      </c>
      <c r="E53" s="136" t="s">
        <v>3</v>
      </c>
      <c r="F53" s="136" t="s">
        <v>4</v>
      </c>
      <c r="G53" s="136" t="s">
        <v>5</v>
      </c>
    </row>
    <row r="54" spans="1:12" s="118" customFormat="1">
      <c r="A54" s="80" t="s">
        <v>6</v>
      </c>
      <c r="B54" s="80" t="str">
        <f>'Teine 47'!B54</f>
        <v>Koorene lõhesupp  (L)</v>
      </c>
      <c r="C54" s="99">
        <v>100</v>
      </c>
      <c r="D54" s="100">
        <f>(C54/'Teine 47'!C54)*'Teine 47'!D54</f>
        <v>151.73599999999999</v>
      </c>
      <c r="E54" s="100">
        <f>(D54/'Teine 47'!D54)*'Teine 47'!E54</f>
        <v>2.85</v>
      </c>
      <c r="F54" s="100">
        <f>(E54/'Teine 47'!E54)*'Teine 47'!F54</f>
        <v>9.4350000000000005</v>
      </c>
      <c r="G54" s="100">
        <f>(F54/'Teine 47'!F54)*'Teine 47'!G54</f>
        <v>14.039999999999997</v>
      </c>
    </row>
    <row r="55" spans="1:12" s="118" customFormat="1">
      <c r="A55" s="80" t="s">
        <v>22</v>
      </c>
      <c r="B55" s="80" t="str">
        <f>'Teine 47'!B55</f>
        <v>Koorene oasupp spinati ja keedumunaga (L) (mahe)</v>
      </c>
      <c r="C55" s="111">
        <v>100</v>
      </c>
      <c r="D55" s="100">
        <f>(C55/'Teine 47'!C55)*'Teine 47'!D55</f>
        <v>92.45</v>
      </c>
      <c r="E55" s="100">
        <f>(D55/'Teine 47'!D55)*'Teine 47'!E55</f>
        <v>12.864000000000003</v>
      </c>
      <c r="F55" s="100">
        <f>(E55/'Teine 47'!E55)*'Teine 47'!F55</f>
        <v>3.2430000000000003</v>
      </c>
      <c r="G55" s="100">
        <f>(F55/'Teine 47'!F55)*'Teine 47'!G55</f>
        <v>4.1970000000000001</v>
      </c>
    </row>
    <row r="56" spans="1:12">
      <c r="A56" s="108"/>
      <c r="B56" s="80" t="str">
        <f>'Teine 47'!B56</f>
        <v>Õuna-rukkileivakreem (G)</v>
      </c>
      <c r="C56" s="70">
        <v>100</v>
      </c>
      <c r="D56" s="100">
        <f>(C56/'Teine 47'!C56)*'Teine 47'!D56</f>
        <v>158.30199999999999</v>
      </c>
      <c r="E56" s="100">
        <f>(D56/'Teine 47'!D56)*'Teine 47'!E56</f>
        <v>37.317</v>
      </c>
      <c r="F56" s="100">
        <f>(E56/'Teine 47'!E56)*'Teine 47'!F56</f>
        <v>0.41500000000000004</v>
      </c>
      <c r="G56" s="100">
        <f>(F56/'Teine 47'!F56)*'Teine 47'!G56</f>
        <v>2.4929999999999999</v>
      </c>
    </row>
    <row r="57" spans="1:12">
      <c r="A57" s="108"/>
      <c r="B57" s="80" t="str">
        <f>'Teine 47'!B57</f>
        <v>Mustikajogurt (L)</v>
      </c>
      <c r="C57" s="126">
        <v>100</v>
      </c>
      <c r="D57" s="100">
        <f>(C57/'Teine 47'!C57)*'Teine 47'!D57</f>
        <v>88.51</v>
      </c>
      <c r="E57" s="100">
        <f>(D57/'Teine 47'!D57)*'Teine 47'!E57</f>
        <v>15.48</v>
      </c>
      <c r="F57" s="100">
        <f>(E57/'Teine 47'!E57)*'Teine 47'!F57</f>
        <v>1.9900000000000002</v>
      </c>
      <c r="G57" s="100">
        <f>(F57/'Teine 47'!F57)*'Teine 47'!G57</f>
        <v>2.48</v>
      </c>
    </row>
    <row r="58" spans="1:12" s="95" customFormat="1" ht="18.75" customHeight="1">
      <c r="A58" s="86"/>
      <c r="B58" s="80" t="str">
        <f>'Teine 47'!B58</f>
        <v>PRIA Piimatooted (piim, keefir R 2,5% ) (L)</v>
      </c>
      <c r="C58" s="85">
        <v>100</v>
      </c>
      <c r="D58" s="100">
        <f>(C58/'Teine 47'!C58)*'Teine 47'!D58</f>
        <v>56.39</v>
      </c>
      <c r="E58" s="100">
        <f>(D58/'Teine 47'!D58)*'Teine 47'!E58</f>
        <v>4.875</v>
      </c>
      <c r="F58" s="100">
        <f>(E58/'Teine 47'!E58)*'Teine 47'!F58</f>
        <v>2.57</v>
      </c>
      <c r="G58" s="100">
        <f>(F58/'Teine 47'!F58)*'Teine 47'!G58</f>
        <v>3.44</v>
      </c>
    </row>
    <row r="59" spans="1:12" s="95" customFormat="1" ht="18.75" customHeight="1">
      <c r="A59" s="86"/>
      <c r="B59" s="80" t="str">
        <f>'Teine 47'!B59</f>
        <v>Mahl (erinevad maitsed)</v>
      </c>
      <c r="C59" s="261">
        <v>50</v>
      </c>
      <c r="D59" s="100">
        <f>(C59/'Teine 47'!C59)*'Teine 47'!D59</f>
        <v>24.264399999999998</v>
      </c>
      <c r="E59" s="100">
        <f>(D59/'Teine 47'!D59)*'Teine 47'!E59</f>
        <v>5.891</v>
      </c>
      <c r="F59" s="100">
        <f>(E59/'Teine 47'!E59)*'Teine 47'!F59</f>
        <v>2.5000000000000001E-2</v>
      </c>
      <c r="G59" s="100">
        <f>(F59/'Teine 47'!F59)*'Teine 47'!G59</f>
        <v>0.18149999999999999</v>
      </c>
    </row>
    <row r="60" spans="1:12" s="95" customFormat="1" ht="18.75" customHeight="1">
      <c r="A60" s="255"/>
      <c r="B60" s="80" t="str">
        <f>'Teine 47'!B60</f>
        <v>Joogijogurt R 1,5%, maitsestatud (L)</v>
      </c>
      <c r="C60" s="261">
        <v>25</v>
      </c>
      <c r="D60" s="100">
        <f>(C60/'Teine 47'!C60)*'Teine 47'!D60</f>
        <v>18.686499999999999</v>
      </c>
      <c r="E60" s="100">
        <f>(D60/'Teine 47'!D60)*'Teine 47'!E60</f>
        <v>3.0307499999999998</v>
      </c>
      <c r="F60" s="100">
        <f>(E60/'Teine 47'!E60)*'Teine 47'!F60</f>
        <v>0.375</v>
      </c>
      <c r="G60" s="100">
        <f>(F60/'Teine 47'!F60)*'Teine 47'!G60</f>
        <v>0.8</v>
      </c>
    </row>
    <row r="61" spans="1:12" s="95" customFormat="1" ht="18.75" customHeight="1">
      <c r="A61" s="256"/>
      <c r="B61" s="80" t="str">
        <f>'Teine 47'!B61</f>
        <v>Tee, suhkruta</v>
      </c>
      <c r="C61" s="259">
        <v>50</v>
      </c>
      <c r="D61" s="100">
        <f>(C61/'Teine 47'!C61)*'Teine 47'!D61</f>
        <v>0.2</v>
      </c>
      <c r="E61" s="100">
        <f>(D61/'Teine 47'!D61)*'Teine 47'!E61</f>
        <v>0</v>
      </c>
      <c r="F61" s="100">
        <v>0</v>
      </c>
      <c r="G61" s="100">
        <v>0.05</v>
      </c>
    </row>
    <row r="62" spans="1:12">
      <c r="A62" s="86"/>
      <c r="B62" s="80" t="str">
        <f>'Teine 47'!B62</f>
        <v>Rukkileiva (3 sorti) - ja sepikutoodete valik  (G)</v>
      </c>
      <c r="C62" s="70">
        <v>40</v>
      </c>
      <c r="D62" s="100">
        <f>(C62/'Teine 47'!C62)*'Teine 47'!D62</f>
        <v>98.48</v>
      </c>
      <c r="E62" s="100">
        <f>(D62/'Teine 47'!D62)*'Teine 47'!E62</f>
        <v>20.92</v>
      </c>
      <c r="F62" s="100">
        <f>(E62/'Teine 47'!E62)*'Teine 47'!F62</f>
        <v>0.80000000000000016</v>
      </c>
      <c r="G62" s="100">
        <f>(F62/'Teine 47'!F62)*'Teine 47'!G62</f>
        <v>2.8600000000000008</v>
      </c>
    </row>
    <row r="63" spans="1:12">
      <c r="A63" s="86"/>
      <c r="B63" s="80" t="str">
        <f>'Teine 47'!B63</f>
        <v>Pirn (PRIA)</v>
      </c>
      <c r="C63" s="99">
        <v>50</v>
      </c>
      <c r="D63" s="100">
        <f>(C63/'Teine 47'!C63)*'Teine 47'!D63</f>
        <v>19.988</v>
      </c>
      <c r="E63" s="100">
        <f>(D63/'Teine 47'!D63)*'Teine 47'!E63</f>
        <v>5.97</v>
      </c>
      <c r="F63" s="100">
        <f>(E63/'Teine 47'!E63)*'Teine 47'!F63</f>
        <v>0</v>
      </c>
      <c r="G63" s="100">
        <v>0.3</v>
      </c>
    </row>
    <row r="64" spans="1:12">
      <c r="A64" s="47"/>
      <c r="B64" s="134" t="s">
        <v>8</v>
      </c>
      <c r="C64" s="50"/>
      <c r="D64" s="50">
        <f>SUM(D54:D63)</f>
        <v>709.00690000000009</v>
      </c>
      <c r="E64" s="50">
        <f>SUM(E54:E63)</f>
        <v>109.19775000000001</v>
      </c>
      <c r="F64" s="50">
        <f>SUM(F54:F63)</f>
        <v>18.852999999999998</v>
      </c>
      <c r="G64" s="50">
        <f>SUM(G54:G63)</f>
        <v>30.8415</v>
      </c>
      <c r="H64" s="94"/>
      <c r="I64" s="94"/>
      <c r="J64" s="94"/>
      <c r="K64" s="94"/>
      <c r="L64" s="94"/>
    </row>
    <row r="65" spans="1:7">
      <c r="A65" s="112"/>
      <c r="B65" s="132"/>
    </row>
    <row r="66" spans="1:7" ht="24" customHeight="1">
      <c r="A66" s="37" t="s">
        <v>13</v>
      </c>
      <c r="B66" s="146"/>
      <c r="C66" s="136" t="s">
        <v>1</v>
      </c>
      <c r="D66" s="136" t="s">
        <v>2</v>
      </c>
      <c r="E66" s="136" t="s">
        <v>3</v>
      </c>
      <c r="F66" s="136" t="s">
        <v>4</v>
      </c>
      <c r="G66" s="136" t="s">
        <v>5</v>
      </c>
    </row>
    <row r="67" spans="1:7">
      <c r="A67" s="80" t="s">
        <v>6</v>
      </c>
      <c r="B67" s="80" t="str">
        <f>'Teine 47'!B67</f>
        <v>Värskekapsahautis kanahakklihaga</v>
      </c>
      <c r="C67" s="99">
        <v>50</v>
      </c>
      <c r="D67" s="99">
        <f>C67*'Teine 47'!D67/'Teine 47'!C67</f>
        <v>61.124000000000002</v>
      </c>
      <c r="E67" s="99">
        <f>C67*'Teine 47'!E67/'Teine 47'!C67</f>
        <v>5.0254999999999992</v>
      </c>
      <c r="F67" s="99">
        <f>C67*'Teine 47'!F67/'Teine 47'!C67</f>
        <v>3.964</v>
      </c>
      <c r="G67" s="99">
        <f>C67*'Teine 47'!G67/'Teine 47'!C67</f>
        <v>2.1784999999999997</v>
      </c>
    </row>
    <row r="68" spans="1:7">
      <c r="A68" s="80" t="s">
        <v>22</v>
      </c>
      <c r="B68" s="80" t="str">
        <f>'Teine 47'!B68</f>
        <v>Värskekapsa-läätsehautis (mahe)</v>
      </c>
      <c r="C68" s="99">
        <v>50</v>
      </c>
      <c r="D68" s="99">
        <f>C68*'Teine 47'!D68/'Teine 47'!C68</f>
        <v>66.201499999999982</v>
      </c>
      <c r="E68" s="99">
        <f>C68*'Teine 47'!E68/'Teine 47'!C68</f>
        <v>10.264999999999999</v>
      </c>
      <c r="F68" s="99">
        <f>C68*'Teine 47'!F68/'Teine 47'!C68</f>
        <v>1.7470000000000001</v>
      </c>
      <c r="G68" s="99">
        <f>C68*'Teine 47'!G68/'Teine 47'!C68</f>
        <v>3.3929999999999993</v>
      </c>
    </row>
    <row r="69" spans="1:7">
      <c r="A69" s="86"/>
      <c r="B69" s="80" t="str">
        <f>'Teine 47'!B69</f>
        <v>Kartul, aurutatud (mahe)</v>
      </c>
      <c r="C69" s="99">
        <v>50</v>
      </c>
      <c r="D69" s="99">
        <f>C69*'Teine 47'!D69/'Teine 47'!C69</f>
        <v>36.975000000000001</v>
      </c>
      <c r="E69" s="99">
        <f>C69*'Teine 47'!E69/'Teine 47'!C69</f>
        <v>8.4149999999999991</v>
      </c>
      <c r="F69" s="99">
        <f>C69*'Teine 47'!F69/'Teine 47'!C69</f>
        <v>5.0999999999999997E-2</v>
      </c>
      <c r="G69" s="99">
        <f>C69*'Teine 47'!G69/'Teine 47'!C69</f>
        <v>0.96899999999999986</v>
      </c>
    </row>
    <row r="70" spans="1:7" s="118" customFormat="1">
      <c r="A70" s="86"/>
      <c r="B70" s="80" t="str">
        <f>'Teine 47'!B70</f>
        <v>Kuskuss, aurutatud (G)</v>
      </c>
      <c r="C70" s="99">
        <v>50</v>
      </c>
      <c r="D70" s="99">
        <f>C70*'Teine 47'!D70/'Teine 47'!C70</f>
        <v>64.076499999999982</v>
      </c>
      <c r="E70" s="99">
        <f>C70*'Teine 47'!E70/'Teine 47'!C70</f>
        <v>13.579499999999998</v>
      </c>
      <c r="F70" s="99">
        <f>C70*'Teine 47'!F70/'Teine 47'!C70</f>
        <v>0.34449999999999997</v>
      </c>
      <c r="G70" s="99">
        <f>C70*'Teine 47'!G70/'Teine 47'!C70</f>
        <v>1.9679999999999997</v>
      </c>
    </row>
    <row r="71" spans="1:7" s="118" customFormat="1">
      <c r="A71" s="86"/>
      <c r="B71" s="80" t="str">
        <f>'Teine 47'!B71</f>
        <v>Juurseller, röstitud</v>
      </c>
      <c r="C71" s="99">
        <v>50</v>
      </c>
      <c r="D71" s="99">
        <f>C71*'Teine 47'!D71/'Teine 47'!C71</f>
        <v>17.487500000000001</v>
      </c>
      <c r="E71" s="99">
        <f>C71*'Teine 47'!E71/'Teine 47'!C71</f>
        <v>4.875</v>
      </c>
      <c r="F71" s="99">
        <f>C71*'Teine 47'!F71/'Teine 47'!C71</f>
        <v>6.25E-2</v>
      </c>
      <c r="G71" s="99">
        <f>C71*'Teine 47'!G71/'Teine 47'!C71</f>
        <v>0.8125</v>
      </c>
    </row>
    <row r="72" spans="1:7" s="118" customFormat="1">
      <c r="A72" s="86"/>
      <c r="B72" s="80" t="str">
        <f>'Teine 47'!B72</f>
        <v>Soe valge kaste (G, L)</v>
      </c>
      <c r="C72" s="99">
        <v>50</v>
      </c>
      <c r="D72" s="99">
        <f>C72*'Teine 47'!D72/'Teine 47'!C72</f>
        <v>59.125999999999998</v>
      </c>
      <c r="E72" s="99">
        <f>C72*'Teine 47'!E72/'Teine 47'!C72</f>
        <v>4.077</v>
      </c>
      <c r="F72" s="99">
        <f>C72*'Teine 47'!F72/'Teine 47'!C72</f>
        <v>3.9460000000000002</v>
      </c>
      <c r="G72" s="99">
        <f>C72*'Teine 47'!G72/'Teine 47'!C72</f>
        <v>1.8730000000000002</v>
      </c>
    </row>
    <row r="73" spans="1:7" s="118" customFormat="1">
      <c r="A73" s="86"/>
      <c r="B73" s="80" t="str">
        <f>'Teine 47'!B73</f>
        <v>Külm jogurti-keefirikaste, maitserohelisega (L)</v>
      </c>
      <c r="C73" s="99">
        <v>50</v>
      </c>
      <c r="D73" s="99">
        <f>C73*'Teine 47'!D73/'Teine 47'!C73</f>
        <v>27.958500000000001</v>
      </c>
      <c r="E73" s="99">
        <f>C73*'Teine 47'!E73/'Teine 47'!C73</f>
        <v>2.4015</v>
      </c>
      <c r="F73" s="99">
        <f>C73*'Teine 47'!F73/'Teine 47'!C73</f>
        <v>1.3045</v>
      </c>
      <c r="G73" s="99">
        <f>C73*'Teine 47'!G73/'Teine 47'!C73</f>
        <v>1.6830000000000001</v>
      </c>
    </row>
    <row r="74" spans="1:7">
      <c r="A74" s="86"/>
      <c r="B74" s="80" t="str">
        <f>'Teine 47'!B74</f>
        <v>Suvikõrvitsa-kurgisalat</v>
      </c>
      <c r="C74" s="99">
        <v>50</v>
      </c>
      <c r="D74" s="99">
        <f>C74*'Teine 47'!D74/'Teine 47'!C74</f>
        <v>7.15</v>
      </c>
      <c r="E74" s="99">
        <f>C74*'Teine 47'!E74/'Teine 47'!C74</f>
        <v>1.325</v>
      </c>
      <c r="F74" s="99">
        <f>C74*'Teine 47'!F74/'Teine 47'!C74</f>
        <v>0.05</v>
      </c>
      <c r="G74" s="99">
        <f>C74*'Teine 47'!G74/'Teine 47'!C74</f>
        <v>0.52500000000000002</v>
      </c>
    </row>
    <row r="75" spans="1:7">
      <c r="A75" s="86"/>
      <c r="B75" s="80" t="str">
        <f>'Teine 47'!B75</f>
        <v>Hiina kapsas, porgand (mahe), mais</v>
      </c>
      <c r="C75" s="99">
        <v>30</v>
      </c>
      <c r="D75" s="99">
        <f>C75*'Teine 47'!D75/'Teine 47'!C75</f>
        <v>13.108000000000001</v>
      </c>
      <c r="E75" s="99">
        <f>C75*'Teine 47'!E75/'Teine 47'!C75</f>
        <v>2.8450000000000006</v>
      </c>
      <c r="F75" s="99">
        <f>C75*'Teine 47'!F75/'Teine 47'!C75</f>
        <v>0.18000000000000002</v>
      </c>
      <c r="G75" s="99">
        <f>C75*'Teine 47'!G75/'Teine 47'!C75</f>
        <v>0.51</v>
      </c>
    </row>
    <row r="76" spans="1:7">
      <c r="A76" s="86"/>
      <c r="B76" s="80" t="str">
        <f>'Teine 47'!B76</f>
        <v>Seemnesegu (mahe)</v>
      </c>
      <c r="C76" s="99">
        <v>15</v>
      </c>
      <c r="D76" s="99">
        <f>C76*'Teine 47'!D76/'Teine 47'!C76</f>
        <v>91.315050000000014</v>
      </c>
      <c r="E76" s="99">
        <f>C76*'Teine 47'!E76/'Teine 47'!C76</f>
        <v>1.9200000000000004</v>
      </c>
      <c r="F76" s="99">
        <f>C76*'Teine 47'!F76/'Teine 47'!C76</f>
        <v>7.7350500000000011</v>
      </c>
      <c r="G76" s="99">
        <f>C76*'Teine 47'!G76/'Teine 47'!C76</f>
        <v>4.2349499999999995</v>
      </c>
    </row>
    <row r="77" spans="1:7">
      <c r="A77" s="86"/>
      <c r="B77" s="80" t="str">
        <f>'Teine 47'!B77</f>
        <v>PRIA Piimatooted (piim, keefir R 2,5% ) (L)</v>
      </c>
      <c r="C77" s="99">
        <v>25</v>
      </c>
      <c r="D77" s="99">
        <f>C77*'Teine 47'!D77/'Teine 47'!C77</f>
        <v>14.0975</v>
      </c>
      <c r="E77" s="99">
        <f>C77*'Teine 47'!E77/'Teine 47'!C77</f>
        <v>1.21875</v>
      </c>
      <c r="F77" s="99">
        <f>C77*'Teine 47'!F77/'Teine 47'!C77</f>
        <v>0.64249999999999996</v>
      </c>
      <c r="G77" s="99">
        <f>C77*'Teine 47'!G77/'Teine 47'!C77</f>
        <v>0.86</v>
      </c>
    </row>
    <row r="78" spans="1:7">
      <c r="A78" s="86"/>
      <c r="B78" s="80" t="str">
        <f>'Teine 47'!B78</f>
        <v>Mahl (erinevad maitsed)</v>
      </c>
      <c r="C78" s="181">
        <v>50</v>
      </c>
      <c r="D78" s="99">
        <f>C78*'Teine 47'!D78/'Teine 47'!C78</f>
        <v>24.264400000000002</v>
      </c>
      <c r="E78" s="99">
        <f>C78*'Teine 47'!E78/'Teine 47'!C78</f>
        <v>5.891</v>
      </c>
      <c r="F78" s="99">
        <f>C78*'Teine 47'!F78/'Teine 47'!C78</f>
        <v>2.5000000000000001E-2</v>
      </c>
      <c r="G78" s="99">
        <f>C78*'Teine 47'!G78/'Teine 47'!C78</f>
        <v>0.18149999999999999</v>
      </c>
    </row>
    <row r="79" spans="1:7">
      <c r="A79" s="86"/>
      <c r="B79" s="80" t="str">
        <f>'Teine 47'!B79</f>
        <v>Joogijogurt R 1,5%, maitsestatud (L)</v>
      </c>
      <c r="C79" s="181">
        <v>25</v>
      </c>
      <c r="D79" s="99">
        <f>C79*'Teine 47'!D79/'Teine 47'!C79</f>
        <v>18.686499999999999</v>
      </c>
      <c r="E79" s="99">
        <f>C79*'Teine 47'!E79/'Teine 47'!C79</f>
        <v>3.0307499999999998</v>
      </c>
      <c r="F79" s="99">
        <f>C79*'Teine 47'!F79/'Teine 47'!C79</f>
        <v>0.375</v>
      </c>
      <c r="G79" s="99">
        <f>C79*'Teine 47'!G79/'Teine 47'!C79</f>
        <v>0.8</v>
      </c>
    </row>
    <row r="80" spans="1:7">
      <c r="A80" s="108"/>
      <c r="B80" s="80" t="str">
        <f>'Teine 47'!B80</f>
        <v>Tee, suhkruta</v>
      </c>
      <c r="C80" s="150">
        <v>50</v>
      </c>
      <c r="D80" s="99">
        <f>C80*'Teine 47'!D80/'Teine 47'!C80</f>
        <v>0.2</v>
      </c>
      <c r="E80" s="99">
        <f>C80*'Teine 47'!E80/'Teine 47'!C80</f>
        <v>0</v>
      </c>
      <c r="F80" s="99">
        <f>C80*'Teine 47'!F80/'Teine 47'!C80</f>
        <v>0</v>
      </c>
      <c r="G80" s="99">
        <f>C80*'Teine 47'!G80/'Teine 47'!C80</f>
        <v>0.05</v>
      </c>
    </row>
    <row r="81" spans="1:7">
      <c r="A81" s="108"/>
      <c r="B81" s="80" t="str">
        <f>'Teine 47'!B81</f>
        <v>Rukkileiva (3 sorti) - ja sepikutoodete valik  (G)</v>
      </c>
      <c r="C81" s="101">
        <v>40</v>
      </c>
      <c r="D81" s="99">
        <f>C81*'Teine 47'!D81/'Teine 47'!C81</f>
        <v>98.48</v>
      </c>
      <c r="E81" s="99">
        <f>C81*'Teine 47'!E81/'Teine 47'!C81</f>
        <v>20.92</v>
      </c>
      <c r="F81" s="99">
        <f>C81*'Teine 47'!F81/'Teine 47'!C81</f>
        <v>0.8</v>
      </c>
      <c r="G81" s="99">
        <f>C81*'Teine 47'!G81/'Teine 47'!C81</f>
        <v>2.86</v>
      </c>
    </row>
    <row r="82" spans="1:7">
      <c r="A82" s="108"/>
      <c r="B82" s="80" t="str">
        <f>'Teine 47'!B82</f>
        <v>Õun (PRIA) (mahe)</v>
      </c>
      <c r="C82" s="99">
        <v>50</v>
      </c>
      <c r="D82" s="99">
        <f>C82*'Teine 47'!D82/'Teine 47'!C82</f>
        <v>24.038</v>
      </c>
      <c r="E82" s="99">
        <f>C82*'Teine 47'!E82/'Teine 47'!C82</f>
        <v>6.74</v>
      </c>
      <c r="F82" s="99">
        <f>C82*'Teine 47'!F82/'Teine 47'!C82</f>
        <v>0</v>
      </c>
      <c r="G82" s="99">
        <f>C82*'Teine 47'!G82/'Teine 47'!C82</f>
        <v>0</v>
      </c>
    </row>
    <row r="83" spans="1:7">
      <c r="A83" s="47"/>
      <c r="B83" s="186" t="s">
        <v>8</v>
      </c>
      <c r="C83" s="214"/>
      <c r="D83" s="215">
        <f>SUM(D67:D82)</f>
        <v>624.28845000000001</v>
      </c>
      <c r="E83" s="215">
        <f>SUM(E67:E82)</f>
        <v>92.528999999999996</v>
      </c>
      <c r="F83" s="215">
        <f>SUM(F67:F82)</f>
        <v>21.227049999999998</v>
      </c>
      <c r="G83" s="215">
        <f>SUM(G67:G82)</f>
        <v>22.898449999999997</v>
      </c>
    </row>
    <row r="84" spans="1:7">
      <c r="B84" s="33" t="s">
        <v>15</v>
      </c>
      <c r="D84" s="141">
        <f>(D19+D32+D51+D64+D83)/5</f>
        <v>625.34856000000002</v>
      </c>
      <c r="E84" s="141">
        <f>(E19+E32+E51+E64+E83)/5</f>
        <v>91.513169999999988</v>
      </c>
      <c r="F84" s="141">
        <f>(F19+F32+F51+F64+F83)/5</f>
        <v>21.22308</v>
      </c>
      <c r="G84" s="141">
        <f>(G19+G32+G51+G64+G83)/5</f>
        <v>23.146279999999997</v>
      </c>
    </row>
    <row r="85" spans="1:7">
      <c r="A85" s="93" t="s">
        <v>32</v>
      </c>
      <c r="B85" s="33"/>
      <c r="D85" s="142"/>
      <c r="E85" s="142"/>
      <c r="F85" s="142"/>
      <c r="G85" s="142"/>
    </row>
    <row r="86" spans="1:7">
      <c r="A86" s="117" t="s">
        <v>146</v>
      </c>
      <c r="B86" s="3"/>
      <c r="C86" s="3"/>
    </row>
    <row r="87" spans="1:7">
      <c r="A87" s="93" t="s">
        <v>28</v>
      </c>
      <c r="C87" s="44"/>
      <c r="D87" s="3"/>
      <c r="E87" s="3"/>
      <c r="F87" s="3"/>
      <c r="G87" s="4"/>
    </row>
    <row r="88" spans="1:7">
      <c r="A88" s="93" t="s">
        <v>29</v>
      </c>
    </row>
    <row r="89" spans="1:7">
      <c r="A89" s="93" t="s">
        <v>119</v>
      </c>
    </row>
    <row r="90" spans="1:7">
      <c r="A90" s="93" t="s">
        <v>16</v>
      </c>
    </row>
  </sheetData>
  <mergeCells count="2">
    <mergeCell ref="C1:D2"/>
    <mergeCell ref="E1:G2"/>
  </mergeCells>
  <phoneticPr fontId="2" type="noConversion"/>
  <pageMargins left="0.7" right="0.7" top="0.75" bottom="0.75" header="0.3" footer="0.3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88E0A-E106-4E78-BE73-7F9BEF07183D}">
  <sheetPr>
    <pageSetUpPr fitToPage="1"/>
  </sheetPr>
  <dimension ref="A1:L96"/>
  <sheetViews>
    <sheetView topLeftCell="A46" zoomScale="80" zoomScaleNormal="80" workbookViewId="0">
      <selection activeCell="N23" sqref="N23"/>
    </sheetView>
  </sheetViews>
  <sheetFormatPr defaultColWidth="9.26953125" defaultRowHeight="15.5"/>
  <cols>
    <col min="1" max="1" width="13.54296875" style="3" customWidth="1"/>
    <col min="2" max="2" width="62" style="3" bestFit="1" customWidth="1"/>
    <col min="3" max="3" width="9.81640625" style="3" bestFit="1" customWidth="1"/>
    <col min="4" max="4" width="14.54296875" style="3" bestFit="1" customWidth="1"/>
    <col min="5" max="5" width="15.81640625" style="3" bestFit="1" customWidth="1"/>
    <col min="6" max="7" width="10.81640625" style="3" bestFit="1" customWidth="1"/>
    <col min="8" max="16384" width="9.26953125" style="3"/>
  </cols>
  <sheetData>
    <row r="1" spans="1:7">
      <c r="B1" s="35"/>
      <c r="C1" s="280"/>
      <c r="D1" s="280"/>
      <c r="E1" s="280"/>
      <c r="F1" s="280"/>
      <c r="G1" s="280"/>
    </row>
    <row r="2" spans="1:7" ht="50.15" customHeight="1">
      <c r="A2" s="1" t="str">
        <f>'Teine 48'!A2</f>
        <v>Koolilõuna 25.11-29.11.2024</v>
      </c>
      <c r="B2" s="36"/>
      <c r="C2" s="282"/>
      <c r="D2" s="282"/>
      <c r="E2" s="282"/>
      <c r="F2" s="282"/>
      <c r="G2" s="282"/>
    </row>
    <row r="3" spans="1:7" s="4" customFormat="1" ht="24" customHeight="1">
      <c r="A3" s="37" t="s">
        <v>0</v>
      </c>
      <c r="B3" s="270" t="s">
        <v>160</v>
      </c>
      <c r="C3" s="39" t="s">
        <v>1</v>
      </c>
      <c r="D3" s="39" t="s">
        <v>2</v>
      </c>
      <c r="E3" s="39" t="s">
        <v>3</v>
      </c>
      <c r="F3" s="39" t="s">
        <v>4</v>
      </c>
      <c r="G3" s="39" t="s">
        <v>5</v>
      </c>
    </row>
    <row r="4" spans="1:7">
      <c r="A4" s="40" t="s">
        <v>6</v>
      </c>
      <c r="B4" s="278" t="str">
        <f>'Teine 48'!B4</f>
        <v xml:space="preserve">Ahjukana röstitud köögiviljadega </v>
      </c>
      <c r="C4" s="143">
        <v>50</v>
      </c>
      <c r="D4" s="72">
        <f>C4*'Teine 48'!D4/'Teine 48'!C4</f>
        <v>40</v>
      </c>
      <c r="E4" s="72">
        <f>D4*'Teine 48'!E4/'Teine 48'!D4</f>
        <v>2.5333333333333332</v>
      </c>
      <c r="F4" s="72">
        <f>E4*'Teine 48'!F4/'Teine 48'!E4</f>
        <v>1.9749999999999999</v>
      </c>
      <c r="G4" s="72">
        <f>F4*'Teine 48'!G4/'Teine 48'!F4</f>
        <v>2.3916666666666662</v>
      </c>
    </row>
    <row r="5" spans="1:7">
      <c r="A5" s="40" t="s">
        <v>22</v>
      </c>
      <c r="B5" s="151" t="str">
        <f>'Teine 48'!B5</f>
        <v>Koorene köögiviljakaste (G, L)</v>
      </c>
      <c r="C5" s="143">
        <v>50</v>
      </c>
      <c r="D5" s="72">
        <f>C5*'Teine 48'!D5/'Teine 48'!C5</f>
        <v>53.666666666666671</v>
      </c>
      <c r="E5" s="72">
        <f>D5*'Teine 48'!E5/'Teine 48'!D5</f>
        <v>4.1749999999999998</v>
      </c>
      <c r="F5" s="72">
        <f>E5*'Teine 48'!F5/'Teine 48'!E5</f>
        <v>3.2333333333333329</v>
      </c>
      <c r="G5" s="72">
        <f>F5*'Teine 48'!G5/'Teine 48'!F5</f>
        <v>1.6666666666666665</v>
      </c>
    </row>
    <row r="6" spans="1:7">
      <c r="A6" s="40"/>
      <c r="B6" s="278" t="str">
        <f>'Teine 48'!B6</f>
        <v>Kartulipüree</v>
      </c>
      <c r="C6" s="143">
        <v>50</v>
      </c>
      <c r="D6" s="72">
        <f>C6*'Teine 48'!D6/'Teine 48'!C6</f>
        <v>85.782499999999999</v>
      </c>
      <c r="E6" s="72">
        <f>D6*'Teine 48'!E6/'Teine 48'!D6</f>
        <v>17.828499999999998</v>
      </c>
      <c r="F6" s="72">
        <f>E6*'Teine 48'!F6/'Teine 48'!E6</f>
        <v>0.67249999999999988</v>
      </c>
      <c r="G6" s="72">
        <f>F6*'Teine 48'!G6/'Teine 48'!F6</f>
        <v>2.8384999999999994</v>
      </c>
    </row>
    <row r="7" spans="1:7">
      <c r="A7" s="40"/>
      <c r="B7" s="151" t="str">
        <f>'Teine 48'!B7</f>
        <v>Tatar, aurutatud (mahe)</v>
      </c>
      <c r="C7" s="262">
        <v>50</v>
      </c>
      <c r="D7" s="72">
        <f>C7*'Teine 48'!D7/'Teine 48'!C7</f>
        <v>40.29999999999999</v>
      </c>
      <c r="E7" s="72">
        <f>D7*'Teine 48'!E7/'Teine 48'!D7</f>
        <v>8.4874999999999989</v>
      </c>
      <c r="F7" s="72">
        <f>E7*'Teine 48'!F7/'Teine 48'!E7</f>
        <v>0.24999999999999994</v>
      </c>
      <c r="G7" s="72">
        <f>F7*'Teine 48'!G7/'Teine 48'!F7</f>
        <v>1.4874999999999996</v>
      </c>
    </row>
    <row r="8" spans="1:7">
      <c r="A8" s="40"/>
      <c r="B8" s="151" t="str">
        <f>'Teine 48'!B8</f>
        <v>Miniporgandid, aurutatud</v>
      </c>
      <c r="C8" s="262">
        <v>50</v>
      </c>
      <c r="D8" s="72">
        <f>C8*'Teine 48'!D8/'Teine 48'!C8</f>
        <v>16.2</v>
      </c>
      <c r="E8" s="72">
        <f>D8*'Teine 48'!E8/'Teine 48'!D8</f>
        <v>4.25</v>
      </c>
      <c r="F8" s="72">
        <f>E8*'Teine 48'!F8/'Teine 48'!E8</f>
        <v>0.1</v>
      </c>
      <c r="G8" s="72">
        <f>F8*'Teine 48'!G8/'Teine 48'!F8</f>
        <v>0.3</v>
      </c>
    </row>
    <row r="9" spans="1:7">
      <c r="A9" s="40"/>
      <c r="B9" s="151" t="str">
        <f>'Teine 48'!B9</f>
        <v>Külm jogurtikaste maitserohelisega</v>
      </c>
      <c r="C9" s="262">
        <v>25</v>
      </c>
      <c r="D9" s="72">
        <f>C9*'Teine 48'!D9/'Teine 48'!C9</f>
        <v>14.185750000000001</v>
      </c>
      <c r="E9" s="72">
        <f>D9*'Teine 48'!E9/'Teine 48'!D9</f>
        <v>1.2044999999999999</v>
      </c>
      <c r="F9" s="72">
        <f>E9*'Teine 48'!F9/'Teine 48'!E9</f>
        <v>0.66600000000000004</v>
      </c>
      <c r="G9" s="72">
        <f>F9*'Teine 48'!G9/'Teine 48'!F9</f>
        <v>0.84850000000000003</v>
      </c>
    </row>
    <row r="10" spans="1:7">
      <c r="A10" s="43"/>
      <c r="B10" s="278" t="str">
        <f>'Teine 48'!B10</f>
        <v>Hapukapsasalat</v>
      </c>
      <c r="C10" s="21">
        <v>50</v>
      </c>
      <c r="D10" s="72">
        <f>C10*'Teine 48'!D10/'Teine 48'!C10</f>
        <v>11.64</v>
      </c>
      <c r="E10" s="72">
        <f>D10*'Teine 48'!E10/'Teine 48'!D10</f>
        <v>2.86</v>
      </c>
      <c r="F10" s="72">
        <f>E10*'Teine 48'!F10/'Teine 48'!E10</f>
        <v>9.9999999999999992E-2</v>
      </c>
      <c r="G10" s="72">
        <f>F10*'Teine 48'!G10/'Teine 48'!F10</f>
        <v>0.38999999999999996</v>
      </c>
    </row>
    <row r="11" spans="1:7">
      <c r="A11" s="43"/>
      <c r="B11" s="151" t="str">
        <f>'Teine 48'!B11</f>
        <v>Peet, kaalikas, mais</v>
      </c>
      <c r="C11" s="72">
        <v>30</v>
      </c>
      <c r="D11" s="72">
        <f>C11*'Teine 48'!D11/'Teine 48'!C11</f>
        <v>16.3508</v>
      </c>
      <c r="E11" s="72">
        <f>D11*'Teine 48'!E11/'Teine 48'!D11</f>
        <v>3.6870000000000003</v>
      </c>
      <c r="F11" s="72">
        <f>E11*'Teine 48'!F11/'Teine 48'!E11</f>
        <v>0.17000000000000004</v>
      </c>
      <c r="G11" s="72">
        <f>F11*'Teine 48'!G11/'Teine 48'!F11</f>
        <v>0.58000000000000007</v>
      </c>
    </row>
    <row r="12" spans="1:7">
      <c r="A12" s="43"/>
      <c r="B12" s="151" t="str">
        <f>'Teine 48'!B12</f>
        <v>Seemnesegu (mahe)</v>
      </c>
      <c r="C12" s="72">
        <v>10</v>
      </c>
      <c r="D12" s="72">
        <f>C12*'Teine 48'!D12/'Teine 48'!C12</f>
        <v>60.876700000000007</v>
      </c>
      <c r="E12" s="72">
        <f>D12*'Teine 48'!E12/'Teine 48'!D12</f>
        <v>1.2800000000000002</v>
      </c>
      <c r="F12" s="72">
        <f>E12*'Teine 48'!F12/'Teine 48'!E12</f>
        <v>5.1567000000000007</v>
      </c>
      <c r="G12" s="72">
        <f>F12*'Teine 48'!G12/'Teine 48'!F12</f>
        <v>2.8233000000000001</v>
      </c>
    </row>
    <row r="13" spans="1:7">
      <c r="A13" s="43"/>
      <c r="B13" s="151" t="str">
        <f>'Teine 48'!B13</f>
        <v>PRIA Piimatooted (piim, keefir R 2,5% ) (L)</v>
      </c>
      <c r="C13" s="210">
        <v>25</v>
      </c>
      <c r="D13" s="72">
        <f>C13*'Teine 48'!D13/'Teine 48'!C13</f>
        <v>14.0975</v>
      </c>
      <c r="E13" s="72">
        <f>D13*'Teine 48'!E13/'Teine 48'!D13</f>
        <v>1.21875</v>
      </c>
      <c r="F13" s="72">
        <f>E13*'Teine 48'!F13/'Teine 48'!E13</f>
        <v>0.64249999999999996</v>
      </c>
      <c r="G13" s="72">
        <f>F13*'Teine 48'!G13/'Teine 48'!F13</f>
        <v>0.86</v>
      </c>
    </row>
    <row r="14" spans="1:7">
      <c r="A14" s="43"/>
      <c r="B14" s="278" t="str">
        <f>'Teine 48'!B14</f>
        <v>Käsitöö leivalimonaad</v>
      </c>
      <c r="C14" s="277">
        <v>25</v>
      </c>
      <c r="D14" s="72">
        <f>C14*'Teine 48'!D14/'Teine 48'!C14</f>
        <v>6.5542499999999997</v>
      </c>
      <c r="E14" s="72">
        <f>D14*'Teine 48'!E14/'Teine 48'!D14</f>
        <v>1.6327499999999999</v>
      </c>
      <c r="F14" s="72">
        <f>E14*'Teine 48'!F14/'Teine 48'!E14</f>
        <v>0</v>
      </c>
      <c r="G14" s="72">
        <v>0</v>
      </c>
    </row>
    <row r="15" spans="1:7">
      <c r="A15" s="43"/>
      <c r="B15" s="151" t="str">
        <f>'Teine 48'!B15</f>
        <v>Mahl (erinevad maitsed)</v>
      </c>
      <c r="C15" s="21">
        <v>50</v>
      </c>
      <c r="D15" s="72">
        <f>C15*'Teine 48'!D15/'Teine 48'!C15</f>
        <v>24.264400000000002</v>
      </c>
      <c r="E15" s="72">
        <f>D15*'Teine 48'!E15/'Teine 48'!D15</f>
        <v>5.8910000000000009</v>
      </c>
      <c r="F15" s="72">
        <f>E15*'Teine 48'!F15/'Teine 48'!E15</f>
        <v>2.5000000000000001E-2</v>
      </c>
      <c r="G15" s="72">
        <f>F15*'Teine 48'!G15/'Teine 48'!F15</f>
        <v>0.18149999999999999</v>
      </c>
    </row>
    <row r="16" spans="1:7">
      <c r="A16" s="43"/>
      <c r="B16" s="151" t="str">
        <f>'Teine 48'!B16</f>
        <v>Joogijogurt R 1,5%, maitsestatud (L)</v>
      </c>
      <c r="C16" s="21">
        <v>25</v>
      </c>
      <c r="D16" s="72">
        <f>C16*'Teine 48'!D16/'Teine 48'!C16</f>
        <v>18.686499999999999</v>
      </c>
      <c r="E16" s="72">
        <f>D16*'Teine 48'!E16/'Teine 48'!D16</f>
        <v>3.0307499999999998</v>
      </c>
      <c r="F16" s="72">
        <f>E16*'Teine 48'!F16/'Teine 48'!E16</f>
        <v>0.375</v>
      </c>
      <c r="G16" s="72">
        <f>F16*'Teine 48'!G16/'Teine 48'!F16</f>
        <v>0.80000000000000016</v>
      </c>
    </row>
    <row r="17" spans="1:11">
      <c r="A17" s="43"/>
      <c r="B17" s="151" t="str">
        <f>'Teine 48'!B17</f>
        <v>Tee, suhkruta</v>
      </c>
      <c r="C17" s="45">
        <v>50</v>
      </c>
      <c r="D17" s="72">
        <f>C17*'Teine 48'!D17/'Teine 48'!C17</f>
        <v>0.2</v>
      </c>
      <c r="E17" s="72">
        <f>D17*'Teine 48'!E17/'Teine 48'!D17</f>
        <v>0</v>
      </c>
      <c r="F17" s="72">
        <v>0</v>
      </c>
      <c r="G17" s="72">
        <v>0.05</v>
      </c>
      <c r="H17" s="44"/>
      <c r="I17" s="44"/>
      <c r="J17" s="44"/>
      <c r="K17" s="44"/>
    </row>
    <row r="18" spans="1:11">
      <c r="A18" s="43"/>
      <c r="B18" s="151" t="str">
        <f>'Teine 48'!B18</f>
        <v>Rukkileiva (3 sorti) - ja sepikutoodete valik  (G)</v>
      </c>
      <c r="C18" s="21">
        <v>20</v>
      </c>
      <c r="D18" s="72">
        <f>C18*'Teine 48'!D18/'Teine 48'!C18</f>
        <v>49.24</v>
      </c>
      <c r="E18" s="72">
        <f>D18*'Teine 48'!E18/'Teine 48'!D18</f>
        <v>10.46</v>
      </c>
      <c r="F18" s="72">
        <f>E18*'Teine 48'!F18/'Teine 48'!E18</f>
        <v>0.40000000000000008</v>
      </c>
      <c r="G18" s="72">
        <f>F18*'Teine 48'!G18/'Teine 48'!F18</f>
        <v>1.4320000000000004</v>
      </c>
      <c r="H18" s="44"/>
      <c r="I18" s="44"/>
      <c r="J18" s="44"/>
      <c r="K18" s="44"/>
    </row>
    <row r="19" spans="1:11">
      <c r="A19" s="43"/>
      <c r="B19" s="278" t="str">
        <f>'Teine 48'!B19</f>
        <v>Karask</v>
      </c>
      <c r="C19" s="275">
        <v>20</v>
      </c>
      <c r="D19" s="72">
        <f>C19*'Teine 48'!D19/'Teine 48'!C19</f>
        <v>62.872000000000007</v>
      </c>
      <c r="E19" s="72">
        <f>D19*'Teine 48'!E19/'Teine 48'!D19</f>
        <v>8.6280000000000019</v>
      </c>
      <c r="F19" s="72">
        <f>E19*'Teine 48'!F19/'Teine 48'!E19</f>
        <v>2.6000000000000005</v>
      </c>
      <c r="G19" s="72">
        <f>F19*'Teine 48'!G19/'Teine 48'!F19</f>
        <v>1.8000000000000005</v>
      </c>
      <c r="H19" s="44"/>
      <c r="I19" s="44"/>
      <c r="J19" s="44"/>
      <c r="K19" s="44"/>
    </row>
    <row r="20" spans="1:11">
      <c r="A20" s="43"/>
      <c r="B20" s="151" t="str">
        <f>'Teine 48'!B20</f>
        <v>Õun (PRIA)</v>
      </c>
      <c r="C20" s="21">
        <v>50</v>
      </c>
      <c r="D20" s="72">
        <f>C20*'Teine 48'!D20/'Teine 48'!C20</f>
        <v>24.038</v>
      </c>
      <c r="E20" s="72">
        <f>D20*'Teine 48'!E20/'Teine 48'!D20</f>
        <v>6.74</v>
      </c>
      <c r="F20" s="72">
        <f>E20*'Teine 48'!F20/'Teine 48'!E20</f>
        <v>0</v>
      </c>
      <c r="G20" s="72">
        <v>0</v>
      </c>
      <c r="I20" s="93"/>
    </row>
    <row r="21" spans="1:11">
      <c r="A21" s="47"/>
      <c r="B21" s="134" t="s">
        <v>8</v>
      </c>
      <c r="C21" s="49"/>
      <c r="D21" s="50">
        <f>SUM(D4:D20)</f>
        <v>538.95506666666677</v>
      </c>
      <c r="E21" s="50">
        <f>SUM(E4:E20)</f>
        <v>83.907083333333333</v>
      </c>
      <c r="F21" s="50">
        <f>SUM(F4:F20)</f>
        <v>16.366033333333334</v>
      </c>
      <c r="G21" s="50">
        <f>SUM(G4:G20)</f>
        <v>18.449633333333335</v>
      </c>
    </row>
    <row r="22" spans="1:11" ht="14.25" customHeight="1">
      <c r="A22" s="27"/>
      <c r="B22" s="51"/>
    </row>
    <row r="23" spans="1:11" s="4" customFormat="1" ht="24" customHeight="1">
      <c r="A23" s="37" t="s">
        <v>9</v>
      </c>
      <c r="B23" s="38"/>
      <c r="C23" s="39" t="s">
        <v>1</v>
      </c>
      <c r="D23" s="39" t="s">
        <v>2</v>
      </c>
      <c r="E23" s="39" t="s">
        <v>3</v>
      </c>
      <c r="F23" s="39" t="s">
        <v>4</v>
      </c>
      <c r="G23" s="39" t="s">
        <v>5</v>
      </c>
    </row>
    <row r="24" spans="1:11">
      <c r="A24" s="40" t="s">
        <v>6</v>
      </c>
      <c r="B24" s="152" t="str">
        <f>'Teine 48'!B24</f>
        <v>Ühepajatoit sealihaga</v>
      </c>
      <c r="C24" s="21">
        <v>50</v>
      </c>
      <c r="D24" s="21">
        <f>C24*'Teine 48'!D24/'Teine 48'!C24</f>
        <v>47.443999999999996</v>
      </c>
      <c r="E24" s="21">
        <f>D24*'Teine 48'!E24/'Teine 48'!D24</f>
        <v>3.6019999999999999</v>
      </c>
      <c r="F24" s="21">
        <f>E24*'Teine 48'!F24/'Teine 48'!E24</f>
        <v>2.7444999999999995</v>
      </c>
      <c r="G24" s="21">
        <f>F24*'Teine 48'!G24/'Teine 48'!F24</f>
        <v>2.782</v>
      </c>
    </row>
    <row r="25" spans="1:11">
      <c r="A25" s="40" t="s">
        <v>22</v>
      </c>
      <c r="B25" s="152" t="str">
        <f>'Teine 48'!B25</f>
        <v>Ühepajatoit läätsedega (mahe)</v>
      </c>
      <c r="C25" s="21">
        <v>50</v>
      </c>
      <c r="D25" s="21">
        <f>C25*'Teine 48'!D25/'Teine 48'!C25</f>
        <v>44.698999999999991</v>
      </c>
      <c r="E25" s="21">
        <f>D25*'Teine 48'!E25/'Teine 48'!D25</f>
        <v>6.6404999999999994</v>
      </c>
      <c r="F25" s="21">
        <f>E25*'Teine 48'!F25/'Teine 48'!E25</f>
        <v>1.6439999999999997</v>
      </c>
      <c r="G25" s="21">
        <f>F25*'Teine 48'!G25/'Teine 48'!F25</f>
        <v>1.6614999999999995</v>
      </c>
    </row>
    <row r="26" spans="1:11">
      <c r="A26" s="40"/>
      <c r="B26" s="152" t="str">
        <f>'Teine 48'!B26</f>
        <v>Kartul, aurutatud</v>
      </c>
      <c r="C26" s="125">
        <v>50</v>
      </c>
      <c r="D26" s="21">
        <f>C26*'Teine 48'!D26/'Teine 48'!C26</f>
        <v>36.25</v>
      </c>
      <c r="E26" s="21">
        <f>D26*'Teine 48'!E26/'Teine 48'!D26</f>
        <v>8.25</v>
      </c>
      <c r="F26" s="21">
        <f>E26*'Teine 48'!F26/'Teine 48'!E26</f>
        <v>4.9999999999999996E-2</v>
      </c>
      <c r="G26" s="21">
        <f>F26*'Teine 48'!G26/'Teine 48'!F26</f>
        <v>0.94999999999999984</v>
      </c>
    </row>
    <row r="27" spans="1:11">
      <c r="A27" s="40"/>
      <c r="B27" s="152" t="str">
        <f>'Teine 48'!B27</f>
        <v>Riis, aurutatud (mahe)</v>
      </c>
      <c r="C27" s="125">
        <v>50</v>
      </c>
      <c r="D27" s="21">
        <f>C27*'Teine 48'!D27/'Teine 48'!C27</f>
        <v>78.851000000000013</v>
      </c>
      <c r="E27" s="21">
        <f>D27*'Teine 48'!E27/'Teine 48'!D27</f>
        <v>13.438000000000001</v>
      </c>
      <c r="F27" s="21">
        <f>E27*'Teine 48'!F27/'Teine 48'!E27</f>
        <v>2.371</v>
      </c>
      <c r="G27" s="21">
        <f>F27*'Teine 48'!G27/'Teine 48'!F27</f>
        <v>1.1385000000000003</v>
      </c>
    </row>
    <row r="28" spans="1:11">
      <c r="A28" s="40"/>
      <c r="B28" s="152" t="str">
        <f>'Teine 48'!B28</f>
        <v>Aedoad küüslauguga, ahjus küpsetatud</v>
      </c>
      <c r="C28" s="218">
        <v>50</v>
      </c>
      <c r="D28" s="21">
        <f>C28*'Teine 48'!D28/'Teine 48'!C28</f>
        <v>23.107700000000001</v>
      </c>
      <c r="E28" s="21">
        <f>D28*'Teine 48'!E28/'Teine 48'!D28</f>
        <v>3.3490000000000002</v>
      </c>
      <c r="F28" s="21">
        <f>E28*'Teine 48'!F28/'Teine 48'!E28</f>
        <v>1.0485</v>
      </c>
      <c r="G28" s="21">
        <f>F28*'Teine 48'!G28/'Teine 48'!F28</f>
        <v>0.86399999999999999</v>
      </c>
    </row>
    <row r="29" spans="1:11">
      <c r="A29" s="40"/>
      <c r="B29" s="152" t="str">
        <f>'Teine 48'!B29</f>
        <v>Soe valge kaste (G, L)</v>
      </c>
      <c r="C29" s="218">
        <v>50</v>
      </c>
      <c r="D29" s="21">
        <f>C29*'Teine 48'!D29/'Teine 48'!C29</f>
        <v>59.125999999999998</v>
      </c>
      <c r="E29" s="21">
        <f>D29*'Teine 48'!E29/'Teine 48'!D29</f>
        <v>4.077</v>
      </c>
      <c r="F29" s="21">
        <f>E29*'Teine 48'!F29/'Teine 48'!E29</f>
        <v>3.9460000000000006</v>
      </c>
      <c r="G29" s="21">
        <f>F29*'Teine 48'!G29/'Teine 48'!F29</f>
        <v>1.8730000000000002</v>
      </c>
    </row>
    <row r="30" spans="1:11">
      <c r="A30" s="40"/>
      <c r="B30" s="152" t="str">
        <f>'Teine 48'!B30</f>
        <v>Mahla-õlikaste</v>
      </c>
      <c r="C30" s="218">
        <v>5</v>
      </c>
      <c r="D30" s="21">
        <f>C30*'Teine 48'!D30/'Teine 48'!C30</f>
        <v>32.189399999999999</v>
      </c>
      <c r="E30" s="21">
        <f>D30*'Teine 48'!E30/'Teine 48'!D30</f>
        <v>9.7050000000000011E-2</v>
      </c>
      <c r="F30" s="21">
        <f>E30*'Teine 48'!F30/'Teine 48'!E30</f>
        <v>3.5305500000000003</v>
      </c>
      <c r="G30" s="21">
        <f>F30*'Teine 48'!G30/'Teine 48'!F30</f>
        <v>1.3550000000000001E-2</v>
      </c>
    </row>
    <row r="31" spans="1:11">
      <c r="A31" s="40"/>
      <c r="B31" s="152" t="str">
        <f>'Teine 48'!B31</f>
        <v>Kõrvitsa-pastinaagi-virsikusalat</v>
      </c>
      <c r="C31" s="125">
        <v>30</v>
      </c>
      <c r="D31" s="21">
        <f>C31*'Teine 48'!D31/'Teine 48'!C31</f>
        <v>11.0259</v>
      </c>
      <c r="E31" s="21">
        <f>D31*'Teine 48'!E31/'Teine 48'!D31</f>
        <v>2.6750999999999996</v>
      </c>
      <c r="F31" s="21">
        <f>E31*'Teine 48'!F31/'Teine 48'!E31</f>
        <v>8.9999999999999983E-2</v>
      </c>
      <c r="G31" s="21">
        <f>F31*'Teine 48'!G31/'Teine 48'!F31</f>
        <v>0.32999999999999996</v>
      </c>
    </row>
    <row r="32" spans="1:11">
      <c r="A32" s="40"/>
      <c r="B32" s="152" t="str">
        <f>'Teine 48'!B32</f>
        <v>Hiina kapsas, tomat, roheline sibul (mahe)</v>
      </c>
      <c r="C32" s="125">
        <v>30</v>
      </c>
      <c r="D32" s="21">
        <f>C32*'Teine 48'!D32/'Teine 48'!C32</f>
        <v>7.5630000000000006</v>
      </c>
      <c r="E32" s="21">
        <f>D32*'Teine 48'!E32/'Teine 48'!D32</f>
        <v>1.42</v>
      </c>
      <c r="F32" s="21">
        <f>E32*'Teine 48'!F32/'Teine 48'!E32</f>
        <v>0.10700000000000003</v>
      </c>
      <c r="G32" s="21">
        <f>F32*'Teine 48'!G32/'Teine 48'!F32</f>
        <v>0.46</v>
      </c>
    </row>
    <row r="33" spans="1:8">
      <c r="A33" s="40"/>
      <c r="B33" s="152" t="str">
        <f>'Teine 48'!B33</f>
        <v>Seemnesegu (mahe)</v>
      </c>
      <c r="C33" s="125">
        <v>10</v>
      </c>
      <c r="D33" s="21">
        <f>C33*'Teine 48'!D33/'Teine 48'!C33</f>
        <v>60.876700000000007</v>
      </c>
      <c r="E33" s="21">
        <f>D33*'Teine 48'!E33/'Teine 48'!D33</f>
        <v>1.2800000000000002</v>
      </c>
      <c r="F33" s="21">
        <f>E33*'Teine 48'!F33/'Teine 48'!E33</f>
        <v>5.1567000000000007</v>
      </c>
      <c r="G33" s="21">
        <f>F33*'Teine 48'!G33/'Teine 48'!F33</f>
        <v>2.8233000000000001</v>
      </c>
    </row>
    <row r="34" spans="1:8">
      <c r="A34" s="40"/>
      <c r="B34" s="152" t="str">
        <f>'Teine 48'!B34</f>
        <v>PRIA Piimatooted (piim, keefir R 2,5% ) (L)</v>
      </c>
      <c r="C34" s="125">
        <v>25</v>
      </c>
      <c r="D34" s="21">
        <f>C34*'Teine 48'!D34/'Teine 48'!C34</f>
        <v>14.0975</v>
      </c>
      <c r="E34" s="21">
        <f>D34*'Teine 48'!E34/'Teine 48'!D34</f>
        <v>1.21875</v>
      </c>
      <c r="F34" s="21">
        <f>E34*'Teine 48'!F34/'Teine 48'!E34</f>
        <v>0.64249999999999996</v>
      </c>
      <c r="G34" s="21">
        <f>F34*'Teine 48'!G34/'Teine 48'!F34</f>
        <v>0.86</v>
      </c>
    </row>
    <row r="35" spans="1:8">
      <c r="A35" s="40"/>
      <c r="B35" s="152" t="str">
        <f>'Teine 48'!B35</f>
        <v>Mahl (erinevad maitsed)</v>
      </c>
      <c r="C35" s="125">
        <v>50</v>
      </c>
      <c r="D35" s="21">
        <f>C35*'Teine 48'!D35/'Teine 48'!C35</f>
        <v>24.264400000000002</v>
      </c>
      <c r="E35" s="21">
        <f>D35*'Teine 48'!E35/'Teine 48'!D35</f>
        <v>5.8910000000000009</v>
      </c>
      <c r="F35" s="21">
        <f>E35*'Teine 48'!F35/'Teine 48'!E35</f>
        <v>2.5000000000000001E-2</v>
      </c>
      <c r="G35" s="21">
        <f>F35*'Teine 48'!G35/'Teine 48'!F35</f>
        <v>0.18149999999999999</v>
      </c>
    </row>
    <row r="36" spans="1:8">
      <c r="A36" s="40"/>
      <c r="B36" s="152" t="str">
        <f>'Teine 48'!B36</f>
        <v>Joogijogurt R 1,5%, maitsestatud (L)</v>
      </c>
      <c r="C36" s="21">
        <v>50</v>
      </c>
      <c r="D36" s="21">
        <f>C36*'Teine 48'!D36/'Teine 48'!C36</f>
        <v>37.372999999999998</v>
      </c>
      <c r="E36" s="21">
        <f>D36*'Teine 48'!E36/'Teine 48'!D36</f>
        <v>6.0614999999999997</v>
      </c>
      <c r="F36" s="21">
        <f>E36*'Teine 48'!F36/'Teine 48'!E36</f>
        <v>0.75</v>
      </c>
      <c r="G36" s="21">
        <f>F36*'Teine 48'!G36/'Teine 48'!F36</f>
        <v>1.6000000000000003</v>
      </c>
    </row>
    <row r="37" spans="1:8">
      <c r="A37" s="43"/>
      <c r="B37" s="152" t="str">
        <f>'Teine 48'!B37</f>
        <v>Tee, suhkruta</v>
      </c>
      <c r="C37" s="45">
        <v>50</v>
      </c>
      <c r="D37" s="21">
        <f>C37*'Teine 48'!D37/'Teine 48'!C37</f>
        <v>0.2</v>
      </c>
      <c r="E37" s="21">
        <f>D37*'Teine 48'!E37/'Teine 48'!D37</f>
        <v>0</v>
      </c>
      <c r="F37" s="21">
        <v>0</v>
      </c>
      <c r="G37" s="21">
        <v>0.05</v>
      </c>
      <c r="H37" s="44"/>
    </row>
    <row r="38" spans="1:8">
      <c r="A38" s="52"/>
      <c r="B38" s="152" t="str">
        <f>'Teine 48'!B38</f>
        <v>Rukkileiva (3 sorti) - ja sepikutoodete valik  (G)</v>
      </c>
      <c r="C38" s="21">
        <v>40</v>
      </c>
      <c r="D38" s="21">
        <f>C38*'Teine 48'!D38/'Teine 48'!C38</f>
        <v>98.48</v>
      </c>
      <c r="E38" s="21">
        <f>D38*'Teine 48'!E38/'Teine 48'!D38</f>
        <v>20.92</v>
      </c>
      <c r="F38" s="21">
        <f>E38*'Teine 48'!F38/'Teine 48'!E38</f>
        <v>0.80000000000000016</v>
      </c>
      <c r="G38" s="21">
        <f>F38*'Teine 48'!G38/'Teine 48'!F38</f>
        <v>2.8600000000000008</v>
      </c>
    </row>
    <row r="39" spans="1:8">
      <c r="A39" s="40"/>
      <c r="B39" s="152" t="str">
        <f>'Teine 48'!B39</f>
        <v>Pin (PRIA)</v>
      </c>
      <c r="C39" s="21">
        <v>50</v>
      </c>
      <c r="D39" s="21">
        <f>C39*'Teine 48'!D39/'Teine 48'!C39</f>
        <v>19.988</v>
      </c>
      <c r="E39" s="21">
        <f>D39*'Teine 48'!E39/'Teine 48'!D39</f>
        <v>5.97</v>
      </c>
      <c r="F39" s="21">
        <f>E39*'Teine 48'!F39/'Teine 48'!E39</f>
        <v>0</v>
      </c>
      <c r="G39" s="21">
        <v>0.3</v>
      </c>
    </row>
    <row r="40" spans="1:8">
      <c r="A40" s="58"/>
      <c r="B40" s="134" t="s">
        <v>8</v>
      </c>
      <c r="C40" s="49"/>
      <c r="D40" s="50">
        <f>SUM(D24:D39)</f>
        <v>595.53559999999993</v>
      </c>
      <c r="E40" s="50">
        <f t="shared" ref="E40:G40" si="0">SUM(E24:E39)</f>
        <v>84.889900000000011</v>
      </c>
      <c r="F40" s="50">
        <f t="shared" si="0"/>
        <v>22.905749999999994</v>
      </c>
      <c r="G40" s="50">
        <f t="shared" si="0"/>
        <v>18.747350000000001</v>
      </c>
    </row>
    <row r="41" spans="1:8" ht="14.25" customHeight="1">
      <c r="A41" s="27"/>
      <c r="B41" s="51"/>
    </row>
    <row r="42" spans="1:8" s="4" customFormat="1" ht="24" customHeight="1">
      <c r="A42" s="55" t="s">
        <v>11</v>
      </c>
      <c r="B42" s="56"/>
      <c r="C42" s="57" t="s">
        <v>1</v>
      </c>
      <c r="D42" s="57" t="s">
        <v>2</v>
      </c>
      <c r="E42" s="39" t="s">
        <v>3</v>
      </c>
      <c r="F42" s="57" t="s">
        <v>4</v>
      </c>
      <c r="G42" s="57" t="s">
        <v>5</v>
      </c>
    </row>
    <row r="43" spans="1:8">
      <c r="A43" s="40" t="s">
        <v>6</v>
      </c>
      <c r="B43" s="153" t="str">
        <f>'Teine 48'!B43</f>
        <v>Kana-nuudlisupp (G)</v>
      </c>
      <c r="C43" s="21">
        <v>100</v>
      </c>
      <c r="D43" s="21">
        <f>C43*'Teine 48'!D43/'Teine 48'!C43</f>
        <v>118.60299999999999</v>
      </c>
      <c r="E43" s="21">
        <f>D43*'Teine 48'!E43/'Teine 48'!D43</f>
        <v>15.212999999999999</v>
      </c>
      <c r="F43" s="21">
        <f>E43*'Teine 48'!F43/'Teine 48'!E43</f>
        <v>3.7049999999999996</v>
      </c>
      <c r="G43" s="21">
        <f>F43*'Teine 48'!G43/'Teine 48'!F43</f>
        <v>2.6639999999999997</v>
      </c>
    </row>
    <row r="44" spans="1:8">
      <c r="A44" s="40" t="s">
        <v>22</v>
      </c>
      <c r="B44" s="153" t="str">
        <f>'Teine 48'!B44</f>
        <v>Nuudlisupp brokoliga (G) (mahe)</v>
      </c>
      <c r="C44" s="21">
        <v>100</v>
      </c>
      <c r="D44" s="21">
        <f>C44*'Teine 48'!D44/'Teine 48'!C44</f>
        <v>68.513999999999996</v>
      </c>
      <c r="E44" s="21">
        <f>D44*'Teine 48'!E44/'Teine 48'!D44</f>
        <v>12.627000000000002</v>
      </c>
      <c r="F44" s="21">
        <f>E44*'Teine 48'!F44/'Teine 48'!E44</f>
        <v>1.3000000000000003</v>
      </c>
      <c r="G44" s="21">
        <f>F44*'Teine 48'!G44/'Teine 48'!F44</f>
        <v>2.1970000000000001</v>
      </c>
    </row>
    <row r="45" spans="1:8">
      <c r="A45" s="43"/>
      <c r="B45" s="153" t="str">
        <f>'Teine 48'!B45</f>
        <v>Kõrvitsa-maisimannavaht apelsinikisselliga</v>
      </c>
      <c r="C45" s="21">
        <v>80</v>
      </c>
      <c r="D45" s="21">
        <f>C45*'Teine 48'!D45/'Teine 48'!C45</f>
        <v>47.930399999999999</v>
      </c>
      <c r="E45" s="21">
        <f>D45*'Teine 48'!E45/'Teine 48'!D45</f>
        <v>10.7408</v>
      </c>
      <c r="F45" s="21">
        <f>E45*'Teine 48'!F45/'Teine 48'!E45</f>
        <v>0.33200000000000002</v>
      </c>
      <c r="G45" s="21">
        <f>F45*'Teine 48'!G45/'Teine 48'!F45</f>
        <v>0.89360000000000006</v>
      </c>
    </row>
    <row r="46" spans="1:8">
      <c r="A46" s="43"/>
      <c r="B46" s="153" t="str">
        <f>'Teine 48'!B46</f>
        <v>Maasika panna cotta (L)</v>
      </c>
      <c r="C46" s="21">
        <v>80</v>
      </c>
      <c r="D46" s="21">
        <f>C46*'Teine 48'!D46/'Teine 48'!C46</f>
        <v>109.1144</v>
      </c>
      <c r="E46" s="21">
        <f>D46*'Teine 48'!E46/'Teine 48'!D46</f>
        <v>12.888</v>
      </c>
      <c r="F46" s="21">
        <f>E46*'Teine 48'!F46/'Teine 48'!E46</f>
        <v>4.9960000000000013</v>
      </c>
      <c r="G46" s="21">
        <f>F46*'Teine 48'!G46/'Teine 48'!F46</f>
        <v>3.2256000000000009</v>
      </c>
    </row>
    <row r="47" spans="1:8">
      <c r="A47" s="43"/>
      <c r="B47" s="153" t="str">
        <f>'Teine 48'!B47</f>
        <v>PRIA Piimatooted (piim, keefir R 2,5% ) (L)</v>
      </c>
      <c r="C47" s="218">
        <v>25</v>
      </c>
      <c r="D47" s="21">
        <f>C47*'Teine 48'!D47/'Teine 48'!C47</f>
        <v>14.0975</v>
      </c>
      <c r="E47" s="21">
        <f>D47*'Teine 48'!E47/'Teine 48'!D47</f>
        <v>1.21875</v>
      </c>
      <c r="F47" s="21">
        <f>E47*'Teine 48'!F47/'Teine 48'!E47</f>
        <v>0.64249999999999996</v>
      </c>
      <c r="G47" s="21">
        <f>F47*'Teine 48'!G47/'Teine 48'!F47</f>
        <v>0.86</v>
      </c>
    </row>
    <row r="48" spans="1:8">
      <c r="A48" s="43"/>
      <c r="B48" s="153" t="str">
        <f>'Teine 48'!B48</f>
        <v>Mahl (erinevad maitsed)</v>
      </c>
      <c r="C48" s="218">
        <v>50</v>
      </c>
      <c r="D48" s="21">
        <f>C48*'Teine 48'!D48/'Teine 48'!C48</f>
        <v>24.264400000000002</v>
      </c>
      <c r="E48" s="21">
        <f>D48*'Teine 48'!E48/'Teine 48'!D48</f>
        <v>5.8910000000000009</v>
      </c>
      <c r="F48" s="21">
        <f>E48*'Teine 48'!F48/'Teine 48'!E48</f>
        <v>2.5000000000000001E-2</v>
      </c>
      <c r="G48" s="21">
        <f>F48*'Teine 48'!G48/'Teine 48'!F48</f>
        <v>0.18149999999999999</v>
      </c>
    </row>
    <row r="49" spans="1:7">
      <c r="A49" s="43"/>
      <c r="B49" s="153" t="str">
        <f>'Teine 48'!B49</f>
        <v>Joogijogurt R 1,5%, maitsestatud (L)</v>
      </c>
      <c r="C49" s="218">
        <v>25</v>
      </c>
      <c r="D49" s="21">
        <f>C49*'Teine 48'!D49/'Teine 48'!C49</f>
        <v>18.686499999999999</v>
      </c>
      <c r="E49" s="21">
        <f>D49*'Teine 48'!E49/'Teine 48'!D49</f>
        <v>3.0307499999999998</v>
      </c>
      <c r="F49" s="21">
        <f>E49*'Teine 48'!F49/'Teine 48'!E49</f>
        <v>0.375</v>
      </c>
      <c r="G49" s="21">
        <f>F49*'Teine 48'!G49/'Teine 48'!F49</f>
        <v>0.80000000000000016</v>
      </c>
    </row>
    <row r="50" spans="1:7">
      <c r="A50" s="52"/>
      <c r="B50" s="153" t="str">
        <f>'Teine 48'!B50</f>
        <v>Tee, suhkruta</v>
      </c>
      <c r="C50" s="45">
        <v>50</v>
      </c>
      <c r="D50" s="21">
        <f>C50*'Teine 48'!D50/'Teine 48'!C50</f>
        <v>0.2</v>
      </c>
      <c r="E50" s="21">
        <f>D50*'Teine 48'!E50/'Teine 48'!D50</f>
        <v>0</v>
      </c>
      <c r="F50" s="21">
        <v>0</v>
      </c>
      <c r="G50" s="21">
        <v>0.05</v>
      </c>
    </row>
    <row r="51" spans="1:7">
      <c r="A51" s="40"/>
      <c r="B51" s="153" t="str">
        <f>'Teine 48'!B51</f>
        <v>Rukkileiva (3 sorti) - ja sepikutoodete valik  (G)</v>
      </c>
      <c r="C51" s="21">
        <v>40</v>
      </c>
      <c r="D51" s="21">
        <f>C51*'Teine 48'!D51/'Teine 48'!C51</f>
        <v>98.48</v>
      </c>
      <c r="E51" s="21">
        <f>D51*'Teine 48'!E51/'Teine 48'!D51</f>
        <v>20.92</v>
      </c>
      <c r="F51" s="21">
        <f>E51*'Teine 48'!F51/'Teine 48'!E51</f>
        <v>0.80000000000000016</v>
      </c>
      <c r="G51" s="21">
        <f>F51*'Teine 48'!G51/'Teine 48'!F51</f>
        <v>2.8600000000000008</v>
      </c>
    </row>
    <row r="52" spans="1:7">
      <c r="A52" s="52"/>
      <c r="B52" s="153" t="str">
        <f>'Teine 48'!B52</f>
        <v>Banaan</v>
      </c>
      <c r="C52" s="21">
        <v>50</v>
      </c>
      <c r="D52" s="21">
        <f>C52*'Teine 48'!D52/'Teine 48'!C52</f>
        <v>33.799999999999997</v>
      </c>
      <c r="E52" s="21">
        <f>D52*'Teine 48'!E52/'Teine 48'!D52</f>
        <v>7.65</v>
      </c>
      <c r="F52" s="21">
        <f>E52*'Teine 48'!F52/'Teine 48'!E52</f>
        <v>0.1</v>
      </c>
      <c r="G52" s="21">
        <f>F52*'Teine 48'!G52/'Teine 48'!F52</f>
        <v>0.40000000000000008</v>
      </c>
    </row>
    <row r="53" spans="1:7">
      <c r="A53" s="58"/>
      <c r="B53" s="134" t="s">
        <v>8</v>
      </c>
      <c r="C53" s="49"/>
      <c r="D53" s="50">
        <f>SUM(D43:D52)</f>
        <v>533.6902</v>
      </c>
      <c r="E53" s="50">
        <f t="shared" ref="E53:G53" si="1">SUM(E43:E52)</f>
        <v>90.179300000000012</v>
      </c>
      <c r="F53" s="50">
        <f t="shared" si="1"/>
        <v>12.275500000000003</v>
      </c>
      <c r="G53" s="50">
        <f t="shared" si="1"/>
        <v>14.131700000000002</v>
      </c>
    </row>
    <row r="54" spans="1:7" ht="14.25" customHeight="1">
      <c r="A54" s="17"/>
      <c r="B54" s="51"/>
      <c r="C54" s="44"/>
    </row>
    <row r="55" spans="1:7" s="4" customFormat="1" ht="24" customHeight="1">
      <c r="A55" s="55" t="s">
        <v>12</v>
      </c>
      <c r="B55" s="38"/>
      <c r="C55" s="39" t="s">
        <v>1</v>
      </c>
      <c r="D55" s="39" t="s">
        <v>2</v>
      </c>
      <c r="E55" s="39" t="s">
        <v>3</v>
      </c>
      <c r="F55" s="39" t="s">
        <v>4</v>
      </c>
      <c r="G55" s="39" t="s">
        <v>5</v>
      </c>
    </row>
    <row r="56" spans="1:7">
      <c r="A56" s="40" t="s">
        <v>6</v>
      </c>
      <c r="B56" s="153" t="str">
        <f>'Teine 48'!B56</f>
        <v>Ahjukala juustukattega (G, L, PT)</v>
      </c>
      <c r="C56" s="21">
        <v>90</v>
      </c>
      <c r="D56" s="21">
        <f>C56*'Teine 48'!D56/'Teine 48'!C56</f>
        <v>138.87</v>
      </c>
      <c r="E56" s="21">
        <f>D56*'Teine 48'!E56/'Teine 48'!D56</f>
        <v>0.77580000000000005</v>
      </c>
      <c r="F56" s="21">
        <f>E56*'Teine 48'!F56/'Teine 48'!E56</f>
        <v>7.2837000000000005</v>
      </c>
      <c r="G56" s="21">
        <f>F56*'Teine 48'!G56/'Teine 48'!F56</f>
        <v>17.723700000000004</v>
      </c>
    </row>
    <row r="57" spans="1:7">
      <c r="A57" s="40" t="s">
        <v>22</v>
      </c>
      <c r="B57" s="153" t="str">
        <f>'Teine 48'!B57</f>
        <v>Suvikõrvitsa-spinatikotletid juustuga (G, L) (mahe)</v>
      </c>
      <c r="C57" s="21">
        <v>50</v>
      </c>
      <c r="D57" s="21">
        <f>C57*'Teine 48'!D57/'Teine 48'!C57</f>
        <v>47.339500000000001</v>
      </c>
      <c r="E57" s="21">
        <f>D57*'Teine 48'!E57/'Teine 48'!D57</f>
        <v>4.9530000000000003</v>
      </c>
      <c r="F57" s="21">
        <f>E57*'Teine 48'!F57/'Teine 48'!E57</f>
        <v>1.7410000000000001</v>
      </c>
      <c r="G57" s="21">
        <f>F57*'Teine 48'!G57/'Teine 48'!F57</f>
        <v>3.4279999999999999</v>
      </c>
    </row>
    <row r="58" spans="1:7">
      <c r="A58" s="40"/>
      <c r="B58" s="153" t="str">
        <f>'Teine 48'!B58</f>
        <v>Kartuli-lillkapsapuder (L)</v>
      </c>
      <c r="C58" s="125">
        <v>50</v>
      </c>
      <c r="D58" s="21">
        <f>C58*'Teine 48'!D58/'Teine 48'!C58</f>
        <v>33.596400000000003</v>
      </c>
      <c r="E58" s="21">
        <f>D58*'Teine 48'!E58/'Teine 48'!D58</f>
        <v>6.165</v>
      </c>
      <c r="F58" s="21">
        <f>E58*'Teine 48'!F58/'Teine 48'!E58</f>
        <v>0.91000000000000014</v>
      </c>
      <c r="G58" s="21">
        <f>F58*'Teine 48'!G58/'Teine 48'!F58</f>
        <v>1.0860000000000003</v>
      </c>
    </row>
    <row r="59" spans="1:7">
      <c r="A59" s="40"/>
      <c r="B59" s="153" t="str">
        <f>'Teine 48'!B59</f>
        <v>Kuskuss, aurutatud</v>
      </c>
      <c r="C59" s="125">
        <v>50</v>
      </c>
      <c r="D59" s="21">
        <f>C59*'Teine 48'!D59/'Teine 48'!C59</f>
        <v>64.076499999999982</v>
      </c>
      <c r="E59" s="21">
        <f>D59*'Teine 48'!E59/'Teine 48'!D59</f>
        <v>13.579499999999998</v>
      </c>
      <c r="F59" s="21">
        <f>E59*'Teine 48'!F59/'Teine 48'!E59</f>
        <v>0.34449999999999992</v>
      </c>
      <c r="G59" s="21">
        <f>F59*'Teine 48'!G59/'Teine 48'!F59</f>
        <v>1.9679999999999995</v>
      </c>
    </row>
    <row r="60" spans="1:7">
      <c r="A60" s="40"/>
      <c r="B60" s="153" t="str">
        <f>'Teine 48'!B60</f>
        <v>Pastinaak, röstitud</v>
      </c>
      <c r="C60" s="125">
        <v>50</v>
      </c>
      <c r="D60" s="21">
        <f>C60*'Teine 48'!D60/'Teine 48'!C60</f>
        <v>32.200000000000003</v>
      </c>
      <c r="E60" s="21">
        <f>D60*'Teine 48'!E60/'Teine 48'!D60</f>
        <v>7.95</v>
      </c>
      <c r="F60" s="21">
        <f>E60*'Teine 48'!F60/'Teine 48'!E60</f>
        <v>0.3</v>
      </c>
      <c r="G60" s="21">
        <f>F60*'Teine 48'!G60/'Teine 48'!F60</f>
        <v>0.85000000000000009</v>
      </c>
    </row>
    <row r="61" spans="1:7">
      <c r="A61" s="40"/>
      <c r="B61" s="153" t="str">
        <f>'Teine 48'!B61</f>
        <v>Soe karrikaste (G, L)</v>
      </c>
      <c r="C61" s="125">
        <v>50</v>
      </c>
      <c r="D61" s="21">
        <f>C61*'Teine 48'!D61/'Teine 48'!C61</f>
        <v>45.944499999999998</v>
      </c>
      <c r="E61" s="21">
        <f>D61*'Teine 48'!E61/'Teine 48'!D61</f>
        <v>3.0089999999999999</v>
      </c>
      <c r="F61" s="21">
        <f>E61*'Teine 48'!F61/'Teine 48'!E61</f>
        <v>3.2044999999999999</v>
      </c>
      <c r="G61" s="21">
        <f>F61*'Teine 48'!G61/'Teine 48'!F61</f>
        <v>1.3360000000000001</v>
      </c>
    </row>
    <row r="62" spans="1:7">
      <c r="A62" s="40"/>
      <c r="B62" s="153" t="str">
        <f>'Teine 48'!B62</f>
        <v xml:space="preserve">Mahla-õlikaste </v>
      </c>
      <c r="C62" s="125">
        <v>5</v>
      </c>
      <c r="D62" s="21">
        <f>C62*'Teine 48'!D62/'Teine 48'!C62</f>
        <v>32.189399999999999</v>
      </c>
      <c r="E62" s="21">
        <f>D62*'Teine 48'!E62/'Teine 48'!D62</f>
        <v>9.7050000000000011E-2</v>
      </c>
      <c r="F62" s="21">
        <f>E62*'Teine 48'!F62/'Teine 48'!E62</f>
        <v>3.5305500000000003</v>
      </c>
      <c r="G62" s="21">
        <f>F62*'Teine 48'!G62/'Teine 48'!F62</f>
        <v>1.3550000000000001E-2</v>
      </c>
    </row>
    <row r="63" spans="1:7">
      <c r="A63" s="40"/>
      <c r="B63" s="153" t="str">
        <f>'Teine 48'!B63</f>
        <v>Porgandi-ananassisalat</v>
      </c>
      <c r="C63" s="125">
        <v>50</v>
      </c>
      <c r="D63" s="21">
        <f>C63*'Teine 48'!D63/'Teine 48'!C63</f>
        <v>22.654499999999999</v>
      </c>
      <c r="E63" s="21">
        <f>D63*'Teine 48'!E63/'Teine 48'!D63</f>
        <v>4.3185000000000002</v>
      </c>
      <c r="F63" s="21">
        <f>E63*'Teine 48'!F63/'Teine 48'!E63</f>
        <v>0.77149999999999996</v>
      </c>
      <c r="G63" s="21">
        <f>F63*'Teine 48'!G63/'Teine 48'!F63</f>
        <v>0.28699999999999998</v>
      </c>
    </row>
    <row r="64" spans="1:7">
      <c r="A64" s="40"/>
      <c r="B64" s="153" t="str">
        <f>'Teine 48'!B64</f>
        <v>Nuikapsas, kikerherned, punane redis</v>
      </c>
      <c r="C64" s="125">
        <v>30</v>
      </c>
      <c r="D64" s="21">
        <f>C64*'Teine 48'!D64/'Teine 48'!C64</f>
        <v>17.780000000000005</v>
      </c>
      <c r="E64" s="21">
        <f>D64*'Teine 48'!E64/'Teine 48'!D64</f>
        <v>3.5700000000000012</v>
      </c>
      <c r="F64" s="21">
        <f>E64*'Teine 48'!F64/'Teine 48'!E64</f>
        <v>0.32000000000000006</v>
      </c>
      <c r="G64" s="21">
        <f>F64*'Teine 48'!G64/'Teine 48'!F64</f>
        <v>0.94000000000000039</v>
      </c>
    </row>
    <row r="65" spans="1:10">
      <c r="A65" s="40"/>
      <c r="B65" s="153" t="str">
        <f>'Teine 48'!B65</f>
        <v>Seemnesegu (mahe)</v>
      </c>
      <c r="C65" s="21">
        <v>10</v>
      </c>
      <c r="D65" s="21">
        <f>C65*'Teine 48'!D65/'Teine 48'!C65</f>
        <v>60.876700000000007</v>
      </c>
      <c r="E65" s="21">
        <f>D65*'Teine 48'!E65/'Teine 48'!D65</f>
        <v>1.2800000000000002</v>
      </c>
      <c r="F65" s="21">
        <f>E65*'Teine 48'!F65/'Teine 48'!E65</f>
        <v>5.1567000000000007</v>
      </c>
      <c r="G65" s="21">
        <f>F65*'Teine 48'!G65/'Teine 48'!F65</f>
        <v>2.8233000000000001</v>
      </c>
    </row>
    <row r="66" spans="1:10">
      <c r="A66" s="52"/>
      <c r="B66" s="153" t="str">
        <f>'Teine 48'!B66</f>
        <v>PRIA Piimatooted (piim, keefir R 2,5% ) (L)</v>
      </c>
      <c r="C66" s="45">
        <v>25</v>
      </c>
      <c r="D66" s="21">
        <f>C66*'Teine 48'!D66/'Teine 48'!C66</f>
        <v>14.0975</v>
      </c>
      <c r="E66" s="21">
        <f>D66*'Teine 48'!E66/'Teine 48'!D66</f>
        <v>1.21875</v>
      </c>
      <c r="F66" s="21">
        <f>E66*'Teine 48'!F66/'Teine 48'!E66</f>
        <v>0.64249999999999996</v>
      </c>
      <c r="G66" s="21">
        <f>F66*'Teine 48'!G66/'Teine 48'!F66</f>
        <v>0.86</v>
      </c>
    </row>
    <row r="67" spans="1:10">
      <c r="A67" s="52"/>
      <c r="B67" s="153" t="str">
        <f>'Teine 48'!B67</f>
        <v>Mahl (erinevad maitsed)</v>
      </c>
      <c r="C67" s="264">
        <v>50</v>
      </c>
      <c r="D67" s="21">
        <f>C67*'Teine 48'!D67/'Teine 48'!C67</f>
        <v>24.264400000000002</v>
      </c>
      <c r="E67" s="21">
        <f>D67*'Teine 48'!E67/'Teine 48'!D67</f>
        <v>5.8910000000000009</v>
      </c>
      <c r="F67" s="21">
        <f>E67*'Teine 48'!F67/'Teine 48'!E67</f>
        <v>2.5000000000000001E-2</v>
      </c>
      <c r="G67" s="21">
        <f>F67*'Teine 48'!G67/'Teine 48'!F67</f>
        <v>0.18149999999999999</v>
      </c>
    </row>
    <row r="68" spans="1:10">
      <c r="A68" s="52"/>
      <c r="B68" s="153" t="str">
        <f>'Teine 48'!B68</f>
        <v>Joogijogurt R 1,5%, maitsestatud (L)</v>
      </c>
      <c r="C68" s="264">
        <v>25</v>
      </c>
      <c r="D68" s="21">
        <f>C68*'Teine 48'!D68/'Teine 48'!C68</f>
        <v>18.686499999999999</v>
      </c>
      <c r="E68" s="21">
        <f>D68*'Teine 48'!E68/'Teine 48'!D68</f>
        <v>3.0307499999999998</v>
      </c>
      <c r="F68" s="21">
        <f>E68*'Teine 48'!F68/'Teine 48'!E68</f>
        <v>0.375</v>
      </c>
      <c r="G68" s="21">
        <f>F68*'Teine 48'!G68/'Teine 48'!F68</f>
        <v>0.80000000000000016</v>
      </c>
    </row>
    <row r="69" spans="1:10">
      <c r="A69" s="52"/>
      <c r="B69" s="153" t="str">
        <f>'Teine 48'!B69</f>
        <v>Tee, suhkruta</v>
      </c>
      <c r="C69" s="264">
        <v>50</v>
      </c>
      <c r="D69" s="21">
        <f>C69*'Teine 48'!D69/'Teine 48'!C69</f>
        <v>0.2</v>
      </c>
      <c r="E69" s="21">
        <f>D69*'Teine 48'!E69/'Teine 48'!D69</f>
        <v>0</v>
      </c>
      <c r="F69" s="21">
        <v>0</v>
      </c>
      <c r="G69" s="21">
        <v>0.05</v>
      </c>
    </row>
    <row r="70" spans="1:10">
      <c r="A70" s="43"/>
      <c r="B70" s="153" t="str">
        <f>'Teine 48'!B70</f>
        <v>Rukkileiva (3 sorti) - ja sepikutoodete valik  (G)</v>
      </c>
      <c r="C70" s="21">
        <v>40</v>
      </c>
      <c r="D70" s="21">
        <f>C70*'Teine 48'!D70/'Teine 48'!C70</f>
        <v>98.48</v>
      </c>
      <c r="E70" s="21">
        <f>D70*'Teine 48'!E70/'Teine 48'!D70</f>
        <v>20.92</v>
      </c>
      <c r="F70" s="21">
        <f>E70*'Teine 48'!F70/'Teine 48'!E70</f>
        <v>0.80000000000000016</v>
      </c>
      <c r="G70" s="21">
        <f>F70*'Teine 48'!G70/'Teine 48'!F70</f>
        <v>2.8600000000000008</v>
      </c>
    </row>
    <row r="71" spans="1:10">
      <c r="A71" s="43"/>
      <c r="B71" s="153" t="str">
        <f>'Teine 48'!B71</f>
        <v>Õun (PRIA)</v>
      </c>
      <c r="C71" s="21">
        <v>50</v>
      </c>
      <c r="D71" s="21">
        <f>C71*'Teine 48'!D71/'Teine 48'!C71</f>
        <v>24.038</v>
      </c>
      <c r="E71" s="21">
        <f>D71*'Teine 48'!E71/'Teine 48'!D71</f>
        <v>6.74</v>
      </c>
      <c r="F71" s="21">
        <f>E71*'Teine 48'!F71/'Teine 48'!E71</f>
        <v>0</v>
      </c>
      <c r="G71" s="21">
        <v>0</v>
      </c>
    </row>
    <row r="72" spans="1:10">
      <c r="A72" s="47"/>
      <c r="B72" s="134" t="s">
        <v>8</v>
      </c>
      <c r="C72" s="49"/>
      <c r="D72" s="50">
        <f>SUM(D56:D71)</f>
        <v>675.29390000000012</v>
      </c>
      <c r="E72" s="50">
        <f>SUM(E56:E71)</f>
        <v>83.498350000000002</v>
      </c>
      <c r="F72" s="50">
        <f>SUM(F56:F71)</f>
        <v>25.404949999999999</v>
      </c>
      <c r="G72" s="50">
        <f>SUM(G56:G71)</f>
        <v>35.207049999999995</v>
      </c>
    </row>
    <row r="73" spans="1:10" ht="14.25" customHeight="1">
      <c r="A73" s="17"/>
      <c r="B73" s="51"/>
    </row>
    <row r="74" spans="1:10" s="4" customFormat="1" ht="24" customHeight="1">
      <c r="A74" s="55" t="s">
        <v>13</v>
      </c>
      <c r="B74" s="38"/>
      <c r="C74" s="39" t="s">
        <v>1</v>
      </c>
      <c r="D74" s="39" t="s">
        <v>2</v>
      </c>
      <c r="E74" s="39" t="s">
        <v>3</v>
      </c>
      <c r="F74" s="39" t="s">
        <v>4</v>
      </c>
      <c r="G74" s="39" t="s">
        <v>5</v>
      </c>
    </row>
    <row r="75" spans="1:10">
      <c r="A75" s="40" t="s">
        <v>6</v>
      </c>
      <c r="B75" s="89" t="str">
        <f>'Teine 48'!B75</f>
        <v>Pilaff porgandi ja lihaga</v>
      </c>
      <c r="C75" s="21">
        <v>100</v>
      </c>
      <c r="D75" s="21">
        <f>C75*'Teine 48'!D75/'Teine 48'!C75</f>
        <v>170.99600000000001</v>
      </c>
      <c r="E75" s="21">
        <f>C75*'Teine 48'!E75/'Teine 48'!C75</f>
        <v>21.728999999999999</v>
      </c>
      <c r="F75" s="21">
        <f>C75*'Teine 48'!F75/'Teine 48'!C75</f>
        <v>6.7409999999999988</v>
      </c>
      <c r="G75" s="21">
        <f>C75*'Teine 48'!G75/'Teine 48'!C75</f>
        <v>7.19</v>
      </c>
    </row>
    <row r="76" spans="1:10">
      <c r="A76" s="40" t="s">
        <v>22</v>
      </c>
      <c r="B76" s="89" t="str">
        <f>'Teine 48'!B76</f>
        <v>Pilaff porgandi ja punaste ubadega (mahe)</v>
      </c>
      <c r="C76" s="21">
        <v>100</v>
      </c>
      <c r="D76" s="21">
        <f>C76*'Teine 48'!D76/'Teine 48'!C76</f>
        <v>136.81200000000001</v>
      </c>
      <c r="E76" s="21">
        <f>C76*'Teine 48'!E76/'Teine 48'!C76</f>
        <v>24.844999999999999</v>
      </c>
      <c r="F76" s="21">
        <f>C76*'Teine 48'!F76/'Teine 48'!C76</f>
        <v>3.3570000000000007</v>
      </c>
      <c r="G76" s="21">
        <f>C76*'Teine 48'!G76/'Teine 48'!C76</f>
        <v>3.7320000000000007</v>
      </c>
    </row>
    <row r="77" spans="1:10">
      <c r="A77" s="40"/>
      <c r="B77" s="89" t="str">
        <f>'Teine 48'!B77</f>
        <v>Ahjuköögiviljad</v>
      </c>
      <c r="C77" s="21">
        <v>50</v>
      </c>
      <c r="D77" s="21">
        <f>C77*'Teine 48'!D77/'Teine 48'!C77</f>
        <v>44.323500000000003</v>
      </c>
      <c r="E77" s="21">
        <f>C77*'Teine 48'!E77/'Teine 48'!C77</f>
        <v>7.4645000000000001</v>
      </c>
      <c r="F77" s="21">
        <f>C77*'Teine 48'!F77/'Teine 48'!C77</f>
        <v>1.7244999999999999</v>
      </c>
      <c r="G77" s="21">
        <f>C77*'Teine 48'!G77/'Teine 48'!C77</f>
        <v>0.72099999999999997</v>
      </c>
    </row>
    <row r="78" spans="1:10">
      <c r="A78" s="40"/>
      <c r="B78" s="89" t="str">
        <f>'Teine 48'!B78</f>
        <v>Soe tomatikaste</v>
      </c>
      <c r="C78" s="21">
        <v>50</v>
      </c>
      <c r="D78" s="21">
        <f>C78*'Teine 48'!D78/'Teine 48'!C78</f>
        <v>17.598500000000001</v>
      </c>
      <c r="E78" s="21">
        <f>C78*'Teine 48'!E78/'Teine 48'!C78</f>
        <v>3.2825000000000002</v>
      </c>
      <c r="F78" s="21">
        <f>C78*'Teine 48'!F78/'Teine 48'!C78</f>
        <v>0.54400000000000004</v>
      </c>
      <c r="G78" s="21">
        <f>C78*'Teine 48'!G78/'Teine 48'!C78</f>
        <v>0.38950000000000001</v>
      </c>
    </row>
    <row r="79" spans="1:10">
      <c r="A79" s="52"/>
      <c r="B79" s="89" t="str">
        <f>'Teine 48'!B79</f>
        <v>Külm küüslaugu-jogurtikaste (L)</v>
      </c>
      <c r="C79" s="21">
        <v>25</v>
      </c>
      <c r="D79" s="21">
        <f>C79*'Teine 48'!D79/'Teine 48'!C79</f>
        <v>31.975750000000005</v>
      </c>
      <c r="E79" s="21">
        <f>C79*'Teine 48'!E79/'Teine 48'!C79</f>
        <v>3.5095000000000005</v>
      </c>
      <c r="F79" s="21">
        <f>C79*'Teine 48'!F79/'Teine 48'!C79</f>
        <v>1.7155</v>
      </c>
      <c r="G79" s="21">
        <f>C79*'Teine 48'!G79/'Teine 48'!C79</f>
        <v>0.63900000000000001</v>
      </c>
      <c r="H79" s="44"/>
      <c r="I79" s="44"/>
      <c r="J79" s="44"/>
    </row>
    <row r="80" spans="1:10">
      <c r="A80" s="52"/>
      <c r="B80" s="89" t="str">
        <f>'Teine 48'!B80</f>
        <v>Peedi-piprajuuresalat</v>
      </c>
      <c r="C80" s="218">
        <v>50</v>
      </c>
      <c r="D80" s="21">
        <f>C80*'Teine 48'!D80/'Teine 48'!C80</f>
        <v>29.194500000000001</v>
      </c>
      <c r="E80" s="21">
        <f>C80*'Teine 48'!E80/'Teine 48'!C80</f>
        <v>5.1740000000000013</v>
      </c>
      <c r="F80" s="21">
        <f>C80*'Teine 48'!F80/'Teine 48'!C80</f>
        <v>0.83599999999999997</v>
      </c>
      <c r="G80" s="21">
        <f>C80*'Teine 48'!G80/'Teine 48'!C80</f>
        <v>0.77100000000000013</v>
      </c>
      <c r="H80" s="44"/>
      <c r="I80" s="44"/>
      <c r="J80" s="44"/>
    </row>
    <row r="81" spans="1:12">
      <c r="A81" s="52"/>
      <c r="B81" s="89" t="str">
        <f>'Teine 48'!B81</f>
        <v>Hiina kapsas, marineeritud punane sibul, brokoli</v>
      </c>
      <c r="C81" s="218">
        <v>30</v>
      </c>
      <c r="D81" s="21">
        <f>C81*'Teine 48'!D81/'Teine 48'!C81</f>
        <v>9.0259999999999998</v>
      </c>
      <c r="E81" s="21">
        <f>C81*'Teine 48'!E81/'Teine 48'!C81</f>
        <v>1.6300000000000001</v>
      </c>
      <c r="F81" s="21">
        <f>C81*'Teine 48'!F81/'Teine 48'!C81</f>
        <v>0.11000000000000001</v>
      </c>
      <c r="G81" s="21">
        <f>C81*'Teine 48'!G81/'Teine 48'!C81</f>
        <v>0.7</v>
      </c>
      <c r="H81" s="44"/>
      <c r="I81" s="44"/>
      <c r="J81" s="44"/>
    </row>
    <row r="82" spans="1:12">
      <c r="A82" s="52"/>
      <c r="B82" s="89" t="str">
        <f>'Teine 48'!B82</f>
        <v>Seemnesegu (mahe)</v>
      </c>
      <c r="C82" s="218">
        <v>10</v>
      </c>
      <c r="D82" s="21">
        <f>C82*'Teine 48'!D82/'Teine 48'!C82</f>
        <v>60.876700000000007</v>
      </c>
      <c r="E82" s="21">
        <f>C82*'Teine 48'!E82/'Teine 48'!C82</f>
        <v>1.2800000000000002</v>
      </c>
      <c r="F82" s="21">
        <f>C82*'Teine 48'!F82/'Teine 48'!C82</f>
        <v>5.1567000000000007</v>
      </c>
      <c r="G82" s="21">
        <f>C82*'Teine 48'!G82/'Teine 48'!C82</f>
        <v>2.8233000000000001</v>
      </c>
      <c r="H82" s="44"/>
      <c r="I82" s="44"/>
      <c r="J82" s="44"/>
    </row>
    <row r="83" spans="1:12">
      <c r="A83" s="52"/>
      <c r="B83" s="89" t="str">
        <f>'Teine 48'!B83</f>
        <v>PRIA Piimatooted (piim, keefir R 2,5% ) (L)</v>
      </c>
      <c r="C83" s="21">
        <v>25</v>
      </c>
      <c r="D83" s="21">
        <f>C83*'Teine 48'!D83/'Teine 48'!C83</f>
        <v>14.0975</v>
      </c>
      <c r="E83" s="21">
        <f>C83*'Teine 48'!E83/'Teine 48'!C83</f>
        <v>1.21875</v>
      </c>
      <c r="F83" s="21">
        <f>C83*'Teine 48'!F83/'Teine 48'!C83</f>
        <v>0.64249999999999996</v>
      </c>
      <c r="G83" s="21">
        <f>C83*'Teine 48'!G83/'Teine 48'!C83</f>
        <v>0.86</v>
      </c>
    </row>
    <row r="84" spans="1:12">
      <c r="A84" s="52"/>
      <c r="B84" s="89" t="str">
        <f>'Teine 48'!B84</f>
        <v>Mahl (erinevad maitsed)</v>
      </c>
      <c r="C84" s="21">
        <v>50</v>
      </c>
      <c r="D84" s="21">
        <f>C84*'Teine 48'!D84/'Teine 48'!C84</f>
        <v>24.264400000000002</v>
      </c>
      <c r="E84" s="21">
        <f>C84*'Teine 48'!E84/'Teine 48'!C84</f>
        <v>5.891</v>
      </c>
      <c r="F84" s="21">
        <f>C84*'Teine 48'!F84/'Teine 48'!C84</f>
        <v>2.5000000000000001E-2</v>
      </c>
      <c r="G84" s="21">
        <f>C84*'Teine 48'!G84/'Teine 48'!C84</f>
        <v>0.18149999999999999</v>
      </c>
    </row>
    <row r="85" spans="1:12">
      <c r="A85" s="52"/>
      <c r="B85" s="89" t="str">
        <f>'Teine 48'!B85</f>
        <v>Joogijogurt R 1,5%, maitsestatud (L)</v>
      </c>
      <c r="C85" s="21">
        <v>25</v>
      </c>
      <c r="D85" s="21">
        <f>C85*'Teine 48'!D85/'Teine 48'!C85</f>
        <v>18.686499999999999</v>
      </c>
      <c r="E85" s="21">
        <f>C85*'Teine 48'!E85/'Teine 48'!C85</f>
        <v>3.0307499999999998</v>
      </c>
      <c r="F85" s="21">
        <f>C85*'Teine 48'!F85/'Teine 48'!C85</f>
        <v>0.375</v>
      </c>
      <c r="G85" s="21">
        <f>C85*'Teine 48'!G85/'Teine 48'!C85</f>
        <v>0.8</v>
      </c>
    </row>
    <row r="86" spans="1:12">
      <c r="A86" s="43"/>
      <c r="B86" s="89" t="str">
        <f>'Teine 48'!B86</f>
        <v>Tee, suhkruta</v>
      </c>
      <c r="C86" s="45">
        <v>50</v>
      </c>
      <c r="D86" s="21">
        <f>C86*'Teine 48'!D86/'Teine 48'!C86</f>
        <v>0.2</v>
      </c>
      <c r="E86" s="21">
        <f>C86*'Teine 48'!E86/'Teine 48'!C86</f>
        <v>0</v>
      </c>
      <c r="F86" s="21">
        <f>C86*'Teine 48'!F86/'Teine 48'!C86</f>
        <v>0</v>
      </c>
      <c r="G86" s="21">
        <f>C86*'Teine 48'!G86/'Teine 48'!C86</f>
        <v>0.05</v>
      </c>
      <c r="H86" s="44"/>
      <c r="I86" s="44"/>
      <c r="J86" s="44"/>
      <c r="K86" s="44"/>
      <c r="L86" s="44"/>
    </row>
    <row r="87" spans="1:12">
      <c r="A87" s="52"/>
      <c r="B87" s="89" t="str">
        <f>'Teine 48'!B87</f>
        <v>Rukkileiva (3 sorti) - ja sepikutoodete valik  (G)</v>
      </c>
      <c r="C87" s="21">
        <v>40</v>
      </c>
      <c r="D87" s="21">
        <f>C87*'Teine 48'!D87/'Teine 48'!C87</f>
        <v>98.48</v>
      </c>
      <c r="E87" s="21">
        <f>C87*'Teine 48'!E87/'Teine 48'!C87</f>
        <v>20.92</v>
      </c>
      <c r="F87" s="21">
        <f>C87*'Teine 48'!F87/'Teine 48'!C87</f>
        <v>0.8</v>
      </c>
      <c r="G87" s="21">
        <f>C87*'Teine 48'!G87/'Teine 48'!C87</f>
        <v>2.86</v>
      </c>
    </row>
    <row r="88" spans="1:12">
      <c r="A88" s="43"/>
      <c r="B88" s="89" t="str">
        <f>'Teine 48'!B88</f>
        <v>Pirn (PRIA)</v>
      </c>
      <c r="C88" s="21">
        <v>50</v>
      </c>
      <c r="D88" s="21">
        <f>C88*'Teine 48'!D88/'Teine 48'!C88</f>
        <v>19.988</v>
      </c>
      <c r="E88" s="21">
        <f>C88*'Teine 48'!E88/'Teine 48'!C88</f>
        <v>5.97</v>
      </c>
      <c r="F88" s="21">
        <f>C88*'Teine 48'!F88/'Teine 48'!C88</f>
        <v>0</v>
      </c>
      <c r="G88" s="21">
        <f>C88*'Teine 48'!G88/'Teine 48'!C88</f>
        <v>0.15</v>
      </c>
    </row>
    <row r="89" spans="1:12">
      <c r="A89" s="58"/>
      <c r="B89" s="134" t="s">
        <v>8</v>
      </c>
      <c r="C89" s="49"/>
      <c r="D89" s="90">
        <f>SUM(D75:D88)</f>
        <v>676.51935000000026</v>
      </c>
      <c r="E89" s="90">
        <f>SUM(E75:E88)</f>
        <v>105.94500000000001</v>
      </c>
      <c r="F89" s="90">
        <f>SUM(F75:F88)</f>
        <v>22.027199999999997</v>
      </c>
      <c r="G89" s="90">
        <f>SUM(G75:G88)</f>
        <v>21.8673</v>
      </c>
    </row>
    <row r="90" spans="1:12">
      <c r="B90" s="33" t="s">
        <v>15</v>
      </c>
      <c r="D90" s="79">
        <f>(D21+D40+D53+D72+D89)/5</f>
        <v>603.99882333333335</v>
      </c>
      <c r="E90" s="79">
        <f>(E21+E40+E53+E72+E89)/5</f>
        <v>89.683926666666679</v>
      </c>
      <c r="F90" s="79">
        <f>(F21+F40+F53+F72+F89)/5</f>
        <v>19.795886666666668</v>
      </c>
      <c r="G90" s="79">
        <f>(G21+G40+G53+G72+G89)/5</f>
        <v>21.680606666666666</v>
      </c>
    </row>
    <row r="91" spans="1:12">
      <c r="A91" s="4" t="s">
        <v>32</v>
      </c>
    </row>
    <row r="92" spans="1:12">
      <c r="A92" s="117" t="s">
        <v>146</v>
      </c>
      <c r="C92" s="44"/>
      <c r="G92" s="4"/>
    </row>
    <row r="93" spans="1:12">
      <c r="A93" s="93" t="s">
        <v>28</v>
      </c>
      <c r="B93" s="93"/>
    </row>
    <row r="94" spans="1:12">
      <c r="A94" s="93" t="s">
        <v>29</v>
      </c>
      <c r="B94" s="93"/>
    </row>
    <row r="95" spans="1:12">
      <c r="A95" s="93" t="s">
        <v>119</v>
      </c>
      <c r="B95" s="93"/>
    </row>
    <row r="96" spans="1:12">
      <c r="A96" s="93" t="s">
        <v>16</v>
      </c>
      <c r="B96" s="93"/>
    </row>
  </sheetData>
  <mergeCells count="2">
    <mergeCell ref="C1:D2"/>
    <mergeCell ref="E1:G2"/>
  </mergeCells>
  <phoneticPr fontId="2" type="noConversion"/>
  <pageMargins left="0.7" right="0.7" top="0.75" bottom="0.75" header="0.3" footer="0.3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D685-DBBB-4A4F-B862-BA884EF3FEF8}">
  <sheetPr>
    <pageSetUpPr fitToPage="1"/>
  </sheetPr>
  <dimension ref="A1:G89"/>
  <sheetViews>
    <sheetView zoomScale="80" zoomScaleNormal="80" workbookViewId="0">
      <selection activeCell="A85" sqref="A85"/>
    </sheetView>
  </sheetViews>
  <sheetFormatPr defaultRowHeight="15.5"/>
  <cols>
    <col min="1" max="1" width="13.54296875" style="95" customWidth="1"/>
    <col min="2" max="2" width="57.54296875" style="93" customWidth="1"/>
    <col min="3" max="3" width="9.81640625" style="93" bestFit="1" customWidth="1"/>
    <col min="4" max="4" width="14.54296875" style="93" bestFit="1" customWidth="1"/>
    <col min="5" max="5" width="15.81640625" style="93" bestFit="1" customWidth="1"/>
    <col min="6" max="7" width="10.81640625" style="93" bestFit="1" customWidth="1"/>
    <col min="8" max="257" width="8.7265625" style="95"/>
    <col min="258" max="258" width="37.7265625" style="95" customWidth="1"/>
    <col min="259" max="260" width="14.26953125" style="95" customWidth="1"/>
    <col min="261" max="261" width="13.54296875" style="95" customWidth="1"/>
    <col min="262" max="262" width="15.7265625" style="95" customWidth="1"/>
    <col min="263" max="263" width="15.54296875" style="95" customWidth="1"/>
    <col min="264" max="513" width="8.7265625" style="95"/>
    <col min="514" max="514" width="37.7265625" style="95" customWidth="1"/>
    <col min="515" max="516" width="14.26953125" style="95" customWidth="1"/>
    <col min="517" max="517" width="13.54296875" style="95" customWidth="1"/>
    <col min="518" max="518" width="15.7265625" style="95" customWidth="1"/>
    <col min="519" max="519" width="15.54296875" style="95" customWidth="1"/>
    <col min="520" max="769" width="8.7265625" style="95"/>
    <col min="770" max="770" width="37.7265625" style="95" customWidth="1"/>
    <col min="771" max="772" width="14.26953125" style="95" customWidth="1"/>
    <col min="773" max="773" width="13.54296875" style="95" customWidth="1"/>
    <col min="774" max="774" width="15.7265625" style="95" customWidth="1"/>
    <col min="775" max="775" width="15.54296875" style="95" customWidth="1"/>
    <col min="776" max="1025" width="8.7265625" style="95"/>
    <col min="1026" max="1026" width="37.7265625" style="95" customWidth="1"/>
    <col min="1027" max="1028" width="14.26953125" style="95" customWidth="1"/>
    <col min="1029" max="1029" width="13.54296875" style="95" customWidth="1"/>
    <col min="1030" max="1030" width="15.7265625" style="95" customWidth="1"/>
    <col min="1031" max="1031" width="15.54296875" style="95" customWidth="1"/>
    <col min="1032" max="1281" width="8.7265625" style="95"/>
    <col min="1282" max="1282" width="37.7265625" style="95" customWidth="1"/>
    <col min="1283" max="1284" width="14.26953125" style="95" customWidth="1"/>
    <col min="1285" max="1285" width="13.54296875" style="95" customWidth="1"/>
    <col min="1286" max="1286" width="15.7265625" style="95" customWidth="1"/>
    <col min="1287" max="1287" width="15.54296875" style="95" customWidth="1"/>
    <col min="1288" max="1537" width="8.7265625" style="95"/>
    <col min="1538" max="1538" width="37.7265625" style="95" customWidth="1"/>
    <col min="1539" max="1540" width="14.26953125" style="95" customWidth="1"/>
    <col min="1541" max="1541" width="13.54296875" style="95" customWidth="1"/>
    <col min="1542" max="1542" width="15.7265625" style="95" customWidth="1"/>
    <col min="1543" max="1543" width="15.54296875" style="95" customWidth="1"/>
    <col min="1544" max="1793" width="8.7265625" style="95"/>
    <col min="1794" max="1794" width="37.7265625" style="95" customWidth="1"/>
    <col min="1795" max="1796" width="14.26953125" style="95" customWidth="1"/>
    <col min="1797" max="1797" width="13.54296875" style="95" customWidth="1"/>
    <col min="1798" max="1798" width="15.7265625" style="95" customWidth="1"/>
    <col min="1799" max="1799" width="15.54296875" style="95" customWidth="1"/>
    <col min="1800" max="2049" width="8.7265625" style="95"/>
    <col min="2050" max="2050" width="37.7265625" style="95" customWidth="1"/>
    <col min="2051" max="2052" width="14.26953125" style="95" customWidth="1"/>
    <col min="2053" max="2053" width="13.54296875" style="95" customWidth="1"/>
    <col min="2054" max="2054" width="15.7265625" style="95" customWidth="1"/>
    <col min="2055" max="2055" width="15.54296875" style="95" customWidth="1"/>
    <col min="2056" max="2305" width="8.7265625" style="95"/>
    <col min="2306" max="2306" width="37.7265625" style="95" customWidth="1"/>
    <col min="2307" max="2308" width="14.26953125" style="95" customWidth="1"/>
    <col min="2309" max="2309" width="13.54296875" style="95" customWidth="1"/>
    <col min="2310" max="2310" width="15.7265625" style="95" customWidth="1"/>
    <col min="2311" max="2311" width="15.54296875" style="95" customWidth="1"/>
    <col min="2312" max="2561" width="8.7265625" style="95"/>
    <col min="2562" max="2562" width="37.7265625" style="95" customWidth="1"/>
    <col min="2563" max="2564" width="14.26953125" style="95" customWidth="1"/>
    <col min="2565" max="2565" width="13.54296875" style="95" customWidth="1"/>
    <col min="2566" max="2566" width="15.7265625" style="95" customWidth="1"/>
    <col min="2567" max="2567" width="15.54296875" style="95" customWidth="1"/>
    <col min="2568" max="2817" width="8.7265625" style="95"/>
    <col min="2818" max="2818" width="37.7265625" style="95" customWidth="1"/>
    <col min="2819" max="2820" width="14.26953125" style="95" customWidth="1"/>
    <col min="2821" max="2821" width="13.54296875" style="95" customWidth="1"/>
    <col min="2822" max="2822" width="15.7265625" style="95" customWidth="1"/>
    <col min="2823" max="2823" width="15.54296875" style="95" customWidth="1"/>
    <col min="2824" max="3073" width="8.7265625" style="95"/>
    <col min="3074" max="3074" width="37.7265625" style="95" customWidth="1"/>
    <col min="3075" max="3076" width="14.26953125" style="95" customWidth="1"/>
    <col min="3077" max="3077" width="13.54296875" style="95" customWidth="1"/>
    <col min="3078" max="3078" width="15.7265625" style="95" customWidth="1"/>
    <col min="3079" max="3079" width="15.54296875" style="95" customWidth="1"/>
    <col min="3080" max="3329" width="8.7265625" style="95"/>
    <col min="3330" max="3330" width="37.7265625" style="95" customWidth="1"/>
    <col min="3331" max="3332" width="14.26953125" style="95" customWidth="1"/>
    <col min="3333" max="3333" width="13.54296875" style="95" customWidth="1"/>
    <col min="3334" max="3334" width="15.7265625" style="95" customWidth="1"/>
    <col min="3335" max="3335" width="15.54296875" style="95" customWidth="1"/>
    <col min="3336" max="3585" width="8.7265625" style="95"/>
    <col min="3586" max="3586" width="37.7265625" style="95" customWidth="1"/>
    <col min="3587" max="3588" width="14.26953125" style="95" customWidth="1"/>
    <col min="3589" max="3589" width="13.54296875" style="95" customWidth="1"/>
    <col min="3590" max="3590" width="15.7265625" style="95" customWidth="1"/>
    <col min="3591" max="3591" width="15.54296875" style="95" customWidth="1"/>
    <col min="3592" max="3841" width="8.7265625" style="95"/>
    <col min="3842" max="3842" width="37.7265625" style="95" customWidth="1"/>
    <col min="3843" max="3844" width="14.26953125" style="95" customWidth="1"/>
    <col min="3845" max="3845" width="13.54296875" style="95" customWidth="1"/>
    <col min="3846" max="3846" width="15.7265625" style="95" customWidth="1"/>
    <col min="3847" max="3847" width="15.54296875" style="95" customWidth="1"/>
    <col min="3848" max="4097" width="8.7265625" style="95"/>
    <col min="4098" max="4098" width="37.7265625" style="95" customWidth="1"/>
    <col min="4099" max="4100" width="14.26953125" style="95" customWidth="1"/>
    <col min="4101" max="4101" width="13.54296875" style="95" customWidth="1"/>
    <col min="4102" max="4102" width="15.7265625" style="95" customWidth="1"/>
    <col min="4103" max="4103" width="15.54296875" style="95" customWidth="1"/>
    <col min="4104" max="4353" width="8.7265625" style="95"/>
    <col min="4354" max="4354" width="37.7265625" style="95" customWidth="1"/>
    <col min="4355" max="4356" width="14.26953125" style="95" customWidth="1"/>
    <col min="4357" max="4357" width="13.54296875" style="95" customWidth="1"/>
    <col min="4358" max="4358" width="15.7265625" style="95" customWidth="1"/>
    <col min="4359" max="4359" width="15.54296875" style="95" customWidth="1"/>
    <col min="4360" max="4609" width="8.7265625" style="95"/>
    <col min="4610" max="4610" width="37.7265625" style="95" customWidth="1"/>
    <col min="4611" max="4612" width="14.26953125" style="95" customWidth="1"/>
    <col min="4613" max="4613" width="13.54296875" style="95" customWidth="1"/>
    <col min="4614" max="4614" width="15.7265625" style="95" customWidth="1"/>
    <col min="4615" max="4615" width="15.54296875" style="95" customWidth="1"/>
    <col min="4616" max="4865" width="8.7265625" style="95"/>
    <col min="4866" max="4866" width="37.7265625" style="95" customWidth="1"/>
    <col min="4867" max="4868" width="14.26953125" style="95" customWidth="1"/>
    <col min="4869" max="4869" width="13.54296875" style="95" customWidth="1"/>
    <col min="4870" max="4870" width="15.7265625" style="95" customWidth="1"/>
    <col min="4871" max="4871" width="15.54296875" style="95" customWidth="1"/>
    <col min="4872" max="5121" width="8.7265625" style="95"/>
    <col min="5122" max="5122" width="37.7265625" style="95" customWidth="1"/>
    <col min="5123" max="5124" width="14.26953125" style="95" customWidth="1"/>
    <col min="5125" max="5125" width="13.54296875" style="95" customWidth="1"/>
    <col min="5126" max="5126" width="15.7265625" style="95" customWidth="1"/>
    <col min="5127" max="5127" width="15.54296875" style="95" customWidth="1"/>
    <col min="5128" max="5377" width="8.7265625" style="95"/>
    <col min="5378" max="5378" width="37.7265625" style="95" customWidth="1"/>
    <col min="5379" max="5380" width="14.26953125" style="95" customWidth="1"/>
    <col min="5381" max="5381" width="13.54296875" style="95" customWidth="1"/>
    <col min="5382" max="5382" width="15.7265625" style="95" customWidth="1"/>
    <col min="5383" max="5383" width="15.54296875" style="95" customWidth="1"/>
    <col min="5384" max="5633" width="8.7265625" style="95"/>
    <col min="5634" max="5634" width="37.7265625" style="95" customWidth="1"/>
    <col min="5635" max="5636" width="14.26953125" style="95" customWidth="1"/>
    <col min="5637" max="5637" width="13.54296875" style="95" customWidth="1"/>
    <col min="5638" max="5638" width="15.7265625" style="95" customWidth="1"/>
    <col min="5639" max="5639" width="15.54296875" style="95" customWidth="1"/>
    <col min="5640" max="5889" width="8.7265625" style="95"/>
    <col min="5890" max="5890" width="37.7265625" style="95" customWidth="1"/>
    <col min="5891" max="5892" width="14.26953125" style="95" customWidth="1"/>
    <col min="5893" max="5893" width="13.54296875" style="95" customWidth="1"/>
    <col min="5894" max="5894" width="15.7265625" style="95" customWidth="1"/>
    <col min="5895" max="5895" width="15.54296875" style="95" customWidth="1"/>
    <col min="5896" max="6145" width="8.7265625" style="95"/>
    <col min="6146" max="6146" width="37.7265625" style="95" customWidth="1"/>
    <col min="6147" max="6148" width="14.26953125" style="95" customWidth="1"/>
    <col min="6149" max="6149" width="13.54296875" style="95" customWidth="1"/>
    <col min="6150" max="6150" width="15.7265625" style="95" customWidth="1"/>
    <col min="6151" max="6151" width="15.54296875" style="95" customWidth="1"/>
    <col min="6152" max="6401" width="8.7265625" style="95"/>
    <col min="6402" max="6402" width="37.7265625" style="95" customWidth="1"/>
    <col min="6403" max="6404" width="14.26953125" style="95" customWidth="1"/>
    <col min="6405" max="6405" width="13.54296875" style="95" customWidth="1"/>
    <col min="6406" max="6406" width="15.7265625" style="95" customWidth="1"/>
    <col min="6407" max="6407" width="15.54296875" style="95" customWidth="1"/>
    <col min="6408" max="6657" width="8.7265625" style="95"/>
    <col min="6658" max="6658" width="37.7265625" style="95" customWidth="1"/>
    <col min="6659" max="6660" width="14.26953125" style="95" customWidth="1"/>
    <col min="6661" max="6661" width="13.54296875" style="95" customWidth="1"/>
    <col min="6662" max="6662" width="15.7265625" style="95" customWidth="1"/>
    <col min="6663" max="6663" width="15.54296875" style="95" customWidth="1"/>
    <col min="6664" max="6913" width="8.7265625" style="95"/>
    <col min="6914" max="6914" width="37.7265625" style="95" customWidth="1"/>
    <col min="6915" max="6916" width="14.26953125" style="95" customWidth="1"/>
    <col min="6917" max="6917" width="13.54296875" style="95" customWidth="1"/>
    <col min="6918" max="6918" width="15.7265625" style="95" customWidth="1"/>
    <col min="6919" max="6919" width="15.54296875" style="95" customWidth="1"/>
    <col min="6920" max="7169" width="8.7265625" style="95"/>
    <col min="7170" max="7170" width="37.7265625" style="95" customWidth="1"/>
    <col min="7171" max="7172" width="14.26953125" style="95" customWidth="1"/>
    <col min="7173" max="7173" width="13.54296875" style="95" customWidth="1"/>
    <col min="7174" max="7174" width="15.7265625" style="95" customWidth="1"/>
    <col min="7175" max="7175" width="15.54296875" style="95" customWidth="1"/>
    <col min="7176" max="7425" width="8.7265625" style="95"/>
    <col min="7426" max="7426" width="37.7265625" style="95" customWidth="1"/>
    <col min="7427" max="7428" width="14.26953125" style="95" customWidth="1"/>
    <col min="7429" max="7429" width="13.54296875" style="95" customWidth="1"/>
    <col min="7430" max="7430" width="15.7265625" style="95" customWidth="1"/>
    <col min="7431" max="7431" width="15.54296875" style="95" customWidth="1"/>
    <col min="7432" max="7681" width="8.7265625" style="95"/>
    <col min="7682" max="7682" width="37.7265625" style="95" customWidth="1"/>
    <col min="7683" max="7684" width="14.26953125" style="95" customWidth="1"/>
    <col min="7685" max="7685" width="13.54296875" style="95" customWidth="1"/>
    <col min="7686" max="7686" width="15.7265625" style="95" customWidth="1"/>
    <col min="7687" max="7687" width="15.54296875" style="95" customWidth="1"/>
    <col min="7688" max="7937" width="8.7265625" style="95"/>
    <col min="7938" max="7938" width="37.7265625" style="95" customWidth="1"/>
    <col min="7939" max="7940" width="14.26953125" style="95" customWidth="1"/>
    <col min="7941" max="7941" width="13.54296875" style="95" customWidth="1"/>
    <col min="7942" max="7942" width="15.7265625" style="95" customWidth="1"/>
    <col min="7943" max="7943" width="15.54296875" style="95" customWidth="1"/>
    <col min="7944" max="8193" width="8.7265625" style="95"/>
    <col min="8194" max="8194" width="37.7265625" style="95" customWidth="1"/>
    <col min="8195" max="8196" width="14.26953125" style="95" customWidth="1"/>
    <col min="8197" max="8197" width="13.54296875" style="95" customWidth="1"/>
    <col min="8198" max="8198" width="15.7265625" style="95" customWidth="1"/>
    <col min="8199" max="8199" width="15.54296875" style="95" customWidth="1"/>
    <col min="8200" max="8449" width="8.7265625" style="95"/>
    <col min="8450" max="8450" width="37.7265625" style="95" customWidth="1"/>
    <col min="8451" max="8452" width="14.26953125" style="95" customWidth="1"/>
    <col min="8453" max="8453" width="13.54296875" style="95" customWidth="1"/>
    <col min="8454" max="8454" width="15.7265625" style="95" customWidth="1"/>
    <col min="8455" max="8455" width="15.54296875" style="95" customWidth="1"/>
    <col min="8456" max="8705" width="8.7265625" style="95"/>
    <col min="8706" max="8706" width="37.7265625" style="95" customWidth="1"/>
    <col min="8707" max="8708" width="14.26953125" style="95" customWidth="1"/>
    <col min="8709" max="8709" width="13.54296875" style="95" customWidth="1"/>
    <col min="8710" max="8710" width="15.7265625" style="95" customWidth="1"/>
    <col min="8711" max="8711" width="15.54296875" style="95" customWidth="1"/>
    <col min="8712" max="8961" width="8.7265625" style="95"/>
    <col min="8962" max="8962" width="37.7265625" style="95" customWidth="1"/>
    <col min="8963" max="8964" width="14.26953125" style="95" customWidth="1"/>
    <col min="8965" max="8965" width="13.54296875" style="95" customWidth="1"/>
    <col min="8966" max="8966" width="15.7265625" style="95" customWidth="1"/>
    <col min="8967" max="8967" width="15.54296875" style="95" customWidth="1"/>
    <col min="8968" max="9217" width="8.7265625" style="95"/>
    <col min="9218" max="9218" width="37.7265625" style="95" customWidth="1"/>
    <col min="9219" max="9220" width="14.26953125" style="95" customWidth="1"/>
    <col min="9221" max="9221" width="13.54296875" style="95" customWidth="1"/>
    <col min="9222" max="9222" width="15.7265625" style="95" customWidth="1"/>
    <col min="9223" max="9223" width="15.54296875" style="95" customWidth="1"/>
    <col min="9224" max="9473" width="8.7265625" style="95"/>
    <col min="9474" max="9474" width="37.7265625" style="95" customWidth="1"/>
    <col min="9475" max="9476" width="14.26953125" style="95" customWidth="1"/>
    <col min="9477" max="9477" width="13.54296875" style="95" customWidth="1"/>
    <col min="9478" max="9478" width="15.7265625" style="95" customWidth="1"/>
    <col min="9479" max="9479" width="15.54296875" style="95" customWidth="1"/>
    <col min="9480" max="9729" width="8.7265625" style="95"/>
    <col min="9730" max="9730" width="37.7265625" style="95" customWidth="1"/>
    <col min="9731" max="9732" width="14.26953125" style="95" customWidth="1"/>
    <col min="9733" max="9733" width="13.54296875" style="95" customWidth="1"/>
    <col min="9734" max="9734" width="15.7265625" style="95" customWidth="1"/>
    <col min="9735" max="9735" width="15.54296875" style="95" customWidth="1"/>
    <col min="9736" max="9985" width="8.7265625" style="95"/>
    <col min="9986" max="9986" width="37.7265625" style="95" customWidth="1"/>
    <col min="9987" max="9988" width="14.26953125" style="95" customWidth="1"/>
    <col min="9989" max="9989" width="13.54296875" style="95" customWidth="1"/>
    <col min="9990" max="9990" width="15.7265625" style="95" customWidth="1"/>
    <col min="9991" max="9991" width="15.54296875" style="95" customWidth="1"/>
    <col min="9992" max="10241" width="8.7265625" style="95"/>
    <col min="10242" max="10242" width="37.7265625" style="95" customWidth="1"/>
    <col min="10243" max="10244" width="14.26953125" style="95" customWidth="1"/>
    <col min="10245" max="10245" width="13.54296875" style="95" customWidth="1"/>
    <col min="10246" max="10246" width="15.7265625" style="95" customWidth="1"/>
    <col min="10247" max="10247" width="15.54296875" style="95" customWidth="1"/>
    <col min="10248" max="10497" width="8.7265625" style="95"/>
    <col min="10498" max="10498" width="37.7265625" style="95" customWidth="1"/>
    <col min="10499" max="10500" width="14.26953125" style="95" customWidth="1"/>
    <col min="10501" max="10501" width="13.54296875" style="95" customWidth="1"/>
    <col min="10502" max="10502" width="15.7265625" style="95" customWidth="1"/>
    <col min="10503" max="10503" width="15.54296875" style="95" customWidth="1"/>
    <col min="10504" max="10753" width="8.7265625" style="95"/>
    <col min="10754" max="10754" width="37.7265625" style="95" customWidth="1"/>
    <col min="10755" max="10756" width="14.26953125" style="95" customWidth="1"/>
    <col min="10757" max="10757" width="13.54296875" style="95" customWidth="1"/>
    <col min="10758" max="10758" width="15.7265625" style="95" customWidth="1"/>
    <col min="10759" max="10759" width="15.54296875" style="95" customWidth="1"/>
    <col min="10760" max="11009" width="8.7265625" style="95"/>
    <col min="11010" max="11010" width="37.7265625" style="95" customWidth="1"/>
    <col min="11011" max="11012" width="14.26953125" style="95" customWidth="1"/>
    <col min="11013" max="11013" width="13.54296875" style="95" customWidth="1"/>
    <col min="11014" max="11014" width="15.7265625" style="95" customWidth="1"/>
    <col min="11015" max="11015" width="15.54296875" style="95" customWidth="1"/>
    <col min="11016" max="11265" width="8.7265625" style="95"/>
    <col min="11266" max="11266" width="37.7265625" style="95" customWidth="1"/>
    <col min="11267" max="11268" width="14.26953125" style="95" customWidth="1"/>
    <col min="11269" max="11269" width="13.54296875" style="95" customWidth="1"/>
    <col min="11270" max="11270" width="15.7265625" style="95" customWidth="1"/>
    <col min="11271" max="11271" width="15.54296875" style="95" customWidth="1"/>
    <col min="11272" max="11521" width="8.7265625" style="95"/>
    <col min="11522" max="11522" width="37.7265625" style="95" customWidth="1"/>
    <col min="11523" max="11524" width="14.26953125" style="95" customWidth="1"/>
    <col min="11525" max="11525" width="13.54296875" style="95" customWidth="1"/>
    <col min="11526" max="11526" width="15.7265625" style="95" customWidth="1"/>
    <col min="11527" max="11527" width="15.54296875" style="95" customWidth="1"/>
    <col min="11528" max="11777" width="8.7265625" style="95"/>
    <col min="11778" max="11778" width="37.7265625" style="95" customWidth="1"/>
    <col min="11779" max="11780" width="14.26953125" style="95" customWidth="1"/>
    <col min="11781" max="11781" width="13.54296875" style="95" customWidth="1"/>
    <col min="11782" max="11782" width="15.7265625" style="95" customWidth="1"/>
    <col min="11783" max="11783" width="15.54296875" style="95" customWidth="1"/>
    <col min="11784" max="12033" width="8.7265625" style="95"/>
    <col min="12034" max="12034" width="37.7265625" style="95" customWidth="1"/>
    <col min="12035" max="12036" width="14.26953125" style="95" customWidth="1"/>
    <col min="12037" max="12037" width="13.54296875" style="95" customWidth="1"/>
    <col min="12038" max="12038" width="15.7265625" style="95" customWidth="1"/>
    <col min="12039" max="12039" width="15.54296875" style="95" customWidth="1"/>
    <col min="12040" max="12289" width="8.7265625" style="95"/>
    <col min="12290" max="12290" width="37.7265625" style="95" customWidth="1"/>
    <col min="12291" max="12292" width="14.26953125" style="95" customWidth="1"/>
    <col min="12293" max="12293" width="13.54296875" style="95" customWidth="1"/>
    <col min="12294" max="12294" width="15.7265625" style="95" customWidth="1"/>
    <col min="12295" max="12295" width="15.54296875" style="95" customWidth="1"/>
    <col min="12296" max="12545" width="8.7265625" style="95"/>
    <col min="12546" max="12546" width="37.7265625" style="95" customWidth="1"/>
    <col min="12547" max="12548" width="14.26953125" style="95" customWidth="1"/>
    <col min="12549" max="12549" width="13.54296875" style="95" customWidth="1"/>
    <col min="12550" max="12550" width="15.7265625" style="95" customWidth="1"/>
    <col min="12551" max="12551" width="15.54296875" style="95" customWidth="1"/>
    <col min="12552" max="12801" width="8.7265625" style="95"/>
    <col min="12802" max="12802" width="37.7265625" style="95" customWidth="1"/>
    <col min="12803" max="12804" width="14.26953125" style="95" customWidth="1"/>
    <col min="12805" max="12805" width="13.54296875" style="95" customWidth="1"/>
    <col min="12806" max="12806" width="15.7265625" style="95" customWidth="1"/>
    <col min="12807" max="12807" width="15.54296875" style="95" customWidth="1"/>
    <col min="12808" max="13057" width="8.7265625" style="95"/>
    <col min="13058" max="13058" width="37.7265625" style="95" customWidth="1"/>
    <col min="13059" max="13060" width="14.26953125" style="95" customWidth="1"/>
    <col min="13061" max="13061" width="13.54296875" style="95" customWidth="1"/>
    <col min="13062" max="13062" width="15.7265625" style="95" customWidth="1"/>
    <col min="13063" max="13063" width="15.54296875" style="95" customWidth="1"/>
    <col min="13064" max="13313" width="8.7265625" style="95"/>
    <col min="13314" max="13314" width="37.7265625" style="95" customWidth="1"/>
    <col min="13315" max="13316" width="14.26953125" style="95" customWidth="1"/>
    <col min="13317" max="13317" width="13.54296875" style="95" customWidth="1"/>
    <col min="13318" max="13318" width="15.7265625" style="95" customWidth="1"/>
    <col min="13319" max="13319" width="15.54296875" style="95" customWidth="1"/>
    <col min="13320" max="13569" width="8.7265625" style="95"/>
    <col min="13570" max="13570" width="37.7265625" style="95" customWidth="1"/>
    <col min="13571" max="13572" width="14.26953125" style="95" customWidth="1"/>
    <col min="13573" max="13573" width="13.54296875" style="95" customWidth="1"/>
    <col min="13574" max="13574" width="15.7265625" style="95" customWidth="1"/>
    <col min="13575" max="13575" width="15.54296875" style="95" customWidth="1"/>
    <col min="13576" max="13825" width="8.7265625" style="95"/>
    <col min="13826" max="13826" width="37.7265625" style="95" customWidth="1"/>
    <col min="13827" max="13828" width="14.26953125" style="95" customWidth="1"/>
    <col min="13829" max="13829" width="13.54296875" style="95" customWidth="1"/>
    <col min="13830" max="13830" width="15.7265625" style="95" customWidth="1"/>
    <col min="13831" max="13831" width="15.54296875" style="95" customWidth="1"/>
    <col min="13832" max="14081" width="8.7265625" style="95"/>
    <col min="14082" max="14082" width="37.7265625" style="95" customWidth="1"/>
    <col min="14083" max="14084" width="14.26953125" style="95" customWidth="1"/>
    <col min="14085" max="14085" width="13.54296875" style="95" customWidth="1"/>
    <col min="14086" max="14086" width="15.7265625" style="95" customWidth="1"/>
    <col min="14087" max="14087" width="15.54296875" style="95" customWidth="1"/>
    <col min="14088" max="14337" width="8.7265625" style="95"/>
    <col min="14338" max="14338" width="37.7265625" style="95" customWidth="1"/>
    <col min="14339" max="14340" width="14.26953125" style="95" customWidth="1"/>
    <col min="14341" max="14341" width="13.54296875" style="95" customWidth="1"/>
    <col min="14342" max="14342" width="15.7265625" style="95" customWidth="1"/>
    <col min="14343" max="14343" width="15.54296875" style="95" customWidth="1"/>
    <col min="14344" max="14593" width="8.7265625" style="95"/>
    <col min="14594" max="14594" width="37.7265625" style="95" customWidth="1"/>
    <col min="14595" max="14596" width="14.26953125" style="95" customWidth="1"/>
    <col min="14597" max="14597" width="13.54296875" style="95" customWidth="1"/>
    <col min="14598" max="14598" width="15.7265625" style="95" customWidth="1"/>
    <col min="14599" max="14599" width="15.54296875" style="95" customWidth="1"/>
    <col min="14600" max="14849" width="8.7265625" style="95"/>
    <col min="14850" max="14850" width="37.7265625" style="95" customWidth="1"/>
    <col min="14851" max="14852" width="14.26953125" style="95" customWidth="1"/>
    <col min="14853" max="14853" width="13.54296875" style="95" customWidth="1"/>
    <col min="14854" max="14854" width="15.7265625" style="95" customWidth="1"/>
    <col min="14855" max="14855" width="15.54296875" style="95" customWidth="1"/>
    <col min="14856" max="15105" width="8.7265625" style="95"/>
    <col min="15106" max="15106" width="37.7265625" style="95" customWidth="1"/>
    <col min="15107" max="15108" width="14.26953125" style="95" customWidth="1"/>
    <col min="15109" max="15109" width="13.54296875" style="95" customWidth="1"/>
    <col min="15110" max="15110" width="15.7265625" style="95" customWidth="1"/>
    <col min="15111" max="15111" width="15.54296875" style="95" customWidth="1"/>
    <col min="15112" max="15361" width="8.7265625" style="95"/>
    <col min="15362" max="15362" width="37.7265625" style="95" customWidth="1"/>
    <col min="15363" max="15364" width="14.26953125" style="95" customWidth="1"/>
    <col min="15365" max="15365" width="13.54296875" style="95" customWidth="1"/>
    <col min="15366" max="15366" width="15.7265625" style="95" customWidth="1"/>
    <col min="15367" max="15367" width="15.54296875" style="95" customWidth="1"/>
    <col min="15368" max="15617" width="8.7265625" style="95"/>
    <col min="15618" max="15618" width="37.7265625" style="95" customWidth="1"/>
    <col min="15619" max="15620" width="14.26953125" style="95" customWidth="1"/>
    <col min="15621" max="15621" width="13.54296875" style="95" customWidth="1"/>
    <col min="15622" max="15622" width="15.7265625" style="95" customWidth="1"/>
    <col min="15623" max="15623" width="15.54296875" style="95" customWidth="1"/>
    <col min="15624" max="15873" width="8.7265625" style="95"/>
    <col min="15874" max="15874" width="37.7265625" style="95" customWidth="1"/>
    <col min="15875" max="15876" width="14.26953125" style="95" customWidth="1"/>
    <col min="15877" max="15877" width="13.54296875" style="95" customWidth="1"/>
    <col min="15878" max="15878" width="15.7265625" style="95" customWidth="1"/>
    <col min="15879" max="15879" width="15.54296875" style="95" customWidth="1"/>
    <col min="15880" max="16129" width="8.7265625" style="95"/>
    <col min="16130" max="16130" width="37.7265625" style="95" customWidth="1"/>
    <col min="16131" max="16132" width="14.26953125" style="95" customWidth="1"/>
    <col min="16133" max="16133" width="13.54296875" style="95" customWidth="1"/>
    <col min="16134" max="16134" width="15.7265625" style="95" customWidth="1"/>
    <col min="16135" max="16135" width="15.54296875" style="95" customWidth="1"/>
    <col min="16136" max="16384" width="8.7265625" style="95"/>
  </cols>
  <sheetData>
    <row r="1" spans="1:7">
      <c r="C1" s="283"/>
      <c r="D1" s="283"/>
      <c r="E1" s="283"/>
      <c r="F1" s="283"/>
      <c r="G1" s="283"/>
    </row>
    <row r="2" spans="1:7" ht="50.15" customHeight="1">
      <c r="A2" s="91" t="str">
        <f>'Teine 45'!A2</f>
        <v>Koolilõuna 04.11-08.11.2024</v>
      </c>
      <c r="B2" s="92"/>
      <c r="C2" s="284"/>
      <c r="D2" s="284"/>
      <c r="E2" s="284"/>
      <c r="F2" s="284"/>
      <c r="G2" s="284"/>
    </row>
    <row r="3" spans="1:7" ht="24" customHeight="1">
      <c r="A3" s="37" t="s">
        <v>0</v>
      </c>
      <c r="B3" s="96"/>
      <c r="C3" s="97" t="s">
        <v>1</v>
      </c>
      <c r="D3" s="97" t="s">
        <v>2</v>
      </c>
      <c r="E3" s="97" t="s">
        <v>3</v>
      </c>
      <c r="F3" s="97" t="s">
        <v>4</v>
      </c>
      <c r="G3" s="97" t="s">
        <v>5</v>
      </c>
    </row>
    <row r="4" spans="1:7" ht="17.25" customHeight="1">
      <c r="A4" s="80" t="s">
        <v>6</v>
      </c>
      <c r="B4" s="213" t="str">
        <f>'Teine 45'!B4</f>
        <v>Kodune sealihaguljašš (G, L)</v>
      </c>
      <c r="C4" s="99">
        <v>75</v>
      </c>
      <c r="D4" s="99">
        <f>(C4/'Teine 45'!C4)*'Teine 45'!D4</f>
        <v>98.069249999999982</v>
      </c>
      <c r="E4" s="99">
        <f>(D4/'Teine 45'!D4)*'Teine 45'!E4</f>
        <v>4.1662499999999998</v>
      </c>
      <c r="F4" s="99">
        <f>(E4/'Teine 45'!E4)*'Teine 45'!F4</f>
        <v>7.2674999999999992</v>
      </c>
      <c r="G4" s="99">
        <f>(F4/'Teine 45'!F4)*'Teine 45'!G4</f>
        <v>4.17225</v>
      </c>
    </row>
    <row r="5" spans="1:7" ht="17.25" customHeight="1">
      <c r="A5" s="80" t="s">
        <v>22</v>
      </c>
      <c r="B5" s="213" t="str">
        <f>'Teine 45'!B5</f>
        <v>Läätseguljašš (L) (mahe)</v>
      </c>
      <c r="C5" s="99">
        <v>75</v>
      </c>
      <c r="D5" s="99">
        <f>(C5/'Teine 45'!C5)*'Teine 45'!D5</f>
        <v>99.302249999999987</v>
      </c>
      <c r="E5" s="99">
        <f>(D5/'Teine 45'!D5)*'Teine 45'!E5</f>
        <v>13.254749999999998</v>
      </c>
      <c r="F5" s="99">
        <f>(E5/'Teine 45'!E5)*'Teine 45'!F5</f>
        <v>3.4402499999999998</v>
      </c>
      <c r="G5" s="99">
        <f>(F5/'Teine 45'!F5)*'Teine 45'!G5</f>
        <v>4.8727499999999999</v>
      </c>
    </row>
    <row r="6" spans="1:7">
      <c r="A6" s="86"/>
      <c r="B6" s="213" t="str">
        <f>'Teine 45'!B6</f>
        <v>Tatar, keedetud</v>
      </c>
      <c r="C6" s="101">
        <v>100</v>
      </c>
      <c r="D6" s="99">
        <f>(C6/'Teine 45'!C6)*'Teine 45'!D6</f>
        <v>80.599999999999994</v>
      </c>
      <c r="E6" s="99">
        <f>(D6/'Teine 45'!D6)*'Teine 45'!E6</f>
        <v>16.975000000000001</v>
      </c>
      <c r="F6" s="99">
        <f>(E6/'Teine 45'!E6)*'Teine 45'!F6</f>
        <v>0.5</v>
      </c>
      <c r="G6" s="99">
        <f>(F6/'Teine 45'!F6)*'Teine 45'!G6</f>
        <v>2.9750000000000001</v>
      </c>
    </row>
    <row r="7" spans="1:7" s="93" customFormat="1">
      <c r="A7" s="86"/>
      <c r="B7" s="213" t="str">
        <f>'Teine 45'!B7</f>
        <v>Kuskuss, keedetud (mahe) (G)</v>
      </c>
      <c r="C7" s="99">
        <v>100</v>
      </c>
      <c r="D7" s="99">
        <f>(C7/'Teine 45'!C7)*'Teine 45'!D7</f>
        <v>128.15299999999999</v>
      </c>
      <c r="E7" s="99">
        <f>(D7/'Teine 45'!D7)*'Teine 45'!E7</f>
        <v>27.158999999999995</v>
      </c>
      <c r="F7" s="99">
        <f>(E7/'Teine 45'!E7)*'Teine 45'!F7</f>
        <v>0.68899999999999995</v>
      </c>
      <c r="G7" s="99">
        <f>(F7/'Teine 45'!F7)*'Teine 45'!G7</f>
        <v>3.9359999999999995</v>
      </c>
    </row>
    <row r="8" spans="1:7">
      <c r="A8" s="86"/>
      <c r="B8" s="213" t="str">
        <f>'Teine 45'!B8</f>
        <v>Porgand, aurutatud</v>
      </c>
      <c r="C8" s="99">
        <v>50</v>
      </c>
      <c r="D8" s="99">
        <f>(C8/'Teine 45'!C8)*'Teine 45'!D8</f>
        <v>17.236499999999999</v>
      </c>
      <c r="E8" s="99">
        <f>(D8/'Teine 45'!D8)*'Teine 45'!E8</f>
        <v>4.5220000000000002</v>
      </c>
      <c r="F8" s="99">
        <f>(E8/'Teine 45'!E8)*'Teine 45'!F8</f>
        <v>0.1065</v>
      </c>
      <c r="G8" s="99">
        <f>(F8/'Teine 45'!F8)*'Teine 45'!G8</f>
        <v>0.31900000000000001</v>
      </c>
    </row>
    <row r="9" spans="1:7">
      <c r="A9" s="86"/>
      <c r="B9" s="213" t="str">
        <f>'Teine 45'!B9</f>
        <v>Külm jogurtikaste (L)</v>
      </c>
      <c r="C9" s="99">
        <v>25</v>
      </c>
      <c r="D9" s="99">
        <f>(C9/'Teine 45'!C9)*'Teine 45'!D9</f>
        <v>10.279249999999999</v>
      </c>
      <c r="E9" s="99">
        <f>(D9/'Teine 45'!D9)*'Teine 45'!E9</f>
        <v>1.3645</v>
      </c>
      <c r="F9" s="99">
        <f>(E9/'Teine 45'!E9)*'Teine 45'!F9</f>
        <v>0.12275000000000001</v>
      </c>
      <c r="G9" s="99">
        <f>(F9/'Teine 45'!F9)*'Teine 45'!G9</f>
        <v>0.95</v>
      </c>
    </row>
    <row r="10" spans="1:7">
      <c r="A10" s="86"/>
      <c r="B10" s="213" t="str">
        <f>'Teine 45'!B10</f>
        <v>Peedi-küüslaugusalat</v>
      </c>
      <c r="C10" s="99">
        <v>50</v>
      </c>
      <c r="D10" s="99">
        <f>(C10/'Teine 45'!C10)*'Teine 45'!D10</f>
        <v>20.9</v>
      </c>
      <c r="E10" s="99">
        <f>(D10/'Teine 45'!D10)*'Teine 45'!E10</f>
        <v>4.7975000000000003</v>
      </c>
      <c r="F10" s="99">
        <f>(E10/'Teine 45'!E10)*'Teine 45'!F10</f>
        <v>9.8500000000000004E-2</v>
      </c>
      <c r="G10" s="99">
        <f>(F10/'Teine 45'!F10)*'Teine 45'!G10</f>
        <v>0.85550000000000004</v>
      </c>
    </row>
    <row r="11" spans="1:7">
      <c r="A11" s="86"/>
      <c r="B11" s="213" t="str">
        <f>'Teine 45'!B11</f>
        <v>Hiina kapsas, tomat, redis (mahe)</v>
      </c>
      <c r="C11" s="99">
        <v>30</v>
      </c>
      <c r="D11" s="99">
        <f>(C11/'Teine 45'!C11)*'Teine 45'!D11</f>
        <v>5.07</v>
      </c>
      <c r="E11" s="99">
        <f>(D11/'Teine 45'!D11)*'Teine 45'!E11</f>
        <v>1.1000000000000001</v>
      </c>
      <c r="F11" s="99">
        <f>(E11/'Teine 45'!E11)*'Teine 45'!F11</f>
        <v>0.05</v>
      </c>
      <c r="G11" s="99">
        <f>(F11/'Teine 45'!F11)*'Teine 45'!G11</f>
        <v>0.26</v>
      </c>
    </row>
    <row r="12" spans="1:7">
      <c r="A12" s="86"/>
      <c r="B12" s="213" t="str">
        <f>'Teine 45'!B12</f>
        <v>Seemnesegu (mahe)</v>
      </c>
      <c r="C12" s="99">
        <v>15</v>
      </c>
      <c r="D12" s="99">
        <f>(C12/'Teine 45'!C12)*'Teine 45'!D12</f>
        <v>91.315049999999999</v>
      </c>
      <c r="E12" s="99">
        <f>(D12/'Teine 45'!D12)*'Teine 45'!E12</f>
        <v>1.92</v>
      </c>
      <c r="F12" s="99">
        <f>(E12/'Teine 45'!E12)*'Teine 45'!F12</f>
        <v>7.7350499999999993</v>
      </c>
      <c r="G12" s="99">
        <f>(F12/'Teine 45'!F12)*'Teine 45'!G12</f>
        <v>4.2349499999999995</v>
      </c>
    </row>
    <row r="13" spans="1:7">
      <c r="A13" s="86"/>
      <c r="B13" s="213" t="str">
        <f>'Teine 45'!B13</f>
        <v>PRIA Piimatooted (piim, keefir R 2,5% ) (L)</v>
      </c>
      <c r="C13" s="99">
        <v>50</v>
      </c>
      <c r="D13" s="99">
        <f>(C13/'Teine 45'!C13)*'Teine 45'!D13</f>
        <v>28.195</v>
      </c>
      <c r="E13" s="99">
        <f>(D13/'Teine 45'!D13)*'Teine 45'!E13</f>
        <v>2.4375</v>
      </c>
      <c r="F13" s="99">
        <f>(E13/'Teine 45'!E13)*'Teine 45'!F13</f>
        <v>1.2849999999999999</v>
      </c>
      <c r="G13" s="99">
        <f>(F13/'Teine 45'!F13)*'Teine 45'!G13</f>
        <v>1.72</v>
      </c>
    </row>
    <row r="14" spans="1:7">
      <c r="A14" s="86"/>
      <c r="B14" s="213" t="str">
        <f>'Teine 45'!B14</f>
        <v>Mahl (erinevad maitsed)</v>
      </c>
      <c r="C14" s="99">
        <v>50</v>
      </c>
      <c r="D14" s="99">
        <f>(C14/'Teine 45'!C14)*'Teine 45'!D14</f>
        <v>24.264399999999998</v>
      </c>
      <c r="E14" s="99">
        <f>(D14/'Teine 45'!D14)*'Teine 45'!E14</f>
        <v>5.891</v>
      </c>
      <c r="F14" s="99">
        <f>(E14/'Teine 45'!E14)*'Teine 45'!F14</f>
        <v>2.5000000000000001E-2</v>
      </c>
      <c r="G14" s="99">
        <f>(F14/'Teine 45'!F14)*'Teine 45'!G14</f>
        <v>0.18149999999999999</v>
      </c>
    </row>
    <row r="15" spans="1:7">
      <c r="A15" s="86"/>
      <c r="B15" s="213" t="str">
        <f>'Teine 45'!B15</f>
        <v>Joogijogurt R 1,5%, maitsestatud (L)</v>
      </c>
      <c r="C15" s="99">
        <v>50</v>
      </c>
      <c r="D15" s="99">
        <f>(C15/'Teine 45'!C15)*'Teine 45'!D15</f>
        <v>37.372999999999998</v>
      </c>
      <c r="E15" s="99">
        <f>(D15/'Teine 45'!D15)*'Teine 45'!E15</f>
        <v>6.0614999999999997</v>
      </c>
      <c r="F15" s="99">
        <f>(E15/'Teine 45'!E15)*'Teine 45'!F15</f>
        <v>0.75</v>
      </c>
      <c r="G15" s="99">
        <f>(F15/'Teine 45'!F15)*'Teine 45'!G15</f>
        <v>1.6</v>
      </c>
    </row>
    <row r="16" spans="1:7">
      <c r="A16" s="86"/>
      <c r="B16" s="213" t="str">
        <f>'Teine 45'!B16</f>
        <v>Tee, suhkruta</v>
      </c>
      <c r="C16" s="150">
        <v>50</v>
      </c>
      <c r="D16" s="99">
        <f>(C16/'Teine 45'!C16)*'Teine 45'!D16</f>
        <v>0.2</v>
      </c>
      <c r="E16" s="99">
        <f>(D16/'Teine 45'!D16)*'Teine 45'!E16</f>
        <v>0</v>
      </c>
      <c r="F16" s="99">
        <v>0</v>
      </c>
      <c r="G16" s="99">
        <v>0.05</v>
      </c>
    </row>
    <row r="17" spans="1:7">
      <c r="A17" s="86"/>
      <c r="B17" s="213" t="str">
        <f>'Teine 45'!B17</f>
        <v>Rukkileiva (3 sorti) - ja sepikutoodete valik  (G)</v>
      </c>
      <c r="C17" s="101">
        <v>50</v>
      </c>
      <c r="D17" s="99">
        <f>(C17/'Teine 45'!C17)*'Teine 45'!D17</f>
        <v>123.1</v>
      </c>
      <c r="E17" s="99">
        <f>(D17/'Teine 45'!D17)*'Teine 45'!E17</f>
        <v>26.15</v>
      </c>
      <c r="F17" s="99">
        <f>(E17/'Teine 45'!E17)*'Teine 45'!F17</f>
        <v>1</v>
      </c>
      <c r="G17" s="99">
        <f>(F17/'Teine 45'!F17)*'Teine 45'!G17</f>
        <v>3.5750000000000002</v>
      </c>
    </row>
    <row r="18" spans="1:7">
      <c r="A18" s="86"/>
      <c r="B18" s="213" t="s">
        <v>19</v>
      </c>
      <c r="C18" s="99">
        <v>50</v>
      </c>
      <c r="D18" s="99">
        <f>(C18/'Teine 45'!C18)*'Teine 45'!D18</f>
        <v>19.988</v>
      </c>
      <c r="E18" s="99">
        <f>(D18/'Teine 45'!D18)*'Teine 45'!E18</f>
        <v>5.97</v>
      </c>
      <c r="F18" s="99">
        <f>(E18/'Teine 45'!E18)*'Teine 45'!F18</f>
        <v>0</v>
      </c>
      <c r="G18" s="99">
        <v>0.3</v>
      </c>
    </row>
    <row r="19" spans="1:7" s="104" customFormat="1">
      <c r="A19" s="47"/>
      <c r="B19" s="134" t="s">
        <v>8</v>
      </c>
      <c r="C19" s="216"/>
      <c r="D19" s="216">
        <f>SUM(D4:D18)</f>
        <v>784.04570000000012</v>
      </c>
      <c r="E19" s="216">
        <f>SUM(E4:E18)</f>
        <v>121.76900000000001</v>
      </c>
      <c r="F19" s="216">
        <f>SUM(F4:F18)</f>
        <v>23.069549999999996</v>
      </c>
      <c r="G19" s="216">
        <f>SUM(G4:G18)</f>
        <v>30.001949999999997</v>
      </c>
    </row>
    <row r="20" spans="1:7">
      <c r="A20" s="105"/>
      <c r="B20" s="106"/>
    </row>
    <row r="21" spans="1:7" ht="24" customHeight="1">
      <c r="A21" s="37" t="s">
        <v>9</v>
      </c>
      <c r="B21" s="96"/>
      <c r="C21" s="97" t="s">
        <v>1</v>
      </c>
      <c r="D21" s="97" t="s">
        <v>2</v>
      </c>
      <c r="E21" s="97" t="s">
        <v>3</v>
      </c>
      <c r="F21" s="97" t="s">
        <v>4</v>
      </c>
      <c r="G21" s="97" t="s">
        <v>5</v>
      </c>
    </row>
    <row r="22" spans="1:7">
      <c r="A22" s="80" t="s">
        <v>6</v>
      </c>
      <c r="B22" s="157" t="str">
        <f>'Teine 45'!B22</f>
        <v>Värskekapsaborš veiselihaga (G)</v>
      </c>
      <c r="C22" s="99">
        <v>150</v>
      </c>
      <c r="D22" s="100">
        <f>C22*'Teine 45'!D22/'Teine 45'!C22</f>
        <v>113.93400000000001</v>
      </c>
      <c r="E22" s="100">
        <f>D22*'Teine 45'!E22/'Teine 45'!D22</f>
        <v>9.4320000000000004</v>
      </c>
      <c r="F22" s="100">
        <f>E22*'Teine 45'!F22/'Teine 45'!E22</f>
        <v>5.8005000000000004</v>
      </c>
      <c r="G22" s="100">
        <f>F22*'Teine 45'!G22/'Teine 45'!F22</f>
        <v>6.8985000000000012</v>
      </c>
    </row>
    <row r="23" spans="1:7">
      <c r="A23" s="80" t="s">
        <v>22</v>
      </c>
      <c r="B23" s="157" t="str">
        <f>'Teine 45'!B23</f>
        <v>Värskekapsaborš punaste ubadega (mahe)</v>
      </c>
      <c r="C23" s="99">
        <v>150</v>
      </c>
      <c r="D23" s="100">
        <f>C23*'Teine 45'!D23/'Teine 45'!C23</f>
        <v>77.308499999999995</v>
      </c>
      <c r="E23" s="100">
        <f>D23*'Teine 45'!E23/'Teine 45'!D23</f>
        <v>16.667999999999999</v>
      </c>
      <c r="F23" s="100">
        <f>E23*'Teine 45'!F23/'Teine 45'!E23</f>
        <v>0.32549999999999996</v>
      </c>
      <c r="G23" s="100">
        <f>F23*'Teine 45'!G23/'Teine 45'!F23</f>
        <v>3.9014999999999995</v>
      </c>
    </row>
    <row r="24" spans="1:7">
      <c r="A24" s="86"/>
      <c r="B24" s="157" t="str">
        <f>'Teine 45'!B24</f>
        <v>Hapukoor R 10% (L)</v>
      </c>
      <c r="C24" s="99">
        <v>30</v>
      </c>
      <c r="D24" s="100">
        <f>C24*'Teine 45'!D24/'Teine 45'!C24</f>
        <v>35.520000000000003</v>
      </c>
      <c r="E24" s="100">
        <f>D24*'Teine 45'!E24/'Teine 45'!D24</f>
        <v>1.2299999999999998</v>
      </c>
      <c r="F24" s="100">
        <f>E24*'Teine 45'!F24/'Teine 45'!E24</f>
        <v>3</v>
      </c>
      <c r="G24" s="100">
        <f>F24*'Teine 45'!G24/'Teine 45'!F24</f>
        <v>0.89999999999999991</v>
      </c>
    </row>
    <row r="25" spans="1:7">
      <c r="A25" s="86"/>
      <c r="B25" s="157" t="str">
        <f>'Teine 45'!B25</f>
        <v>Riisivaht õuna-astelpaju kisselliga (L)</v>
      </c>
      <c r="C25" s="99">
        <v>80</v>
      </c>
      <c r="D25" s="100">
        <f>C25*'Teine 45'!D25/'Teine 45'!C25</f>
        <v>122.04</v>
      </c>
      <c r="E25" s="100">
        <f>D25*'Teine 45'!E25/'Teine 45'!D25</f>
        <v>14.799199999999997</v>
      </c>
      <c r="F25" s="100">
        <f>E25*'Teine 45'!F25/'Teine 45'!E25</f>
        <v>6.4743999999999993</v>
      </c>
      <c r="G25" s="100">
        <f>F25*'Teine 45'!G25/'Teine 45'!F25</f>
        <v>1.3176000000000001</v>
      </c>
    </row>
    <row r="26" spans="1:7">
      <c r="A26" s="86"/>
      <c r="B26" s="157" t="str">
        <f>'Teine 45'!B26</f>
        <v>Mango-kohupiimakreem (L)</v>
      </c>
      <c r="C26" s="99">
        <v>80</v>
      </c>
      <c r="D26" s="100">
        <f>C26*'Teine 45'!D26/'Teine 45'!C26</f>
        <v>130.41120000000001</v>
      </c>
      <c r="E26" s="100">
        <f>D26*'Teine 45'!E26/'Teine 45'!D26</f>
        <v>12.458400000000001</v>
      </c>
      <c r="F26" s="100">
        <f>E26*'Teine 45'!F26/'Teine 45'!E26</f>
        <v>7.4672000000000001</v>
      </c>
      <c r="G26" s="100">
        <f>F26*'Teine 45'!G26/'Teine 45'!F26</f>
        <v>3.4792000000000005</v>
      </c>
    </row>
    <row r="27" spans="1:7">
      <c r="A27" s="86"/>
      <c r="B27" s="157" t="str">
        <f>'Teine 45'!B27</f>
        <v>PRIA Piimatooted (piim, keefir R 2,5% ) (L)</v>
      </c>
      <c r="C27" s="99">
        <v>50</v>
      </c>
      <c r="D27" s="100">
        <f>C27*'Teine 45'!D27/'Teine 45'!C27</f>
        <v>28.195</v>
      </c>
      <c r="E27" s="100">
        <f>D27*'Teine 45'!E27/'Teine 45'!D27</f>
        <v>2.4375</v>
      </c>
      <c r="F27" s="100">
        <f>E27*'Teine 45'!F27/'Teine 45'!E27</f>
        <v>1.2849999999999999</v>
      </c>
      <c r="G27" s="100">
        <f>F27*'Teine 45'!G27/'Teine 45'!F27</f>
        <v>1.72</v>
      </c>
    </row>
    <row r="28" spans="1:7">
      <c r="A28" s="86"/>
      <c r="B28" s="157" t="str">
        <f>'Teine 45'!B28</f>
        <v>Mahl (erinevad maitsed)</v>
      </c>
      <c r="C28" s="99">
        <v>50</v>
      </c>
      <c r="D28" s="100">
        <f>C28*'Teine 45'!D28/'Teine 45'!C28</f>
        <v>24.264400000000002</v>
      </c>
      <c r="E28" s="100">
        <f>D28*'Teine 45'!E28/'Teine 45'!D28</f>
        <v>5.8910000000000009</v>
      </c>
      <c r="F28" s="100">
        <f>E28*'Teine 45'!F28/'Teine 45'!E28</f>
        <v>2.5000000000000001E-2</v>
      </c>
      <c r="G28" s="100">
        <f>F28*'Teine 45'!G28/'Teine 45'!F28</f>
        <v>0.18149999999999999</v>
      </c>
    </row>
    <row r="29" spans="1:7">
      <c r="A29" s="86"/>
      <c r="B29" s="157" t="str">
        <f>'Teine 45'!B29</f>
        <v>Joogijogurt R 1,5%, maitsestatud (L)</v>
      </c>
      <c r="C29" s="99">
        <v>50</v>
      </c>
      <c r="D29" s="100">
        <f>C29*'Teine 45'!D29/'Teine 45'!C29</f>
        <v>37.372999999999998</v>
      </c>
      <c r="E29" s="100">
        <f>D29*'Teine 45'!E29/'Teine 45'!D29</f>
        <v>6.0614999999999997</v>
      </c>
      <c r="F29" s="100">
        <f>E29*'Teine 45'!F29/'Teine 45'!E29</f>
        <v>0.75</v>
      </c>
      <c r="G29" s="100">
        <f>F29*'Teine 45'!G29/'Teine 45'!F29</f>
        <v>1.6000000000000003</v>
      </c>
    </row>
    <row r="30" spans="1:7">
      <c r="A30" s="86"/>
      <c r="B30" s="157" t="str">
        <f>'Teine 45'!B30</f>
        <v>Tee, suhkruta</v>
      </c>
      <c r="C30" s="99">
        <v>50</v>
      </c>
      <c r="D30" s="100">
        <f>C30*'Teine 45'!D30/'Teine 45'!C30</f>
        <v>0.2</v>
      </c>
      <c r="E30" s="100">
        <f>D30*'Teine 45'!E30/'Teine 45'!D30</f>
        <v>0</v>
      </c>
      <c r="F30" s="100">
        <v>0</v>
      </c>
      <c r="G30" s="100">
        <v>0.05</v>
      </c>
    </row>
    <row r="31" spans="1:7">
      <c r="A31" s="86"/>
      <c r="B31" s="157" t="str">
        <f>'Teine 45'!B31</f>
        <v>Rukkileiva (3 sorti) - ja sepikutoodete valik  (G)</v>
      </c>
      <c r="C31" s="99">
        <v>50</v>
      </c>
      <c r="D31" s="100">
        <f>C31*'Teine 45'!D31/'Teine 45'!C31</f>
        <v>123.1</v>
      </c>
      <c r="E31" s="100">
        <f>D31*'Teine 45'!E31/'Teine 45'!D31</f>
        <v>26.15</v>
      </c>
      <c r="F31" s="100">
        <f>E31*'Teine 45'!F31/'Teine 45'!E31</f>
        <v>1</v>
      </c>
      <c r="G31" s="100">
        <f>F31*'Teine 45'!G31/'Teine 45'!F31</f>
        <v>3.5750000000000002</v>
      </c>
    </row>
    <row r="32" spans="1:7">
      <c r="A32" s="86"/>
      <c r="B32" s="157" t="s">
        <v>20</v>
      </c>
      <c r="C32" s="99">
        <v>50</v>
      </c>
      <c r="D32" s="100">
        <f>C32*'Teine 45'!D32/'Teine 45'!C32</f>
        <v>15.05</v>
      </c>
      <c r="E32" s="100">
        <f>D32*'Teine 45'!E32/'Teine 45'!D32</f>
        <v>2.95</v>
      </c>
      <c r="F32" s="100">
        <f>E32*'Teine 45'!F32/'Teine 45'!E32</f>
        <v>0.05</v>
      </c>
      <c r="G32" s="100">
        <f>F32*'Teine 45'!G32/'Teine 45'!F32</f>
        <v>0.40000000000000008</v>
      </c>
    </row>
    <row r="33" spans="1:7" s="104" customFormat="1">
      <c r="A33" s="47"/>
      <c r="B33" s="134" t="s">
        <v>8</v>
      </c>
      <c r="C33" s="103"/>
      <c r="D33" s="103">
        <f>SUM(D22:D32)</f>
        <v>707.39610000000005</v>
      </c>
      <c r="E33" s="103">
        <f>SUM(E22:E32)</f>
        <v>98.077600000000004</v>
      </c>
      <c r="F33" s="103">
        <f>SUM(F22:F32)</f>
        <v>26.177599999999998</v>
      </c>
      <c r="G33" s="103">
        <f>SUM(G22:G32)</f>
        <v>24.023299999999999</v>
      </c>
    </row>
    <row r="34" spans="1:7">
      <c r="A34" s="105"/>
      <c r="B34" s="106"/>
    </row>
    <row r="35" spans="1:7" ht="24" customHeight="1">
      <c r="A35" s="37" t="s">
        <v>11</v>
      </c>
      <c r="B35" s="96"/>
      <c r="C35" s="97" t="s">
        <v>1</v>
      </c>
      <c r="D35" s="97" t="s">
        <v>2</v>
      </c>
      <c r="E35" s="97" t="s">
        <v>3</v>
      </c>
      <c r="F35" s="97" t="s">
        <v>4</v>
      </c>
      <c r="G35" s="97" t="s">
        <v>5</v>
      </c>
    </row>
    <row r="36" spans="1:7">
      <c r="A36" s="191" t="s">
        <v>6</v>
      </c>
      <c r="B36" s="145" t="str">
        <f>'Teine 45'!B36</f>
        <v>Paneeritud ahjukala (G, PT)</v>
      </c>
      <c r="C36" s="193">
        <v>90</v>
      </c>
      <c r="D36" s="100">
        <f>(C36/'Teine 45'!C36)*'Teine 45'!D36</f>
        <v>178.54740000000001</v>
      </c>
      <c r="E36" s="100">
        <f>(D36/'Teine 45'!D36)*'Teine 45'!E36</f>
        <v>10.588500000000002</v>
      </c>
      <c r="F36" s="100">
        <f>(E36/'Teine 45'!E36)*'Teine 45'!F36</f>
        <v>6.9695999999999998</v>
      </c>
      <c r="G36" s="100">
        <f>(F36/'Teine 45'!F36)*'Teine 45'!G36</f>
        <v>18.765899999999998</v>
      </c>
    </row>
    <row r="37" spans="1:7">
      <c r="A37" s="191" t="s">
        <v>22</v>
      </c>
      <c r="B37" s="145" t="str">
        <f>'Teine 45'!B37</f>
        <v>Tatra-seenekotletid (G, PT) (mahe)</v>
      </c>
      <c r="C37" s="193">
        <v>50</v>
      </c>
      <c r="D37" s="100">
        <f>(C37/'Teine 45'!C37)*'Teine 45'!D37</f>
        <v>67.505499999999998</v>
      </c>
      <c r="E37" s="100">
        <f>(D37/'Teine 45'!D37)*'Teine 45'!E37</f>
        <v>10.576499999999999</v>
      </c>
      <c r="F37" s="100">
        <f>(E37/'Teine 45'!E37)*'Teine 45'!F37</f>
        <v>1.9424999999999999</v>
      </c>
      <c r="G37" s="100">
        <f>(F37/'Teine 45'!F37)*'Teine 45'!G37</f>
        <v>2.6345000000000001</v>
      </c>
    </row>
    <row r="38" spans="1:7">
      <c r="A38" s="155"/>
      <c r="B38" s="145" t="str">
        <f>'Teine 45'!B38</f>
        <v>Kartulipuder (L)</v>
      </c>
      <c r="C38" s="193">
        <v>100</v>
      </c>
      <c r="D38" s="100">
        <f>(C38/'Teine 45'!C38)*'Teine 45'!D38</f>
        <v>76.534000000000006</v>
      </c>
      <c r="E38" s="100">
        <f>(D38/'Teine 45'!D38)*'Teine 45'!E38</f>
        <v>15.846</v>
      </c>
      <c r="F38" s="100">
        <f>(E38/'Teine 45'!E38)*'Teine 45'!F38</f>
        <v>0.61</v>
      </c>
      <c r="G38" s="100">
        <f>(F38/'Teine 45'!F38)*'Teine 45'!G38</f>
        <v>2.363</v>
      </c>
    </row>
    <row r="39" spans="1:7">
      <c r="A39" s="155"/>
      <c r="B39" s="145" t="str">
        <f>'Teine 45'!B39</f>
        <v>Kinoa, keedetud (mahe)</v>
      </c>
      <c r="C39" s="193">
        <v>100</v>
      </c>
      <c r="D39" s="100">
        <f>(C39/'Teine 45'!C39)*'Teine 45'!D39</f>
        <v>105.44199999999999</v>
      </c>
      <c r="E39" s="100">
        <f>(D39/'Teine 45'!D39)*'Teine 45'!E39</f>
        <v>19.417999999999999</v>
      </c>
      <c r="F39" s="100">
        <f>(E39/'Teine 45'!E39)*'Teine 45'!F39</f>
        <v>1.8979999999999997</v>
      </c>
      <c r="G39" s="100">
        <f>(F39/'Teine 45'!F39)*'Teine 45'!G39</f>
        <v>3.8840000000000003</v>
      </c>
    </row>
    <row r="40" spans="1:7">
      <c r="A40" s="155"/>
      <c r="B40" s="145" t="str">
        <f>'Teine 45'!B40</f>
        <v>Kapsas, röstitud</v>
      </c>
      <c r="C40" s="193">
        <v>50</v>
      </c>
      <c r="D40" s="100">
        <f>(C40/'Teine 45'!C40)*'Teine 45'!D40</f>
        <v>12.092000000000001</v>
      </c>
      <c r="E40" s="100">
        <f>(D40/'Teine 45'!D40)*'Teine 45'!E40</f>
        <v>2.78</v>
      </c>
      <c r="F40" s="100">
        <f>(E40/'Teine 45'!E40)*'Teine 45'!F40</f>
        <v>0.1</v>
      </c>
      <c r="G40" s="100">
        <f>(F40/'Teine 45'!F40)*'Teine 45'!G40</f>
        <v>0.55000000000000004</v>
      </c>
    </row>
    <row r="41" spans="1:7">
      <c r="A41" s="155"/>
      <c r="B41" s="145" t="str">
        <f>'Teine 45'!B41</f>
        <v xml:space="preserve">Soe tomatikaste </v>
      </c>
      <c r="C41" s="193">
        <v>50</v>
      </c>
      <c r="D41" s="100">
        <f>(C41/'Teine 45'!C41)*'Teine 45'!D41</f>
        <v>17.598500000000001</v>
      </c>
      <c r="E41" s="100">
        <f>(D41/'Teine 45'!D41)*'Teine 45'!E41</f>
        <v>3.2825000000000002</v>
      </c>
      <c r="F41" s="100">
        <f>(E41/'Teine 45'!E41)*'Teine 45'!F41</f>
        <v>0.54400000000000004</v>
      </c>
      <c r="G41" s="100">
        <f>(F41/'Teine 45'!F41)*'Teine 45'!G41</f>
        <v>0.38950000000000001</v>
      </c>
    </row>
    <row r="42" spans="1:7">
      <c r="A42" s="155"/>
      <c r="B42" s="145" t="str">
        <f>'Teine 45'!B42</f>
        <v xml:space="preserve">Mahla-õlikaste </v>
      </c>
      <c r="C42" s="265">
        <v>5</v>
      </c>
      <c r="D42" s="100">
        <f>(C42/'Teine 45'!C42)*'Teine 45'!D42</f>
        <v>32.189399999999999</v>
      </c>
      <c r="E42" s="100">
        <f>(D42/'Teine 45'!D42)*'Teine 45'!E42</f>
        <v>9.7050000000000011E-2</v>
      </c>
      <c r="F42" s="100">
        <f>(E42/'Teine 45'!E42)*'Teine 45'!F42</f>
        <v>3.5305500000000003</v>
      </c>
      <c r="G42" s="100">
        <f>(F42/'Teine 45'!F42)*'Teine 45'!G42</f>
        <v>1.3550000000000001E-2</v>
      </c>
    </row>
    <row r="43" spans="1:7">
      <c r="A43" s="155"/>
      <c r="B43" s="145" t="str">
        <f>'Teine 45'!B43</f>
        <v>Hiina kapsa salat spinatiga</v>
      </c>
      <c r="C43" s="99">
        <v>50</v>
      </c>
      <c r="D43" s="100">
        <f>(C43/'Teine 45'!C43)*'Teine 45'!D43</f>
        <v>7.1</v>
      </c>
      <c r="E43" s="100">
        <f>(D43/'Teine 45'!D43)*'Teine 45'!E43</f>
        <v>1.21</v>
      </c>
      <c r="F43" s="100">
        <f>(E43/'Teine 45'!E43)*'Teine 45'!F43</f>
        <v>0.08</v>
      </c>
      <c r="G43" s="100">
        <f>(F43/'Teine 45'!F43)*'Teine 45'!G43</f>
        <v>0.67</v>
      </c>
    </row>
    <row r="44" spans="1:7">
      <c r="A44" s="155"/>
      <c r="B44" s="145" t="str">
        <f>'Teine 45'!B44</f>
        <v>Porgand (mahe), mais, kurk</v>
      </c>
      <c r="C44" s="99">
        <v>30</v>
      </c>
      <c r="D44" s="100">
        <f>(C44/'Teine 45'!C44)*'Teine 45'!D44</f>
        <v>12.698</v>
      </c>
      <c r="E44" s="100">
        <f>(D44/'Teine 45'!D44)*'Teine 45'!E44</f>
        <v>2.7950000000000004</v>
      </c>
      <c r="F44" s="100">
        <f>(E44/'Teine 45'!E44)*'Teine 45'!F44</f>
        <v>0.17000000000000004</v>
      </c>
      <c r="G44" s="100">
        <f>(F44/'Teine 45'!F44)*'Teine 45'!G44</f>
        <v>0.46</v>
      </c>
    </row>
    <row r="45" spans="1:7">
      <c r="A45" s="155"/>
      <c r="B45" s="145" t="str">
        <f>'Teine 45'!B45</f>
        <v>Seemnesegu (mahe)</v>
      </c>
      <c r="C45" s="99">
        <v>15</v>
      </c>
      <c r="D45" s="100">
        <f>(C45/'Teine 45'!C45)*'Teine 45'!D45</f>
        <v>91.315050000000014</v>
      </c>
      <c r="E45" s="100">
        <f>(D45/'Teine 45'!D45)*'Teine 45'!E45</f>
        <v>1.9200000000000004</v>
      </c>
      <c r="F45" s="100">
        <f>(E45/'Teine 45'!E45)*'Teine 45'!F45</f>
        <v>7.7350500000000011</v>
      </c>
      <c r="G45" s="100">
        <f>(F45/'Teine 45'!F45)*'Teine 45'!G45</f>
        <v>4.2349500000000004</v>
      </c>
    </row>
    <row r="46" spans="1:7">
      <c r="A46" s="155"/>
      <c r="B46" s="145" t="str">
        <f>'Teine 45'!B46</f>
        <v>PRIA Piimatooted (piim, keefir R 2,5% ) (L)</v>
      </c>
      <c r="C46" s="99">
        <v>25</v>
      </c>
      <c r="D46" s="100">
        <f>(C46/'Teine 45'!C46)*'Teine 45'!D46</f>
        <v>14.0975</v>
      </c>
      <c r="E46" s="100">
        <f>(D46/'Teine 45'!D46)*'Teine 45'!E46</f>
        <v>1.21875</v>
      </c>
      <c r="F46" s="100">
        <f>(E46/'Teine 45'!E46)*'Teine 45'!F46</f>
        <v>0.64249999999999996</v>
      </c>
      <c r="G46" s="100">
        <f>(F46/'Teine 45'!F46)*'Teine 45'!G46</f>
        <v>0.86</v>
      </c>
    </row>
    <row r="47" spans="1:7">
      <c r="A47" s="155"/>
      <c r="B47" s="145" t="str">
        <f>'Teine 45'!B47</f>
        <v>Mahl (erinevad maitsed)</v>
      </c>
      <c r="C47" s="266">
        <v>25</v>
      </c>
      <c r="D47" s="100">
        <f>(C47/'Teine 45'!C47)*'Teine 45'!D47</f>
        <v>12.132199999999999</v>
      </c>
      <c r="E47" s="100">
        <f>(D47/'Teine 45'!D47)*'Teine 45'!E47</f>
        <v>2.9455</v>
      </c>
      <c r="F47" s="100">
        <f>(E47/'Teine 45'!E47)*'Teine 45'!F47</f>
        <v>1.2500000000000001E-2</v>
      </c>
      <c r="G47" s="100">
        <f>(F47/'Teine 45'!F47)*'Teine 45'!G47</f>
        <v>9.0749999999999997E-2</v>
      </c>
    </row>
    <row r="48" spans="1:7">
      <c r="A48" s="155"/>
      <c r="B48" s="145" t="str">
        <f>'Teine 45'!B48</f>
        <v>Joogijogurt R 1,5%, maitsestatud (L)</v>
      </c>
      <c r="C48" s="194">
        <v>25</v>
      </c>
      <c r="D48" s="100">
        <f>(C48/'Teine 45'!C48)*'Teine 45'!D48</f>
        <v>18.686499999999999</v>
      </c>
      <c r="E48" s="100">
        <f>(D48/'Teine 45'!D48)*'Teine 45'!E48</f>
        <v>3.0307499999999998</v>
      </c>
      <c r="F48" s="100">
        <f>(E48/'Teine 45'!E48)*'Teine 45'!F48</f>
        <v>0.375</v>
      </c>
      <c r="G48" s="100">
        <f>(F48/'Teine 45'!F48)*'Teine 45'!G48</f>
        <v>0.8</v>
      </c>
    </row>
    <row r="49" spans="1:7">
      <c r="A49" s="155"/>
      <c r="B49" s="145" t="str">
        <f>'Teine 45'!B49</f>
        <v>Tee, suhkruta</v>
      </c>
      <c r="C49" s="195">
        <v>50</v>
      </c>
      <c r="D49" s="100">
        <f>(C49/'Teine 45'!C49)*'Teine 45'!D49</f>
        <v>0.2</v>
      </c>
      <c r="E49" s="100">
        <f>(D49/'Teine 45'!D49)*'Teine 45'!E49</f>
        <v>0</v>
      </c>
      <c r="F49" s="100">
        <v>0</v>
      </c>
      <c r="G49" s="100">
        <v>0.05</v>
      </c>
    </row>
    <row r="50" spans="1:7">
      <c r="A50" s="155"/>
      <c r="B50" s="145" t="str">
        <f>'Teine 45'!B50</f>
        <v>Rukkileiva (3 sorti) - ja sepikutoodete valik  (G)</v>
      </c>
      <c r="C50" s="184">
        <v>50</v>
      </c>
      <c r="D50" s="100">
        <f>(C50/'Teine 45'!C50)*'Teine 45'!D50</f>
        <v>123.1</v>
      </c>
      <c r="E50" s="100">
        <f>(D50/'Teine 45'!D50)*'Teine 45'!E50</f>
        <v>26.15</v>
      </c>
      <c r="F50" s="100">
        <f>(E50/'Teine 45'!E50)*'Teine 45'!F50</f>
        <v>1</v>
      </c>
      <c r="G50" s="100">
        <f>(F50/'Teine 45'!F50)*'Teine 45'!G50</f>
        <v>3.5750000000000002</v>
      </c>
    </row>
    <row r="51" spans="1:7">
      <c r="A51" s="192"/>
      <c r="B51" s="145" t="s">
        <v>21</v>
      </c>
      <c r="C51" s="193">
        <v>50</v>
      </c>
      <c r="D51" s="100">
        <f>(C51/'Teine 45'!C51)*'Teine 45'!D51</f>
        <v>24.038</v>
      </c>
      <c r="E51" s="100">
        <f>(D51/'Teine 45'!D51)*'Teine 45'!E51</f>
        <v>6.74</v>
      </c>
      <c r="F51" s="100">
        <f>(E51/'Teine 45'!E51)*'Teine 45'!F51</f>
        <v>0</v>
      </c>
      <c r="G51" s="100">
        <v>0</v>
      </c>
    </row>
    <row r="52" spans="1:7" s="104" customFormat="1">
      <c r="A52" s="47"/>
      <c r="B52" s="186" t="s">
        <v>8</v>
      </c>
      <c r="C52" s="103"/>
      <c r="D52" s="103">
        <f>SUM(D36:D51)</f>
        <v>793.27605000000005</v>
      </c>
      <c r="E52" s="103">
        <f>SUM(E36:E51)</f>
        <v>108.59854999999997</v>
      </c>
      <c r="F52" s="103">
        <f>SUM(F36:F51)</f>
        <v>25.609699999999997</v>
      </c>
      <c r="G52" s="103">
        <f>SUM(G36:G51)</f>
        <v>39.341149999999999</v>
      </c>
    </row>
    <row r="53" spans="1:7">
      <c r="A53" s="105"/>
      <c r="B53" s="106"/>
    </row>
    <row r="54" spans="1:7" ht="24" customHeight="1">
      <c r="A54" s="37" t="s">
        <v>12</v>
      </c>
      <c r="B54" s="96"/>
      <c r="C54" s="97" t="s">
        <v>1</v>
      </c>
      <c r="D54" s="97" t="s">
        <v>2</v>
      </c>
      <c r="E54" s="97" t="s">
        <v>3</v>
      </c>
      <c r="F54" s="97" t="s">
        <v>4</v>
      </c>
      <c r="G54" s="97" t="s">
        <v>5</v>
      </c>
    </row>
    <row r="55" spans="1:7">
      <c r="A55" s="80" t="s">
        <v>6</v>
      </c>
      <c r="B55" s="158" t="str">
        <f>'Teine 45'!B55</f>
        <v xml:space="preserve">Frikadellisupp </v>
      </c>
      <c r="C55" s="109">
        <v>150</v>
      </c>
      <c r="D55" s="99">
        <f>C55*'Teine 45'!D55/'Teine 45'!C55</f>
        <v>95.794499999999999</v>
      </c>
      <c r="E55" s="99">
        <f>D55*'Teine 45'!E55/'Teine 45'!D55</f>
        <v>10.901999999999999</v>
      </c>
      <c r="F55" s="99">
        <f>E55*'Teine 45'!F55/'Teine 45'!E55</f>
        <v>4.3395000000000001</v>
      </c>
      <c r="G55" s="99">
        <f>F55*'Teine 45'!G55/'Teine 45'!F55</f>
        <v>4.4400000000000004</v>
      </c>
    </row>
    <row r="56" spans="1:7">
      <c r="A56" s="80" t="s">
        <v>22</v>
      </c>
      <c r="B56" s="158" t="str">
        <f>'Teine 45'!B56</f>
        <v>Juurviljapüreesupp (L) (mahe)</v>
      </c>
      <c r="C56" s="109">
        <v>150</v>
      </c>
      <c r="D56" s="99">
        <f>C56*'Teine 45'!D56/'Teine 45'!C56</f>
        <v>65.120999999999995</v>
      </c>
      <c r="E56" s="99">
        <f>D56*'Teine 45'!E56/'Teine 45'!D56</f>
        <v>10.386000000000001</v>
      </c>
      <c r="F56" s="99">
        <f>E56*'Teine 45'!F56/'Teine 45'!E56</f>
        <v>2.4090000000000003</v>
      </c>
      <c r="G56" s="99">
        <f>F56*'Teine 45'!G56/'Teine 45'!F56</f>
        <v>1.5210000000000001</v>
      </c>
    </row>
    <row r="57" spans="1:7" s="4" customFormat="1">
      <c r="A57" s="159"/>
      <c r="B57" s="158" t="str">
        <f>'Teine 45'!B57</f>
        <v>Kakaojogurt kirssidega (L)</v>
      </c>
      <c r="C57" s="160">
        <v>80</v>
      </c>
      <c r="D57" s="99">
        <f>C57*'Teine 45'!D57/'Teine 45'!C57</f>
        <v>76.186400000000006</v>
      </c>
      <c r="E57" s="99">
        <f>D57*'Teine 45'!E57/'Teine 45'!D57</f>
        <v>13.2088</v>
      </c>
      <c r="F57" s="99">
        <f>E57*'Teine 45'!F57/'Teine 45'!E57</f>
        <v>1.7656000000000001</v>
      </c>
      <c r="G57" s="99">
        <f>F57*'Teine 45'!G57/'Teine 45'!F57</f>
        <v>2.2032000000000003</v>
      </c>
    </row>
    <row r="58" spans="1:7">
      <c r="A58" s="86"/>
      <c r="B58" s="158" t="str">
        <f>'Teine 45'!B58</f>
        <v>Keefiri-õunakook kaerajahuga (G, L)</v>
      </c>
      <c r="C58" s="109">
        <v>80</v>
      </c>
      <c r="D58" s="99">
        <f>C58*'Teine 45'!D58/'Teine 45'!C58</f>
        <v>238.79040000000001</v>
      </c>
      <c r="E58" s="99">
        <f>D58*'Teine 45'!E58/'Teine 45'!D58</f>
        <v>27.660000000000004</v>
      </c>
      <c r="F58" s="99">
        <f>E58*'Teine 45'!F58/'Teine 45'!E58</f>
        <v>13.124000000000002</v>
      </c>
      <c r="G58" s="99">
        <f>F58*'Teine 45'!G58/'Teine 45'!F58</f>
        <v>3.8656000000000001</v>
      </c>
    </row>
    <row r="59" spans="1:7">
      <c r="A59" s="86"/>
      <c r="B59" s="158" t="str">
        <f>'Teine 45'!B59</f>
        <v>PRIA Piimatooted (piim, keefir R 2,5% ) (L)</v>
      </c>
      <c r="C59" s="109">
        <v>50</v>
      </c>
      <c r="D59" s="99">
        <f>C59*'Teine 45'!D59/'Teine 45'!C59</f>
        <v>28.195</v>
      </c>
      <c r="E59" s="99">
        <f>D59*'Teine 45'!E59/'Teine 45'!D59</f>
        <v>2.4375</v>
      </c>
      <c r="F59" s="99">
        <f>E59*'Teine 45'!F59/'Teine 45'!E59</f>
        <v>1.2849999999999999</v>
      </c>
      <c r="G59" s="99">
        <f>F59*'Teine 45'!G59/'Teine 45'!F59</f>
        <v>1.72</v>
      </c>
    </row>
    <row r="60" spans="1:7">
      <c r="A60" s="86"/>
      <c r="B60" s="158" t="str">
        <f>'Teine 45'!B60</f>
        <v>Mahl (erinevad maitsed)</v>
      </c>
      <c r="C60" s="109">
        <v>50</v>
      </c>
      <c r="D60" s="99">
        <f>C60*'Teine 45'!D60/'Teine 45'!C60</f>
        <v>24.264400000000002</v>
      </c>
      <c r="E60" s="99">
        <f>D60*'Teine 45'!E60/'Teine 45'!D60</f>
        <v>5.8910000000000009</v>
      </c>
      <c r="F60" s="99">
        <f>E60*'Teine 45'!F60/'Teine 45'!E60</f>
        <v>2.5000000000000001E-2</v>
      </c>
      <c r="G60" s="99">
        <f>F60*'Teine 45'!G60/'Teine 45'!F60</f>
        <v>0.18149999999999999</v>
      </c>
    </row>
    <row r="61" spans="1:7">
      <c r="A61" s="86"/>
      <c r="B61" s="158" t="str">
        <f>'Teine 45'!B61</f>
        <v>Joogijogurt R 1,5%, maitsestatud (L)</v>
      </c>
      <c r="C61" s="109">
        <v>50</v>
      </c>
      <c r="D61" s="99">
        <f>C61*'Teine 45'!D61/'Teine 45'!C61</f>
        <v>37.372999999999998</v>
      </c>
      <c r="E61" s="99">
        <f>D61*'Teine 45'!E61/'Teine 45'!D61</f>
        <v>6.0614999999999997</v>
      </c>
      <c r="F61" s="99">
        <f>E61*'Teine 45'!F61/'Teine 45'!E61</f>
        <v>0.75</v>
      </c>
      <c r="G61" s="99">
        <f>F61*'Teine 45'!G61/'Teine 45'!F61</f>
        <v>1.6000000000000003</v>
      </c>
    </row>
    <row r="62" spans="1:7">
      <c r="A62" s="86"/>
      <c r="B62" s="158" t="str">
        <f>'Teine 45'!B62</f>
        <v>Tee, suhkruta</v>
      </c>
      <c r="C62" s="109">
        <v>50</v>
      </c>
      <c r="D62" s="99">
        <f>C62*'Teine 45'!D62/'Teine 45'!C62</f>
        <v>0.2</v>
      </c>
      <c r="E62" s="99">
        <f>D62*'Teine 45'!E62/'Teine 45'!D62</f>
        <v>0</v>
      </c>
      <c r="F62" s="99">
        <v>0</v>
      </c>
      <c r="G62" s="99">
        <v>0.05</v>
      </c>
    </row>
    <row r="63" spans="1:7">
      <c r="A63" s="108"/>
      <c r="B63" s="158" t="str">
        <f>'Teine 45'!B63</f>
        <v>Rukkileiva (3 sorti) - ja sepikutoodete valik  (G)</v>
      </c>
      <c r="C63" s="102">
        <v>50</v>
      </c>
      <c r="D63" s="99">
        <f>C63*'Teine 45'!D63/'Teine 45'!C63</f>
        <v>123.1</v>
      </c>
      <c r="E63" s="99">
        <f>D63*'Teine 45'!E63/'Teine 45'!D63</f>
        <v>26.15</v>
      </c>
      <c r="F63" s="99">
        <f>E63*'Teine 45'!F63/'Teine 45'!E63</f>
        <v>1</v>
      </c>
      <c r="G63" s="99">
        <f>F63*'Teine 45'!G63/'Teine 45'!F63</f>
        <v>3.5750000000000002</v>
      </c>
    </row>
    <row r="64" spans="1:7">
      <c r="A64" s="161"/>
      <c r="B64" s="158" t="s">
        <v>19</v>
      </c>
      <c r="C64" s="102">
        <v>50</v>
      </c>
      <c r="D64" s="99">
        <f>C64*'Teine 45'!D64/'Teine 45'!C64</f>
        <v>19.988</v>
      </c>
      <c r="E64" s="99">
        <f>D64*'Teine 45'!E64/'Teine 45'!D64</f>
        <v>5.97</v>
      </c>
      <c r="F64" s="99">
        <f>E64*'Teine 45'!F64/'Teine 45'!E64</f>
        <v>0</v>
      </c>
      <c r="G64" s="99">
        <v>0.3</v>
      </c>
    </row>
    <row r="65" spans="1:7" s="104" customFormat="1">
      <c r="A65" s="47"/>
      <c r="B65" s="134" t="s">
        <v>8</v>
      </c>
      <c r="C65" s="103"/>
      <c r="D65" s="103">
        <f>SUM(D55:D63)</f>
        <v>689.02470000000005</v>
      </c>
      <c r="E65" s="103">
        <f>SUM(E55:E63)</f>
        <v>102.6968</v>
      </c>
      <c r="F65" s="103">
        <f>SUM(F55:F63)</f>
        <v>24.6981</v>
      </c>
      <c r="G65" s="103">
        <f>SUM(G55:G63)</f>
        <v>19.156300000000002</v>
      </c>
    </row>
    <row r="66" spans="1:7">
      <c r="A66" s="112"/>
      <c r="B66" s="106"/>
    </row>
    <row r="67" spans="1:7" ht="24" customHeight="1">
      <c r="A67" s="37" t="s">
        <v>13</v>
      </c>
      <c r="B67" s="96"/>
      <c r="C67" s="97" t="s">
        <v>1</v>
      </c>
      <c r="D67" s="97" t="s">
        <v>2</v>
      </c>
      <c r="E67" s="97" t="s">
        <v>3</v>
      </c>
      <c r="F67" s="97" t="s">
        <v>4</v>
      </c>
      <c r="G67" s="97" t="s">
        <v>5</v>
      </c>
    </row>
    <row r="68" spans="1:7" ht="15.75" customHeight="1">
      <c r="A68" s="86" t="s">
        <v>6</v>
      </c>
      <c r="B68" s="154" t="str">
        <f>'Teine 45'!B68</f>
        <v>Kanapasta juustu ja basiilikuga (G, L)</v>
      </c>
      <c r="C68" s="109">
        <v>150</v>
      </c>
      <c r="D68" s="100">
        <f>(C68/'Teine 45'!C68)*'Teine 45'!D68</f>
        <v>254.643</v>
      </c>
      <c r="E68" s="100">
        <f>(D68/'Teine 45'!D68)*'Teine 45'!E68</f>
        <v>33.161999999999999</v>
      </c>
      <c r="F68" s="100">
        <f>(E68/'Teine 45'!E68)*'Teine 45'!F68</f>
        <v>8.1329999999999991</v>
      </c>
      <c r="G68" s="100">
        <f>(F68/'Teine 45'!F68)*'Teine 45'!G68</f>
        <v>13.6485</v>
      </c>
    </row>
    <row r="69" spans="1:7" ht="15.75" customHeight="1">
      <c r="A69" s="86" t="s">
        <v>22</v>
      </c>
      <c r="B69" s="154" t="str">
        <f>'Teine 45'!B69</f>
        <v>Suvikõrvitsapasta juustu ja basiilikuga (G, L) (mahe)</v>
      </c>
      <c r="C69" s="109">
        <v>150</v>
      </c>
      <c r="D69" s="100">
        <f>(C69/'Teine 45'!C69)*'Teine 45'!D69</f>
        <v>225.51900000000001</v>
      </c>
      <c r="E69" s="100">
        <f>(D69/'Teine 45'!D69)*'Teine 45'!E69</f>
        <v>34.122</v>
      </c>
      <c r="F69" s="100">
        <f>(E69/'Teine 45'!E69)*'Teine 45'!F69</f>
        <v>6.9569999999999999</v>
      </c>
      <c r="G69" s="100">
        <f>(F69/'Teine 45'!F69)*'Teine 45'!G69</f>
        <v>8.1585000000000001</v>
      </c>
    </row>
    <row r="70" spans="1:7">
      <c r="A70" s="86"/>
      <c r="B70" s="154" t="str">
        <f>'Teine 45'!B70</f>
        <v>Baklažaan-paprika-sibul, röstitud</v>
      </c>
      <c r="C70" s="99">
        <v>50</v>
      </c>
      <c r="D70" s="100">
        <f>(C70/'Teine 45'!C70)*'Teine 45'!D70</f>
        <v>29.006</v>
      </c>
      <c r="E70" s="100">
        <f>(D70/'Teine 45'!D70)*'Teine 45'!E70</f>
        <v>3.7124999999999999</v>
      </c>
      <c r="F70" s="100">
        <f>(E70/'Teine 45'!E70)*'Teine 45'!F70</f>
        <v>1.62</v>
      </c>
      <c r="G70" s="100">
        <f>(F70/'Teine 45'!F70)*'Teine 45'!G70</f>
        <v>0.53500000000000003</v>
      </c>
    </row>
    <row r="71" spans="1:7">
      <c r="A71" s="86"/>
      <c r="B71" s="154" t="str">
        <f>'Teine 45'!B71</f>
        <v>Külm hapukoorekaste sidruniga (L)</v>
      </c>
      <c r="C71" s="99">
        <v>25</v>
      </c>
      <c r="D71" s="100">
        <f>(C71/'Teine 45'!C71)*'Teine 45'!D71</f>
        <v>29.444500000000001</v>
      </c>
      <c r="E71" s="100">
        <f>(D71/'Teine 45'!D71)*'Teine 45'!E71</f>
        <v>1.24525</v>
      </c>
      <c r="F71" s="100">
        <f>(E71/'Teine 45'!E71)*'Teine 45'!F71</f>
        <v>2.3975</v>
      </c>
      <c r="G71" s="100">
        <f>(F71/'Teine 45'!F71)*'Teine 45'!G71</f>
        <v>0.72199999999999998</v>
      </c>
    </row>
    <row r="72" spans="1:7">
      <c r="A72" s="86"/>
      <c r="B72" s="154" t="str">
        <f>'Teine 45'!B72</f>
        <v>Mahla-õlikaste</v>
      </c>
      <c r="C72" s="99">
        <v>5</v>
      </c>
      <c r="D72" s="100">
        <f>(C72/'Teine 45'!C72)*'Teine 45'!D72</f>
        <v>32.189399999999999</v>
      </c>
      <c r="E72" s="100">
        <f>(D72/'Teine 45'!D72)*'Teine 45'!E72</f>
        <v>9.7050000000000011E-2</v>
      </c>
      <c r="F72" s="100">
        <f>(E72/'Teine 45'!E72)*'Teine 45'!F72</f>
        <v>3.5305500000000003</v>
      </c>
      <c r="G72" s="100">
        <f>(F72/'Teine 45'!F72)*'Teine 45'!G72</f>
        <v>1.3550000000000001E-2</v>
      </c>
    </row>
    <row r="73" spans="1:7">
      <c r="A73" s="86"/>
      <c r="B73" s="154" t="str">
        <f>'Teine 45'!B73</f>
        <v>Porgandi-melonisalat</v>
      </c>
      <c r="C73" s="99">
        <v>50</v>
      </c>
      <c r="D73" s="100">
        <f>(C73/'Teine 45'!C73)*'Teine 45'!D73</f>
        <v>24.077999999999999</v>
      </c>
      <c r="E73" s="100">
        <f>(D73/'Teine 45'!D73)*'Teine 45'!E73</f>
        <v>3.843</v>
      </c>
      <c r="F73" s="100">
        <f>(E73/'Teine 45'!E73)*'Teine 45'!F73</f>
        <v>1.0840000000000001</v>
      </c>
      <c r="G73" s="100">
        <f>(F73/'Teine 45'!F73)*'Teine 45'!G73</f>
        <v>0.29399999999999998</v>
      </c>
    </row>
    <row r="74" spans="1:7">
      <c r="A74" s="108"/>
      <c r="B74" s="154" t="str">
        <f>'Teine 45'!B74</f>
        <v>Kapsas (mahe), peet, roheline hernes</v>
      </c>
      <c r="C74" s="149">
        <v>30</v>
      </c>
      <c r="D74" s="100">
        <f>(C74/'Teine 45'!C74)*'Teine 45'!D74</f>
        <v>15.995600000000001</v>
      </c>
      <c r="E74" s="100">
        <f>(D74/'Teine 45'!D74)*'Teine 45'!E74</f>
        <v>3.5040000000000004</v>
      </c>
      <c r="F74" s="100">
        <f>(E74/'Teine 45'!E74)*'Teine 45'!F74</f>
        <v>0.09</v>
      </c>
      <c r="G74" s="100">
        <f>(F74/'Teine 45'!F74)*'Teine 45'!G74</f>
        <v>0.91800000000000004</v>
      </c>
    </row>
    <row r="75" spans="1:7">
      <c r="A75" s="108"/>
      <c r="B75" s="154" t="str">
        <f>'Teine 45'!B75</f>
        <v>Seemnesegu</v>
      </c>
      <c r="C75" s="156">
        <v>10</v>
      </c>
      <c r="D75" s="100">
        <f>(C75/'Teine 45'!C75)*'Teine 45'!D75</f>
        <v>60.8767</v>
      </c>
      <c r="E75" s="100">
        <f>(D75/'Teine 45'!D75)*'Teine 45'!E75</f>
        <v>1.2799999999999998</v>
      </c>
      <c r="F75" s="100">
        <f>(E75/'Teine 45'!E75)*'Teine 45'!F75</f>
        <v>5.156699999999999</v>
      </c>
      <c r="G75" s="100">
        <f>(F75/'Teine 45'!F75)*'Teine 45'!G75</f>
        <v>2.8232999999999997</v>
      </c>
    </row>
    <row r="76" spans="1:7">
      <c r="A76" s="108"/>
      <c r="B76" s="154" t="str">
        <f>'Teine 45'!B76</f>
        <v>PRIA Piimatooted (piim, keefir R 2,5% ) (L)</v>
      </c>
      <c r="C76" s="156">
        <v>25</v>
      </c>
      <c r="D76" s="100">
        <f>(C76/'Teine 45'!C76)*'Teine 45'!D76</f>
        <v>14.0975</v>
      </c>
      <c r="E76" s="100">
        <f>(D76/'Teine 45'!D76)*'Teine 45'!E76</f>
        <v>1.21875</v>
      </c>
      <c r="F76" s="100">
        <f>(E76/'Teine 45'!E76)*'Teine 45'!F76</f>
        <v>0.64249999999999996</v>
      </c>
      <c r="G76" s="100">
        <f>(F76/'Teine 45'!F76)*'Teine 45'!G76</f>
        <v>0.86</v>
      </c>
    </row>
    <row r="77" spans="1:7">
      <c r="A77" s="86"/>
      <c r="B77" s="154" t="str">
        <f>'Teine 45'!B77</f>
        <v>Mahl (erinevad maitsed)</v>
      </c>
      <c r="C77" s="156">
        <v>25</v>
      </c>
      <c r="D77" s="100">
        <f>(C77/'Teine 45'!C77)*'Teine 45'!D77</f>
        <v>12.132199999999999</v>
      </c>
      <c r="E77" s="100">
        <f>(D77/'Teine 45'!D77)*'Teine 45'!E77</f>
        <v>2.9455</v>
      </c>
      <c r="F77" s="100">
        <f>(E77/'Teine 45'!E77)*'Teine 45'!F77</f>
        <v>1.2500000000000001E-2</v>
      </c>
      <c r="G77" s="100">
        <f>(F77/'Teine 45'!F77)*'Teine 45'!G77</f>
        <v>9.0749999999999997E-2</v>
      </c>
    </row>
    <row r="78" spans="1:7">
      <c r="A78" s="86"/>
      <c r="B78" s="154" t="str">
        <f>'Teine 45'!B78</f>
        <v>Joogijogurt R 1,5%, maitsestatud (L)</v>
      </c>
      <c r="C78" s="156">
        <v>25</v>
      </c>
      <c r="D78" s="100">
        <f>(C78/'Teine 45'!C78)*'Teine 45'!D78</f>
        <v>18.686499999999999</v>
      </c>
      <c r="E78" s="100">
        <f>(D78/'Teine 45'!D78)*'Teine 45'!E78</f>
        <v>3.0307499999999998</v>
      </c>
      <c r="F78" s="100">
        <f>(E78/'Teine 45'!E78)*'Teine 45'!F78</f>
        <v>0.375</v>
      </c>
      <c r="G78" s="100">
        <f>(F78/'Teine 45'!F78)*'Teine 45'!G78</f>
        <v>0.8</v>
      </c>
    </row>
    <row r="79" spans="1:7">
      <c r="A79" s="108"/>
      <c r="B79" s="154" t="str">
        <f>'Teine 45'!B79</f>
        <v>Tee, suhkruta</v>
      </c>
      <c r="C79" s="102">
        <v>50</v>
      </c>
      <c r="D79" s="100">
        <f>(C79/'Teine 45'!C79)*'Teine 45'!D79</f>
        <v>0.2</v>
      </c>
      <c r="E79" s="100">
        <f>(D79/'Teine 45'!D79)*'Teine 45'!E79</f>
        <v>0</v>
      </c>
      <c r="F79" s="100">
        <v>0</v>
      </c>
      <c r="G79" s="100">
        <v>0.05</v>
      </c>
    </row>
    <row r="80" spans="1:7">
      <c r="A80" s="108"/>
      <c r="B80" s="154" t="str">
        <f>'Teine 45'!B80</f>
        <v>Rukkileiva (3 sorti) - ja sepikutoodete valik  (G)</v>
      </c>
      <c r="C80" s="70">
        <v>50</v>
      </c>
      <c r="D80" s="100">
        <f>(C80/'Teine 45'!C80)*'Teine 45'!D80</f>
        <v>123.1</v>
      </c>
      <c r="E80" s="100">
        <f>(D80/'Teine 45'!D80)*'Teine 45'!E80</f>
        <v>26.15</v>
      </c>
      <c r="F80" s="100">
        <f>(E80/'Teine 45'!E80)*'Teine 45'!F80</f>
        <v>1</v>
      </c>
      <c r="G80" s="100">
        <f>(F80/'Teine 45'!F80)*'Teine 45'!G80</f>
        <v>3.5750000000000002</v>
      </c>
    </row>
    <row r="81" spans="1:7">
      <c r="A81" s="108"/>
      <c r="B81" s="154" t="s">
        <v>21</v>
      </c>
      <c r="C81" s="113">
        <v>50</v>
      </c>
      <c r="D81" s="100">
        <f>(C81/'Teine 45'!C81)*'Teine 45'!D81</f>
        <v>24.038</v>
      </c>
      <c r="E81" s="100">
        <f>(D81/'Teine 45'!D81)*'Teine 45'!E81</f>
        <v>6.74</v>
      </c>
      <c r="F81" s="100">
        <f>(E81/'Teine 45'!E81)*'Teine 45'!F81</f>
        <v>0</v>
      </c>
      <c r="G81" s="100">
        <v>0</v>
      </c>
    </row>
    <row r="82" spans="1:7" s="104" customFormat="1">
      <c r="A82" s="47"/>
      <c r="B82" s="134" t="s">
        <v>8</v>
      </c>
      <c r="C82" s="50"/>
      <c r="D82" s="114">
        <f>SUM(D68:D81)</f>
        <v>864.00639999999999</v>
      </c>
      <c r="E82" s="114">
        <f>SUM(E68:E81)</f>
        <v>121.0508</v>
      </c>
      <c r="F82" s="114">
        <f>SUM(F68:F81)</f>
        <v>30.998749999999998</v>
      </c>
      <c r="G82" s="114">
        <f>SUM(G68:G81)</f>
        <v>32.488600000000005</v>
      </c>
    </row>
    <row r="83" spans="1:7">
      <c r="B83" s="33" t="s">
        <v>15</v>
      </c>
      <c r="D83" s="162">
        <f>AVERAGE(D19,D33,D52,D65,D82)</f>
        <v>767.54979000000003</v>
      </c>
      <c r="E83" s="162">
        <f>AVERAGE(E19,E33,E52,E65,E82)</f>
        <v>110.43855000000001</v>
      </c>
      <c r="F83" s="162">
        <f>AVERAGE(F19,F33,F52,F65,F82)</f>
        <v>26.110739999999993</v>
      </c>
      <c r="G83" s="162">
        <f>AVERAGE(G19,G33,G52,G65,G82)</f>
        <v>29.00226</v>
      </c>
    </row>
    <row r="84" spans="1:7">
      <c r="A84" s="95" t="s">
        <v>32</v>
      </c>
      <c r="B84" s="33"/>
      <c r="D84" s="163"/>
      <c r="E84" s="163"/>
      <c r="F84" s="163"/>
      <c r="G84" s="163"/>
    </row>
    <row r="85" spans="1:7">
      <c r="A85" s="117" t="s">
        <v>146</v>
      </c>
      <c r="B85" s="3"/>
      <c r="C85" s="44"/>
    </row>
    <row r="86" spans="1:7">
      <c r="A86" s="93" t="s">
        <v>28</v>
      </c>
      <c r="C86" s="3"/>
      <c r="D86" s="3"/>
      <c r="E86" s="3"/>
      <c r="F86" s="3"/>
      <c r="G86" s="95"/>
    </row>
    <row r="87" spans="1:7">
      <c r="A87" s="93" t="s">
        <v>31</v>
      </c>
      <c r="C87" s="3"/>
    </row>
    <row r="88" spans="1:7">
      <c r="A88" s="93" t="s">
        <v>119</v>
      </c>
      <c r="C88" s="3"/>
    </row>
    <row r="89" spans="1:7">
      <c r="A89" s="93" t="s">
        <v>145</v>
      </c>
      <c r="C89" s="3"/>
    </row>
  </sheetData>
  <mergeCells count="2">
    <mergeCell ref="C1:D2"/>
    <mergeCell ref="E1:G2"/>
  </mergeCells>
  <pageMargins left="0.7" right="0.7" top="0.75" bottom="0.75" header="0.3" footer="0.3"/>
  <pageSetup paperSize="9"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EEC9C1-A7B3-4CE2-8DEE-D10A6662399B}">
  <ds:schemaRefs>
    <ds:schemaRef ds:uri="http://purl.org/dc/elements/1.1/"/>
    <ds:schemaRef ds:uri="6701a4f5-800b-44fa-bf5f-bc261db538f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f671aa42-d00e-4959-96d4-a1ad1e0c328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Teine 45</vt:lpstr>
      <vt:lpstr>Teine 46</vt:lpstr>
      <vt:lpstr>Teine 47</vt:lpstr>
      <vt:lpstr>Teine 48</vt:lpstr>
      <vt:lpstr>Esimene 45</vt:lpstr>
      <vt:lpstr>Esimene 46</vt:lpstr>
      <vt:lpstr>Esimene 47</vt:lpstr>
      <vt:lpstr>Esimene 48</vt:lpstr>
      <vt:lpstr>Kolmas 45</vt:lpstr>
      <vt:lpstr>Kolmas 46</vt:lpstr>
      <vt:lpstr>Kolmas 47</vt:lpstr>
      <vt:lpstr>Kolmas 48</vt:lpstr>
      <vt:lpstr>'Esimene 45'!Print_Area</vt:lpstr>
      <vt:lpstr>'Esimene 46'!Print_Area</vt:lpstr>
      <vt:lpstr>'Esimene 47'!Print_Area</vt:lpstr>
      <vt:lpstr>'Esimene 48'!Print_Area</vt:lpstr>
      <vt:lpstr>'Kolmas 45'!Print_Area</vt:lpstr>
      <vt:lpstr>'Kolmas 46'!Print_Area</vt:lpstr>
      <vt:lpstr>'Kolmas 47'!Print_Area</vt:lpstr>
      <vt:lpstr>'Kolmas 48'!Print_Area</vt:lpstr>
      <vt:lpstr>'Teine 45'!Print_Area</vt:lpstr>
      <vt:lpstr>'Teine 46'!Print_Area</vt:lpstr>
      <vt:lpstr>'Teine 47'!Print_Area</vt:lpstr>
      <vt:lpstr>'Teine 48'!Print_Area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Narva</cp:lastModifiedBy>
  <cp:revision/>
  <cp:lastPrinted>2024-10-23T10:44:55Z</cp:lastPrinted>
  <dcterms:created xsi:type="dcterms:W3CDTF">2016-09-13T12:12:48Z</dcterms:created>
  <dcterms:modified xsi:type="dcterms:W3CDTF">2024-10-29T14:09:09Z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