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ussmannestonia-my.sharepoint.com/personal/kiissel_dussmann_ee/Documents/Narva Kreenholm ja pähklimäe/"/>
    </mc:Choice>
  </mc:AlternateContent>
  <xr:revisionPtr revIDLastSave="0" documentId="8_{488AD5CA-37D5-42AB-AB4A-3C3AF9A18D1D}" xr6:coauthVersionLast="47" xr6:coauthVersionMax="47" xr10:uidLastSave="{00000000-0000-0000-0000-000000000000}"/>
  <bookViews>
    <workbookView xWindow="20370" yWindow="-120" windowWidth="29040" windowHeight="15840" firstSheet="2" activeTab="2" xr2:uid="{6F966EFF-6B27-4185-BA3A-173B224059B4}"/>
  </bookViews>
  <sheets>
    <sheet name="Nädal_07_4.-9.klass" sheetId="4" r:id="rId1"/>
    <sheet name="Nädal_08_1_4.-9.klass" sheetId="7" r:id="rId2"/>
    <sheet name="Nädal_10_4-.9.klass" sheetId="5" r:id="rId3"/>
    <sheet name="Nädal_11_4.-9.klass" sheetId="8" r:id="rId4"/>
    <sheet name="Nädal_12_4.-9.klass" sheetId="13" r:id="rId5"/>
    <sheet name="Nädal_13_4.-9.klass" sheetId="14" r:id="rId6"/>
    <sheet name="Nädal_14_4-.9.klass" sheetId="15" r:id="rId7"/>
    <sheet name="Nädal_15_4.-9.klass" sheetId="16" r:id="rId8"/>
    <sheet name="Kontroll-leht" sheetId="12" r:id="rId9"/>
    <sheet name="Nädal_07_10.-12.klass" sheetId="6" r:id="rId10"/>
    <sheet name="Nädal_08_10.-12.klass" sheetId="9" r:id="rId11"/>
    <sheet name="Nädal_10_10.-12.klass" sheetId="10" r:id="rId12"/>
    <sheet name="Nädal_11_10.-12.klass" sheetId="11" r:id="rId13"/>
    <sheet name="Nädal_12_10.-12.klass" sheetId="17" r:id="rId14"/>
    <sheet name="Nädal_13_10.-12.klass" sheetId="18" r:id="rId15"/>
    <sheet name="Nädal_14_10.-12.klass" sheetId="19" r:id="rId16"/>
    <sheet name="Nädal_15_10.-12.klass" sheetId="20" r:id="rId17"/>
  </sheets>
  <definedNames>
    <definedName name="_xlnm.Print_Area" localSheetId="8">'Kontroll-leht'!$A$8:$L$72</definedName>
    <definedName name="_xlnm.Print_Area" localSheetId="9">'Nädal_07_10.-12.klass'!$A$1:$H$100</definedName>
    <definedName name="_xlnm.Print_Area" localSheetId="0">'Nädal_07_4.-9.klass'!$A$1:$H$102</definedName>
    <definedName name="_xlnm.Print_Area" localSheetId="1">'Nädal_08_1_4.-9.klass'!$A$1:$H$105</definedName>
    <definedName name="_xlnm.Print_Area" localSheetId="10">'Nädal_08_10.-12.klass'!$A$1:$H$103</definedName>
    <definedName name="_xlnm.Print_Area" localSheetId="11">'Nädal_10_10.-12.klass'!$A$1:$H$99</definedName>
    <definedName name="_xlnm.Print_Area" localSheetId="2">'Nädal_10_4-.9.klass'!$A$1:$H$101</definedName>
    <definedName name="_xlnm.Print_Area" localSheetId="12">'Nädal_11_10.-12.klass'!$A$1:$H$104</definedName>
    <definedName name="_xlnm.Print_Area" localSheetId="3">'Nädal_11_4.-9.klass'!$A$1:$H$104</definedName>
    <definedName name="_xlnm.Print_Area" localSheetId="13">'Nädal_12_10.-12.klass'!$A$1:$H$98</definedName>
    <definedName name="_xlnm.Print_Area" localSheetId="4">'Nädal_12_4.-9.klass'!$A$1:$H$100</definedName>
    <definedName name="_xlnm.Print_Area" localSheetId="14">'Nädal_13_10.-12.klass'!$A$1:$H$106</definedName>
    <definedName name="_xlnm.Print_Area" localSheetId="5">'Nädal_13_4.-9.klass'!$A$1:$H$108</definedName>
    <definedName name="_xlnm.Print_Area" localSheetId="15">'Nädal_14_10.-12.klass'!$A$1:$H$98</definedName>
    <definedName name="_xlnm.Print_Area" localSheetId="6">'Nädal_14_4-.9.klass'!$A$1:$H$100</definedName>
    <definedName name="_xlnm.Print_Area" localSheetId="16">'Nädal_15_10.-12.klass'!$A$1:$H$102</definedName>
    <definedName name="_xlnm.Print_Area" localSheetId="7">'Nädal_15_4.-9.klass'!$A$1:$H$105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0" l="1"/>
  <c r="F86" i="20"/>
  <c r="G86" i="20"/>
  <c r="H86" i="20"/>
  <c r="F87" i="20"/>
  <c r="G87" i="20"/>
  <c r="H87" i="20"/>
  <c r="F88" i="20"/>
  <c r="G88" i="20"/>
  <c r="E87" i="20"/>
  <c r="E88" i="20"/>
  <c r="B87" i="20"/>
  <c r="B88" i="20"/>
  <c r="F69" i="20"/>
  <c r="G69" i="20"/>
  <c r="H69" i="20"/>
  <c r="F70" i="20"/>
  <c r="G70" i="20"/>
  <c r="H70" i="20"/>
  <c r="F71" i="20"/>
  <c r="G71" i="20"/>
  <c r="E70" i="20"/>
  <c r="E71" i="20"/>
  <c r="B70" i="20"/>
  <c r="B71" i="20"/>
  <c r="F51" i="20"/>
  <c r="G51" i="20"/>
  <c r="H51" i="20"/>
  <c r="F52" i="20"/>
  <c r="G52" i="20"/>
  <c r="H52" i="20"/>
  <c r="F53" i="20"/>
  <c r="G53" i="20"/>
  <c r="E52" i="20"/>
  <c r="E53" i="20"/>
  <c r="B52" i="20"/>
  <c r="B53" i="20"/>
  <c r="F38" i="20"/>
  <c r="G38" i="20"/>
  <c r="H38" i="20"/>
  <c r="F39" i="20"/>
  <c r="G39" i="20"/>
  <c r="H39" i="20"/>
  <c r="F40" i="20"/>
  <c r="G40" i="20"/>
  <c r="E39" i="20"/>
  <c r="E40" i="20"/>
  <c r="B39" i="20"/>
  <c r="B40" i="20"/>
  <c r="F21" i="20"/>
  <c r="G21" i="20"/>
  <c r="H21" i="20"/>
  <c r="F22" i="20"/>
  <c r="G22" i="20"/>
  <c r="H22" i="20"/>
  <c r="F23" i="20"/>
  <c r="G23" i="20"/>
  <c r="E22" i="20"/>
  <c r="E23" i="20"/>
  <c r="B22" i="20"/>
  <c r="B23" i="20"/>
  <c r="F65" i="19"/>
  <c r="G65" i="19"/>
  <c r="H65" i="19"/>
  <c r="F66" i="19"/>
  <c r="G66" i="19"/>
  <c r="H66" i="19"/>
  <c r="F67" i="19"/>
  <c r="G67" i="19"/>
  <c r="E66" i="19"/>
  <c r="E67" i="19"/>
  <c r="B66" i="19"/>
  <c r="B67" i="19"/>
  <c r="F52" i="19"/>
  <c r="G52" i="19"/>
  <c r="H52" i="19"/>
  <c r="F53" i="19"/>
  <c r="G53" i="19"/>
  <c r="H53" i="19"/>
  <c r="F54" i="19"/>
  <c r="G54" i="19"/>
  <c r="H54" i="19"/>
  <c r="E53" i="19"/>
  <c r="E54" i="19"/>
  <c r="B53" i="19"/>
  <c r="B54" i="19"/>
  <c r="F34" i="19"/>
  <c r="G34" i="19"/>
  <c r="H34" i="19"/>
  <c r="F35" i="19"/>
  <c r="G35" i="19"/>
  <c r="H35" i="19"/>
  <c r="F36" i="19"/>
  <c r="G36" i="19"/>
  <c r="E35" i="19"/>
  <c r="E36" i="19"/>
  <c r="B35" i="19"/>
  <c r="B36" i="19"/>
  <c r="F21" i="19"/>
  <c r="G21" i="19"/>
  <c r="H21" i="19"/>
  <c r="F22" i="19"/>
  <c r="G22" i="19"/>
  <c r="H22" i="19"/>
  <c r="F23" i="19"/>
  <c r="G23" i="19"/>
  <c r="E22" i="19"/>
  <c r="E23" i="19"/>
  <c r="B22" i="19"/>
  <c r="B23" i="19"/>
  <c r="F90" i="18"/>
  <c r="G90" i="18"/>
  <c r="H90" i="18"/>
  <c r="F91" i="18"/>
  <c r="G91" i="18"/>
  <c r="H91" i="18"/>
  <c r="F92" i="18"/>
  <c r="G92" i="18"/>
  <c r="E91" i="18"/>
  <c r="E92" i="18"/>
  <c r="B91" i="18"/>
  <c r="B92" i="18"/>
  <c r="F71" i="18"/>
  <c r="G71" i="18"/>
  <c r="H71" i="18"/>
  <c r="F72" i="18"/>
  <c r="G72" i="18"/>
  <c r="H72" i="18"/>
  <c r="F73" i="18"/>
  <c r="G73" i="18"/>
  <c r="E72" i="18"/>
  <c r="E73" i="18"/>
  <c r="B72" i="18"/>
  <c r="B73" i="18"/>
  <c r="F53" i="18"/>
  <c r="G53" i="18"/>
  <c r="H53" i="18"/>
  <c r="F54" i="18"/>
  <c r="G54" i="18"/>
  <c r="H54" i="18"/>
  <c r="F55" i="18"/>
  <c r="G55" i="18"/>
  <c r="E54" i="18"/>
  <c r="E55" i="18"/>
  <c r="B54" i="18"/>
  <c r="B55" i="18"/>
  <c r="F39" i="18"/>
  <c r="G39" i="18"/>
  <c r="H39" i="18"/>
  <c r="F40" i="18"/>
  <c r="G40" i="18"/>
  <c r="H40" i="18"/>
  <c r="F41" i="18"/>
  <c r="G41" i="18"/>
  <c r="E40" i="18"/>
  <c r="E41" i="18"/>
  <c r="B40" i="18"/>
  <c r="B41" i="18"/>
  <c r="F21" i="18"/>
  <c r="G21" i="18"/>
  <c r="H21" i="18"/>
  <c r="F22" i="18"/>
  <c r="G22" i="18"/>
  <c r="H22" i="18"/>
  <c r="F23" i="18"/>
  <c r="G23" i="18"/>
  <c r="E22" i="18"/>
  <c r="E23" i="18"/>
  <c r="B22" i="18"/>
  <c r="B23" i="18"/>
  <c r="F82" i="17"/>
  <c r="G82" i="17"/>
  <c r="H82" i="17"/>
  <c r="F83" i="17"/>
  <c r="G83" i="17"/>
  <c r="H83" i="17"/>
  <c r="F84" i="17"/>
  <c r="G84" i="17"/>
  <c r="E83" i="17"/>
  <c r="E84" i="17"/>
  <c r="B83" i="17"/>
  <c r="B84" i="17"/>
  <c r="F66" i="17"/>
  <c r="G66" i="17"/>
  <c r="H66" i="17"/>
  <c r="F67" i="17"/>
  <c r="G67" i="17"/>
  <c r="H67" i="17"/>
  <c r="F68" i="17"/>
  <c r="G68" i="17"/>
  <c r="E67" i="17"/>
  <c r="E68" i="17"/>
  <c r="B67" i="17"/>
  <c r="B68" i="17"/>
  <c r="F53" i="17"/>
  <c r="G53" i="17"/>
  <c r="H53" i="17"/>
  <c r="F54" i="17"/>
  <c r="G54" i="17"/>
  <c r="H54" i="17"/>
  <c r="F55" i="17"/>
  <c r="G55" i="17"/>
  <c r="E54" i="17"/>
  <c r="E55" i="17"/>
  <c r="B54" i="17"/>
  <c r="B55" i="17"/>
  <c r="F35" i="17"/>
  <c r="G35" i="17"/>
  <c r="H35" i="17"/>
  <c r="F36" i="17"/>
  <c r="G36" i="17"/>
  <c r="H36" i="17"/>
  <c r="F37" i="17"/>
  <c r="G37" i="17"/>
  <c r="E36" i="17"/>
  <c r="E37" i="17"/>
  <c r="B36" i="17"/>
  <c r="B37" i="17"/>
  <c r="F21" i="17"/>
  <c r="G21" i="17"/>
  <c r="H21" i="17"/>
  <c r="F22" i="17"/>
  <c r="G22" i="17"/>
  <c r="H22" i="17"/>
  <c r="F23" i="17"/>
  <c r="G23" i="17"/>
  <c r="E22" i="17"/>
  <c r="E23" i="17"/>
  <c r="B22" i="17"/>
  <c r="B23" i="17"/>
  <c r="F88" i="11"/>
  <c r="G88" i="11"/>
  <c r="H88" i="11"/>
  <c r="F89" i="11"/>
  <c r="G89" i="11"/>
  <c r="H89" i="11"/>
  <c r="F90" i="11"/>
  <c r="G90" i="11"/>
  <c r="E89" i="11"/>
  <c r="E90" i="11"/>
  <c r="B89" i="11"/>
  <c r="B90" i="11"/>
  <c r="F70" i="11"/>
  <c r="G70" i="11"/>
  <c r="H70" i="11"/>
  <c r="F71" i="11"/>
  <c r="G71" i="11"/>
  <c r="H71" i="11"/>
  <c r="F72" i="11"/>
  <c r="G72" i="11"/>
  <c r="E71" i="11"/>
  <c r="E72" i="11"/>
  <c r="B71" i="11"/>
  <c r="B72" i="11"/>
  <c r="F52" i="11"/>
  <c r="G52" i="11"/>
  <c r="H52" i="11"/>
  <c r="F53" i="11"/>
  <c r="G53" i="11"/>
  <c r="H53" i="11"/>
  <c r="F54" i="11"/>
  <c r="G54" i="11"/>
  <c r="E53" i="11"/>
  <c r="E54" i="11"/>
  <c r="B53" i="11"/>
  <c r="B54" i="11"/>
  <c r="F39" i="11"/>
  <c r="G39" i="11"/>
  <c r="H39" i="11"/>
  <c r="F40" i="11"/>
  <c r="G40" i="11"/>
  <c r="H40" i="11"/>
  <c r="F41" i="11"/>
  <c r="G41" i="11"/>
  <c r="E40" i="11"/>
  <c r="E41" i="11"/>
  <c r="B40" i="11"/>
  <c r="B41" i="11"/>
  <c r="F21" i="11"/>
  <c r="G21" i="11"/>
  <c r="H21" i="11"/>
  <c r="F22" i="11"/>
  <c r="G22" i="11"/>
  <c r="H22" i="11"/>
  <c r="F23" i="11"/>
  <c r="G23" i="11"/>
  <c r="E22" i="11"/>
  <c r="E23" i="11"/>
  <c r="B22" i="11"/>
  <c r="B23" i="11"/>
  <c r="F83" i="10"/>
  <c r="G83" i="10"/>
  <c r="H83" i="10"/>
  <c r="F84" i="10"/>
  <c r="G84" i="10"/>
  <c r="H84" i="10"/>
  <c r="E84" i="10"/>
  <c r="E85" i="10"/>
  <c r="F85" i="10" s="1"/>
  <c r="G85" i="10" s="1"/>
  <c r="B84" i="10"/>
  <c r="B85" i="10"/>
  <c r="F65" i="10"/>
  <c r="G65" i="10"/>
  <c r="H65" i="10"/>
  <c r="F66" i="10"/>
  <c r="G66" i="10"/>
  <c r="H66" i="10"/>
  <c r="F67" i="10"/>
  <c r="G67" i="10"/>
  <c r="E66" i="10"/>
  <c r="E67" i="10"/>
  <c r="B58" i="10"/>
  <c r="B59" i="10"/>
  <c r="B60" i="10"/>
  <c r="B61" i="10"/>
  <c r="B62" i="10"/>
  <c r="B63" i="10"/>
  <c r="B64" i="10"/>
  <c r="B65" i="10"/>
  <c r="B66" i="10"/>
  <c r="B67" i="10"/>
  <c r="F52" i="10"/>
  <c r="G52" i="10"/>
  <c r="H52" i="10"/>
  <c r="F53" i="10"/>
  <c r="G53" i="10"/>
  <c r="H53" i="10"/>
  <c r="F54" i="10"/>
  <c r="G54" i="10"/>
  <c r="E53" i="10"/>
  <c r="E54" i="10"/>
  <c r="B53" i="10"/>
  <c r="B54" i="10"/>
  <c r="F34" i="10"/>
  <c r="G34" i="10"/>
  <c r="H34" i="10"/>
  <c r="F35" i="10"/>
  <c r="G35" i="10"/>
  <c r="H35" i="10"/>
  <c r="F36" i="10"/>
  <c r="G36" i="10"/>
  <c r="E35" i="10"/>
  <c r="E36" i="10"/>
  <c r="B27" i="10"/>
  <c r="B28" i="10"/>
  <c r="B29" i="10"/>
  <c r="B30" i="10"/>
  <c r="B31" i="10"/>
  <c r="B32" i="10"/>
  <c r="B33" i="10"/>
  <c r="B34" i="10"/>
  <c r="B35" i="10"/>
  <c r="B36" i="10"/>
  <c r="F21" i="10"/>
  <c r="G21" i="10"/>
  <c r="H21" i="10"/>
  <c r="F22" i="10"/>
  <c r="G22" i="10"/>
  <c r="H22" i="10"/>
  <c r="F23" i="10"/>
  <c r="G23" i="10"/>
  <c r="E22" i="10"/>
  <c r="E23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F87" i="9"/>
  <c r="G87" i="9"/>
  <c r="H87" i="9"/>
  <c r="F88" i="9"/>
  <c r="G88" i="9"/>
  <c r="H88" i="9"/>
  <c r="F89" i="9"/>
  <c r="G89" i="9"/>
  <c r="E88" i="9"/>
  <c r="E89" i="9"/>
  <c r="E90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F69" i="9"/>
  <c r="G69" i="9"/>
  <c r="H69" i="9"/>
  <c r="F70" i="9"/>
  <c r="G70" i="9"/>
  <c r="H70" i="9"/>
  <c r="F71" i="9"/>
  <c r="G71" i="9"/>
  <c r="E70" i="9"/>
  <c r="E71" i="9"/>
  <c r="C57" i="9"/>
  <c r="C58" i="9"/>
  <c r="C59" i="9"/>
  <c r="C60" i="9"/>
  <c r="C62" i="9"/>
  <c r="C63" i="9"/>
  <c r="C65" i="9"/>
  <c r="C67" i="9"/>
  <c r="C68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F52" i="9"/>
  <c r="G52" i="9"/>
  <c r="H52" i="9"/>
  <c r="F53" i="9"/>
  <c r="G53" i="9"/>
  <c r="H53" i="9"/>
  <c r="F54" i="9"/>
  <c r="G54" i="9"/>
  <c r="E53" i="9"/>
  <c r="E54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F34" i="9"/>
  <c r="G34" i="9"/>
  <c r="H34" i="9"/>
  <c r="F35" i="9"/>
  <c r="G35" i="9"/>
  <c r="H35" i="9"/>
  <c r="F36" i="9"/>
  <c r="G36" i="9"/>
  <c r="E35" i="9"/>
  <c r="E36" i="9"/>
  <c r="B27" i="9"/>
  <c r="B28" i="9"/>
  <c r="B29" i="9"/>
  <c r="B31" i="9"/>
  <c r="B32" i="9"/>
  <c r="B33" i="9"/>
  <c r="B34" i="9"/>
  <c r="B35" i="9"/>
  <c r="B36" i="9"/>
  <c r="F21" i="9"/>
  <c r="G21" i="9"/>
  <c r="H21" i="9"/>
  <c r="F22" i="9"/>
  <c r="G22" i="9"/>
  <c r="H22" i="9"/>
  <c r="F23" i="9"/>
  <c r="G23" i="9"/>
  <c r="E22" i="9"/>
  <c r="E23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F84" i="6"/>
  <c r="G84" i="6"/>
  <c r="H84" i="6"/>
  <c r="F85" i="6"/>
  <c r="G85" i="6"/>
  <c r="H85" i="6"/>
  <c r="F86" i="6"/>
  <c r="G86" i="6"/>
  <c r="E85" i="6"/>
  <c r="E86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F53" i="6"/>
  <c r="G53" i="6"/>
  <c r="H53" i="6"/>
  <c r="F54" i="6"/>
  <c r="G54" i="6"/>
  <c r="H54" i="6"/>
  <c r="F55" i="6"/>
  <c r="G55" i="6"/>
  <c r="E54" i="6"/>
  <c r="E55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F35" i="6"/>
  <c r="G35" i="6"/>
  <c r="H35" i="6"/>
  <c r="F36" i="6"/>
  <c r="G36" i="6"/>
  <c r="H36" i="6"/>
  <c r="F37" i="6"/>
  <c r="G37" i="6"/>
  <c r="E36" i="6"/>
  <c r="E37" i="6"/>
  <c r="F21" i="6"/>
  <c r="G21" i="6"/>
  <c r="H21" i="6"/>
  <c r="F22" i="6"/>
  <c r="G22" i="6"/>
  <c r="H22" i="6"/>
  <c r="E22" i="6"/>
  <c r="B27" i="6"/>
  <c r="B28" i="6"/>
  <c r="B29" i="6"/>
  <c r="B30" i="6"/>
  <c r="B31" i="6"/>
  <c r="B32" i="6"/>
  <c r="B33" i="6"/>
  <c r="B34" i="6"/>
  <c r="B35" i="6"/>
  <c r="B36" i="6"/>
  <c r="B37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C29" i="9"/>
  <c r="B58" i="19"/>
  <c r="C58" i="19"/>
  <c r="B59" i="19"/>
  <c r="C59" i="19"/>
  <c r="B60" i="19"/>
  <c r="C60" i="19"/>
  <c r="B61" i="19"/>
  <c r="B62" i="19"/>
  <c r="C62" i="19"/>
  <c r="B63" i="19"/>
  <c r="C63" i="19"/>
  <c r="B64" i="19"/>
  <c r="C64" i="19"/>
  <c r="B65" i="19"/>
  <c r="C57" i="19"/>
  <c r="C71" i="10"/>
  <c r="C73" i="10"/>
  <c r="C75" i="10"/>
  <c r="C76" i="10"/>
  <c r="C77" i="10"/>
  <c r="C79" i="10"/>
  <c r="C81" i="10"/>
  <c r="C82" i="10"/>
  <c r="H79" i="18"/>
  <c r="E77" i="18"/>
  <c r="F77" i="18" s="1"/>
  <c r="G77" i="18" s="1"/>
  <c r="H77" i="18" s="1"/>
  <c r="E78" i="18"/>
  <c r="F78" i="18" s="1"/>
  <c r="G78" i="18" s="1"/>
  <c r="H78" i="18" s="1"/>
  <c r="E79" i="18"/>
  <c r="F79" i="18" s="1"/>
  <c r="G79" i="18" s="1"/>
  <c r="E80" i="18"/>
  <c r="F80" i="18" s="1"/>
  <c r="G80" i="18" s="1"/>
  <c r="H80" i="18" s="1"/>
  <c r="E81" i="18"/>
  <c r="F81" i="18" s="1"/>
  <c r="G81" i="18" s="1"/>
  <c r="H81" i="18" s="1"/>
  <c r="E82" i="18"/>
  <c r="F82" i="18" s="1"/>
  <c r="G82" i="18" s="1"/>
  <c r="H82" i="18" s="1"/>
  <c r="E83" i="18"/>
  <c r="F83" i="18" s="1"/>
  <c r="G83" i="18" s="1"/>
  <c r="H83" i="18" s="1"/>
  <c r="E84" i="18"/>
  <c r="F84" i="18" s="1"/>
  <c r="G84" i="18" s="1"/>
  <c r="H84" i="18" s="1"/>
  <c r="E85" i="18"/>
  <c r="F85" i="18" s="1"/>
  <c r="G85" i="18" s="1"/>
  <c r="H85" i="18" s="1"/>
  <c r="E86" i="18"/>
  <c r="F86" i="18" s="1"/>
  <c r="G86" i="18" s="1"/>
  <c r="H86" i="18" s="1"/>
  <c r="E87" i="18"/>
  <c r="F87" i="18" s="1"/>
  <c r="G87" i="18" s="1"/>
  <c r="H87" i="18" s="1"/>
  <c r="E88" i="18"/>
  <c r="F88" i="18" s="1"/>
  <c r="G88" i="18" s="1"/>
  <c r="H88" i="18" s="1"/>
  <c r="E89" i="18"/>
  <c r="F89" i="18" s="1"/>
  <c r="E90" i="18"/>
  <c r="C77" i="18"/>
  <c r="C78" i="18"/>
  <c r="C81" i="18"/>
  <c r="C82" i="18"/>
  <c r="C84" i="18"/>
  <c r="C85" i="18"/>
  <c r="C87" i="18"/>
  <c r="C88" i="18"/>
  <c r="C89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H11" i="10"/>
  <c r="H72" i="10"/>
  <c r="E71" i="10"/>
  <c r="F71" i="10" s="1"/>
  <c r="G71" i="10" s="1"/>
  <c r="H71" i="10" s="1"/>
  <c r="E72" i="10"/>
  <c r="F72" i="10" s="1"/>
  <c r="G72" i="10" s="1"/>
  <c r="E73" i="10"/>
  <c r="F73" i="10" s="1"/>
  <c r="G73" i="10" s="1"/>
  <c r="H73" i="10" s="1"/>
  <c r="E74" i="10"/>
  <c r="F74" i="10" s="1"/>
  <c r="G74" i="10" s="1"/>
  <c r="H74" i="10" s="1"/>
  <c r="E75" i="10"/>
  <c r="F75" i="10" s="1"/>
  <c r="G75" i="10" s="1"/>
  <c r="H75" i="10" s="1"/>
  <c r="E76" i="10"/>
  <c r="F76" i="10" s="1"/>
  <c r="G76" i="10" s="1"/>
  <c r="H76" i="10" s="1"/>
  <c r="E77" i="10"/>
  <c r="F77" i="10" s="1"/>
  <c r="G77" i="10" s="1"/>
  <c r="H77" i="10" s="1"/>
  <c r="E78" i="10"/>
  <c r="F78" i="10" s="1"/>
  <c r="G78" i="10" s="1"/>
  <c r="H78" i="10" s="1"/>
  <c r="E79" i="10"/>
  <c r="F79" i="10" s="1"/>
  <c r="G79" i="10" s="1"/>
  <c r="H79" i="10" s="1"/>
  <c r="E80" i="10"/>
  <c r="F80" i="10" s="1"/>
  <c r="G80" i="10" s="1"/>
  <c r="H80" i="10" s="1"/>
  <c r="E81" i="10"/>
  <c r="F81" i="10" s="1"/>
  <c r="G81" i="10" s="1"/>
  <c r="H81" i="10" s="1"/>
  <c r="E82" i="10"/>
  <c r="F82" i="10" s="1"/>
  <c r="E83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E75" i="9"/>
  <c r="F75" i="9" s="1"/>
  <c r="G75" i="9" s="1"/>
  <c r="E76" i="9"/>
  <c r="F76" i="9" s="1"/>
  <c r="G76" i="9" s="1"/>
  <c r="E77" i="9"/>
  <c r="F77" i="9" s="1"/>
  <c r="G77" i="9" s="1"/>
  <c r="E78" i="9"/>
  <c r="F78" i="9" s="1"/>
  <c r="G78" i="9" s="1"/>
  <c r="E79" i="9"/>
  <c r="F79" i="9" s="1"/>
  <c r="G79" i="9" s="1"/>
  <c r="E80" i="9"/>
  <c r="F80" i="9" s="1"/>
  <c r="G80" i="9" s="1"/>
  <c r="E81" i="9"/>
  <c r="F81" i="9" s="1"/>
  <c r="G81" i="9" s="1"/>
  <c r="E82" i="9"/>
  <c r="F82" i="9" s="1"/>
  <c r="G82" i="9" s="1"/>
  <c r="E83" i="9"/>
  <c r="F83" i="9" s="1"/>
  <c r="G83" i="9" s="1"/>
  <c r="E84" i="9"/>
  <c r="F84" i="9" s="1"/>
  <c r="G84" i="9" s="1"/>
  <c r="E85" i="9"/>
  <c r="F85" i="9" s="1"/>
  <c r="G85" i="9" s="1"/>
  <c r="E86" i="9"/>
  <c r="F86" i="9" s="1"/>
  <c r="E87" i="9"/>
  <c r="C74" i="9"/>
  <c r="C75" i="9"/>
  <c r="C76" i="9"/>
  <c r="C77" i="9"/>
  <c r="C78" i="9"/>
  <c r="C79" i="9"/>
  <c r="C80" i="9"/>
  <c r="C81" i="9"/>
  <c r="C83" i="9"/>
  <c r="C85" i="9"/>
  <c r="C86" i="9"/>
  <c r="B74" i="9"/>
  <c r="E58" i="9"/>
  <c r="F58" i="9" s="1"/>
  <c r="G58" i="9" s="1"/>
  <c r="H58" i="9" s="1"/>
  <c r="E59" i="9"/>
  <c r="F59" i="9" s="1"/>
  <c r="G59" i="9" s="1"/>
  <c r="H59" i="9" s="1"/>
  <c r="E60" i="9"/>
  <c r="F60" i="9" s="1"/>
  <c r="G60" i="9" s="1"/>
  <c r="H60" i="9" s="1"/>
  <c r="E61" i="9"/>
  <c r="F61" i="9" s="1"/>
  <c r="G61" i="9" s="1"/>
  <c r="H61" i="9" s="1"/>
  <c r="E62" i="9"/>
  <c r="F62" i="9" s="1"/>
  <c r="G62" i="9" s="1"/>
  <c r="H62" i="9" s="1"/>
  <c r="E63" i="9"/>
  <c r="F63" i="9" s="1"/>
  <c r="G63" i="9" s="1"/>
  <c r="H63" i="9" s="1"/>
  <c r="E64" i="9"/>
  <c r="F64" i="9" s="1"/>
  <c r="G64" i="9" s="1"/>
  <c r="H64" i="9" s="1"/>
  <c r="E65" i="9"/>
  <c r="F65" i="9" s="1"/>
  <c r="G65" i="9" s="1"/>
  <c r="H65" i="9" s="1"/>
  <c r="E66" i="9"/>
  <c r="F66" i="9" s="1"/>
  <c r="G66" i="9" s="1"/>
  <c r="H66" i="9" s="1"/>
  <c r="E67" i="9"/>
  <c r="F67" i="9" s="1"/>
  <c r="G67" i="9" s="1"/>
  <c r="H67" i="9" s="1"/>
  <c r="E68" i="9"/>
  <c r="F68" i="9" s="1"/>
  <c r="E69" i="9"/>
  <c r="H42" i="9"/>
  <c r="C40" i="9"/>
  <c r="C41" i="9"/>
  <c r="C43" i="9"/>
  <c r="C44" i="9"/>
  <c r="C45" i="9"/>
  <c r="C46" i="9"/>
  <c r="C47" i="9"/>
  <c r="C48" i="9"/>
  <c r="C50" i="9"/>
  <c r="C51" i="9"/>
  <c r="E40" i="9"/>
  <c r="F40" i="9" s="1"/>
  <c r="G40" i="9" s="1"/>
  <c r="H40" i="9" s="1"/>
  <c r="E41" i="9"/>
  <c r="F41" i="9" s="1"/>
  <c r="G41" i="9" s="1"/>
  <c r="H41" i="9" s="1"/>
  <c r="E42" i="9"/>
  <c r="F42" i="9" s="1"/>
  <c r="G42" i="9" s="1"/>
  <c r="E43" i="9"/>
  <c r="F43" i="9" s="1"/>
  <c r="G43" i="9" s="1"/>
  <c r="H43" i="9" s="1"/>
  <c r="E44" i="9"/>
  <c r="F44" i="9" s="1"/>
  <c r="G44" i="9" s="1"/>
  <c r="H44" i="9" s="1"/>
  <c r="E45" i="9"/>
  <c r="F45" i="9" s="1"/>
  <c r="G45" i="9" s="1"/>
  <c r="H45" i="9" s="1"/>
  <c r="E46" i="9"/>
  <c r="F46" i="9" s="1"/>
  <c r="G46" i="9" s="1"/>
  <c r="H46" i="9" s="1"/>
  <c r="E47" i="9"/>
  <c r="F47" i="9" s="1"/>
  <c r="G47" i="9" s="1"/>
  <c r="H47" i="9" s="1"/>
  <c r="E48" i="9"/>
  <c r="F48" i="9" s="1"/>
  <c r="G48" i="9" s="1"/>
  <c r="H48" i="9" s="1"/>
  <c r="E49" i="9"/>
  <c r="F49" i="9" s="1"/>
  <c r="G49" i="9" s="1"/>
  <c r="H49" i="9" s="1"/>
  <c r="E50" i="9"/>
  <c r="F50" i="9" s="1"/>
  <c r="G50" i="9" s="1"/>
  <c r="H50" i="9" s="1"/>
  <c r="E51" i="9"/>
  <c r="F51" i="9" s="1"/>
  <c r="E52" i="9"/>
  <c r="E55" i="7"/>
  <c r="F55" i="7"/>
  <c r="G55" i="7"/>
  <c r="H55" i="7"/>
  <c r="H12" i="9"/>
  <c r="E10" i="9"/>
  <c r="F10" i="9" s="1"/>
  <c r="G10" i="9" s="1"/>
  <c r="H10" i="9" s="1"/>
  <c r="E11" i="9"/>
  <c r="F11" i="9" s="1"/>
  <c r="G11" i="9" s="1"/>
  <c r="H11" i="9" s="1"/>
  <c r="E12" i="9"/>
  <c r="F12" i="9" s="1"/>
  <c r="G12" i="9" s="1"/>
  <c r="E13" i="9"/>
  <c r="F13" i="9" s="1"/>
  <c r="G13" i="9" s="1"/>
  <c r="H13" i="9" s="1"/>
  <c r="E14" i="9"/>
  <c r="F14" i="9" s="1"/>
  <c r="G14" i="9" s="1"/>
  <c r="H14" i="9" s="1"/>
  <c r="E15" i="9"/>
  <c r="F15" i="9" s="1"/>
  <c r="G15" i="9" s="1"/>
  <c r="H15" i="9" s="1"/>
  <c r="E16" i="9"/>
  <c r="F16" i="9" s="1"/>
  <c r="G16" i="9" s="1"/>
  <c r="H16" i="9" s="1"/>
  <c r="E17" i="9"/>
  <c r="F17" i="9" s="1"/>
  <c r="G17" i="9" s="1"/>
  <c r="H17" i="9" s="1"/>
  <c r="E18" i="9"/>
  <c r="F18" i="9" s="1"/>
  <c r="G18" i="9" s="1"/>
  <c r="H18" i="9" s="1"/>
  <c r="E19" i="9"/>
  <c r="F19" i="9" s="1"/>
  <c r="G19" i="9" s="1"/>
  <c r="H19" i="9" s="1"/>
  <c r="E20" i="9"/>
  <c r="F20" i="9" s="1"/>
  <c r="E21" i="9"/>
  <c r="C10" i="9"/>
  <c r="C11" i="9"/>
  <c r="C12" i="9"/>
  <c r="C14" i="9"/>
  <c r="C15" i="9"/>
  <c r="C17" i="9"/>
  <c r="C19" i="9"/>
  <c r="C20" i="9"/>
  <c r="E72" i="6"/>
  <c r="F72" i="6"/>
  <c r="G72" i="6"/>
  <c r="H72" i="6"/>
  <c r="E73" i="6"/>
  <c r="F73" i="6"/>
  <c r="G73" i="6"/>
  <c r="H73" i="6"/>
  <c r="E74" i="6"/>
  <c r="F74" i="6"/>
  <c r="G74" i="6"/>
  <c r="H74" i="6"/>
  <c r="E75" i="6"/>
  <c r="F75" i="6"/>
  <c r="G75" i="6"/>
  <c r="H75" i="6"/>
  <c r="E76" i="6"/>
  <c r="F76" i="6"/>
  <c r="G76" i="6"/>
  <c r="H76" i="6"/>
  <c r="E77" i="6"/>
  <c r="F77" i="6"/>
  <c r="G77" i="6"/>
  <c r="H77" i="6"/>
  <c r="E78" i="6"/>
  <c r="F78" i="6"/>
  <c r="G78" i="6"/>
  <c r="H78" i="6"/>
  <c r="E79" i="6"/>
  <c r="F79" i="6"/>
  <c r="G79" i="6"/>
  <c r="H79" i="6"/>
  <c r="E80" i="6"/>
  <c r="F80" i="6"/>
  <c r="G80" i="6"/>
  <c r="H80" i="6"/>
  <c r="E81" i="6"/>
  <c r="F81" i="6"/>
  <c r="G81" i="6"/>
  <c r="H81" i="6"/>
  <c r="E82" i="6"/>
  <c r="F82" i="6"/>
  <c r="G82" i="6"/>
  <c r="H82" i="6"/>
  <c r="E83" i="6"/>
  <c r="F83" i="6"/>
  <c r="E84" i="6"/>
  <c r="C72" i="6"/>
  <c r="C73" i="6"/>
  <c r="C74" i="6"/>
  <c r="C75" i="6"/>
  <c r="C76" i="6"/>
  <c r="C77" i="6"/>
  <c r="C79" i="6"/>
  <c r="C82" i="6"/>
  <c r="C83" i="6"/>
  <c r="B9" i="6"/>
  <c r="E24" i="7"/>
  <c r="F24" i="7"/>
  <c r="G24" i="7"/>
  <c r="H24" i="7"/>
  <c r="H75" i="9" l="1"/>
  <c r="H76" i="9"/>
  <c r="H77" i="9"/>
  <c r="H78" i="9"/>
  <c r="H79" i="9"/>
  <c r="H80" i="9"/>
  <c r="H81" i="9"/>
  <c r="H82" i="9"/>
  <c r="H83" i="9"/>
  <c r="H84" i="9"/>
  <c r="H85" i="9"/>
  <c r="E74" i="9"/>
  <c r="F74" i="9" s="1"/>
  <c r="G74" i="9" s="1"/>
  <c r="H74" i="9" s="1"/>
  <c r="B11" i="11"/>
  <c r="C27" i="17"/>
  <c r="C29" i="17"/>
  <c r="C30" i="17"/>
  <c r="C32" i="17"/>
  <c r="C33" i="17"/>
  <c r="C34" i="17"/>
  <c r="C26" i="17"/>
  <c r="B44" i="11"/>
  <c r="E28" i="6" l="1"/>
  <c r="F28" i="6" s="1"/>
  <c r="G28" i="6" s="1"/>
  <c r="H28" i="6" s="1"/>
  <c r="E9" i="20" l="1"/>
  <c r="F9" i="20" s="1"/>
  <c r="G9" i="20" s="1"/>
  <c r="H9" i="20" s="1"/>
  <c r="C9" i="20"/>
  <c r="B9" i="20"/>
  <c r="E10" i="19"/>
  <c r="F10" i="19" s="1"/>
  <c r="G10" i="19" s="1"/>
  <c r="H10" i="19" s="1"/>
  <c r="C10" i="19"/>
  <c r="B10" i="19"/>
  <c r="B26" i="18"/>
  <c r="E15" i="10"/>
  <c r="B46" i="11"/>
  <c r="C46" i="11"/>
  <c r="E46" i="11"/>
  <c r="F46" i="11"/>
  <c r="G46" i="11"/>
  <c r="J87" i="12"/>
  <c r="J86" i="12"/>
  <c r="H56" i="12"/>
  <c r="H38" i="12"/>
  <c r="H39" i="12"/>
  <c r="H17" i="12"/>
  <c r="E104" i="12"/>
  <c r="B120" i="12"/>
  <c r="B81" i="12"/>
  <c r="B71" i="12"/>
  <c r="B62" i="12"/>
  <c r="H16" i="12" l="1"/>
  <c r="J16" i="12"/>
  <c r="B17" i="12"/>
  <c r="J54" i="12"/>
  <c r="L54" i="12"/>
  <c r="J55" i="12"/>
  <c r="H55" i="12"/>
  <c r="H54" i="12"/>
  <c r="E54" i="12"/>
  <c r="B55" i="12"/>
  <c r="B54" i="12"/>
  <c r="L48" i="12"/>
  <c r="J49" i="12"/>
  <c r="J48" i="12"/>
  <c r="H49" i="12"/>
  <c r="H50" i="12"/>
  <c r="H48" i="12"/>
  <c r="E48" i="12"/>
  <c r="B48" i="12"/>
  <c r="E15" i="12" l="1"/>
  <c r="L132" i="12" l="1"/>
  <c r="J133" i="12"/>
  <c r="J132" i="12"/>
  <c r="H132" i="12"/>
  <c r="H130" i="12"/>
  <c r="H131" i="12"/>
  <c r="H129" i="12"/>
  <c r="E132" i="12"/>
  <c r="B133" i="12"/>
  <c r="B132" i="12"/>
  <c r="L126" i="12"/>
  <c r="L129" i="12"/>
  <c r="J130" i="12"/>
  <c r="J129" i="12"/>
  <c r="E129" i="12"/>
  <c r="B130" i="12"/>
  <c r="B129" i="12"/>
  <c r="E126" i="12"/>
  <c r="B127" i="12"/>
  <c r="B128" i="12"/>
  <c r="B126" i="12"/>
  <c r="L123" i="12"/>
  <c r="J124" i="12"/>
  <c r="J125" i="12"/>
  <c r="J123" i="12"/>
  <c r="H124" i="12"/>
  <c r="H125" i="12"/>
  <c r="H123" i="12"/>
  <c r="E123" i="12"/>
  <c r="B123" i="12"/>
  <c r="L120" i="12"/>
  <c r="J121" i="12"/>
  <c r="J120" i="12"/>
  <c r="H121" i="12"/>
  <c r="H122" i="12"/>
  <c r="H120" i="12"/>
  <c r="E120" i="12"/>
  <c r="L116" i="12"/>
  <c r="J111" i="12"/>
  <c r="J117" i="12"/>
  <c r="J116" i="12"/>
  <c r="H117" i="12"/>
  <c r="H118" i="12"/>
  <c r="H116" i="12"/>
  <c r="E116" i="12"/>
  <c r="B116" i="12"/>
  <c r="L113" i="12"/>
  <c r="B114" i="12"/>
  <c r="B115" i="12"/>
  <c r="E113" i="12"/>
  <c r="B113" i="12"/>
  <c r="H111" i="12"/>
  <c r="H112" i="12"/>
  <c r="B111" i="12"/>
  <c r="L110" i="12"/>
  <c r="J110" i="12"/>
  <c r="H110" i="12"/>
  <c r="E110" i="12"/>
  <c r="B110" i="12"/>
  <c r="L107" i="12"/>
  <c r="E107" i="12"/>
  <c r="B108" i="12"/>
  <c r="B109" i="12"/>
  <c r="B107" i="12"/>
  <c r="L104" i="12"/>
  <c r="J105" i="12"/>
  <c r="J104" i="12"/>
  <c r="H105" i="12"/>
  <c r="H106" i="12"/>
  <c r="H104" i="12"/>
  <c r="B104" i="12"/>
  <c r="B96" i="12"/>
  <c r="B97" i="12"/>
  <c r="L101" i="12"/>
  <c r="H101" i="12"/>
  <c r="E101" i="12"/>
  <c r="B94" i="12"/>
  <c r="B102" i="12"/>
  <c r="B101" i="12"/>
  <c r="L98" i="12"/>
  <c r="J99" i="12"/>
  <c r="J98" i="12"/>
  <c r="H99" i="12"/>
  <c r="H100" i="12"/>
  <c r="H98" i="12"/>
  <c r="E98" i="12"/>
  <c r="B98" i="12"/>
  <c r="L95" i="12"/>
  <c r="E95" i="12"/>
  <c r="B95" i="12"/>
  <c r="L93" i="12"/>
  <c r="J93" i="12"/>
  <c r="H94" i="12"/>
  <c r="H93" i="12"/>
  <c r="E93" i="12"/>
  <c r="B93" i="12"/>
  <c r="L90" i="12"/>
  <c r="J91" i="12"/>
  <c r="J90" i="12"/>
  <c r="H91" i="12"/>
  <c r="H92" i="12"/>
  <c r="H90" i="12"/>
  <c r="E90" i="12"/>
  <c r="B90" i="12"/>
  <c r="L86" i="12"/>
  <c r="H82" i="12"/>
  <c r="B87" i="12"/>
  <c r="H86" i="12"/>
  <c r="B84" i="12"/>
  <c r="B85" i="12"/>
  <c r="B78" i="12"/>
  <c r="B79" i="12"/>
  <c r="B65" i="12"/>
  <c r="B66" i="12"/>
  <c r="B52" i="12"/>
  <c r="B53" i="12"/>
  <c r="B46" i="12"/>
  <c r="B47" i="12"/>
  <c r="B32" i="12"/>
  <c r="B33" i="12"/>
  <c r="B19" i="12"/>
  <c r="B20" i="12"/>
  <c r="B13" i="12"/>
  <c r="B14" i="12"/>
  <c r="E86" i="12"/>
  <c r="B86" i="12"/>
  <c r="L83" i="12"/>
  <c r="E83" i="12"/>
  <c r="B83" i="12"/>
  <c r="L80" i="12"/>
  <c r="J81" i="12"/>
  <c r="J80" i="12"/>
  <c r="H81" i="12"/>
  <c r="E81" i="12"/>
  <c r="H80" i="12"/>
  <c r="E80" i="12"/>
  <c r="B80" i="12"/>
  <c r="L77" i="12"/>
  <c r="E77" i="12"/>
  <c r="B77" i="12"/>
  <c r="L74" i="12"/>
  <c r="J75" i="12"/>
  <c r="J74" i="12"/>
  <c r="H75" i="12"/>
  <c r="H76" i="12"/>
  <c r="H74" i="12"/>
  <c r="E74" i="12"/>
  <c r="B74" i="12"/>
  <c r="A73" i="12"/>
  <c r="K73" i="12" s="1"/>
  <c r="G73" i="12" l="1"/>
  <c r="I73" i="12"/>
  <c r="A7" i="20" l="1"/>
  <c r="A119" i="12" s="1"/>
  <c r="B7" i="20"/>
  <c r="B10" i="20"/>
  <c r="C10" i="20"/>
  <c r="E10" i="20"/>
  <c r="F10" i="20"/>
  <c r="G10" i="20"/>
  <c r="H10" i="20"/>
  <c r="B11" i="20"/>
  <c r="C11" i="20"/>
  <c r="E11" i="20"/>
  <c r="F11" i="20"/>
  <c r="G11" i="20"/>
  <c r="H11" i="20"/>
  <c r="B12" i="20"/>
  <c r="C12" i="20"/>
  <c r="E12" i="20"/>
  <c r="F12" i="20"/>
  <c r="G12" i="20"/>
  <c r="H12" i="20"/>
  <c r="B13" i="20"/>
  <c r="C13" i="20"/>
  <c r="E13" i="20"/>
  <c r="F13" i="20"/>
  <c r="G13" i="20"/>
  <c r="H13" i="20"/>
  <c r="B14" i="20"/>
  <c r="C14" i="20"/>
  <c r="E14" i="20"/>
  <c r="F14" i="20"/>
  <c r="G14" i="20"/>
  <c r="H14" i="20"/>
  <c r="B15" i="20"/>
  <c r="E15" i="20"/>
  <c r="F15" i="20"/>
  <c r="G15" i="20"/>
  <c r="H15" i="20"/>
  <c r="B16" i="20"/>
  <c r="C16" i="20"/>
  <c r="E16" i="20"/>
  <c r="F16" i="20"/>
  <c r="G16" i="20"/>
  <c r="H16" i="20"/>
  <c r="B17" i="20"/>
  <c r="C17" i="20"/>
  <c r="E17" i="20"/>
  <c r="F17" i="20"/>
  <c r="G17" i="20"/>
  <c r="H17" i="20"/>
  <c r="B18" i="20"/>
  <c r="E18" i="20"/>
  <c r="F18" i="20"/>
  <c r="G18" i="20"/>
  <c r="H18" i="20"/>
  <c r="B19" i="20"/>
  <c r="C19" i="20"/>
  <c r="E19" i="20"/>
  <c r="F19" i="20"/>
  <c r="G19" i="20"/>
  <c r="H19" i="20"/>
  <c r="B20" i="20"/>
  <c r="C20" i="20"/>
  <c r="E20" i="20"/>
  <c r="F20" i="20"/>
  <c r="G20" i="20"/>
  <c r="H20" i="20"/>
  <c r="B21" i="20"/>
  <c r="E21" i="20"/>
  <c r="B26" i="20"/>
  <c r="C26" i="20"/>
  <c r="E26" i="20"/>
  <c r="F26" i="20"/>
  <c r="G26" i="20"/>
  <c r="H26" i="20"/>
  <c r="B27" i="20"/>
  <c r="C27" i="20"/>
  <c r="E27" i="20"/>
  <c r="F27" i="20"/>
  <c r="G27" i="20"/>
  <c r="H27" i="20"/>
  <c r="B28" i="20"/>
  <c r="C28" i="20"/>
  <c r="E28" i="20"/>
  <c r="F28" i="20"/>
  <c r="G28" i="20"/>
  <c r="H28" i="20"/>
  <c r="B29" i="20"/>
  <c r="C29" i="20"/>
  <c r="E29" i="20"/>
  <c r="F29" i="20"/>
  <c r="G29" i="20"/>
  <c r="H29" i="20"/>
  <c r="B30" i="20"/>
  <c r="C30" i="20"/>
  <c r="E30" i="20"/>
  <c r="F30" i="20" s="1"/>
  <c r="B31" i="20"/>
  <c r="C31" i="20"/>
  <c r="E31" i="20"/>
  <c r="F31" i="20"/>
  <c r="G31" i="20"/>
  <c r="H31" i="20"/>
  <c r="B32" i="20"/>
  <c r="C32" i="20"/>
  <c r="E32" i="20"/>
  <c r="F32" i="20"/>
  <c r="G32" i="20"/>
  <c r="H32" i="20"/>
  <c r="B33" i="20"/>
  <c r="C33" i="20"/>
  <c r="E33" i="20"/>
  <c r="F33" i="20"/>
  <c r="G33" i="20"/>
  <c r="H33" i="20"/>
  <c r="B34" i="20"/>
  <c r="C34" i="20"/>
  <c r="E34" i="20"/>
  <c r="F34" i="20"/>
  <c r="G34" i="20" s="1"/>
  <c r="H34" i="20" s="1"/>
  <c r="B35" i="20"/>
  <c r="E35" i="20"/>
  <c r="F35" i="20"/>
  <c r="G35" i="20"/>
  <c r="H35" i="20"/>
  <c r="B36" i="20"/>
  <c r="C36" i="20"/>
  <c r="E36" i="20"/>
  <c r="F36" i="20"/>
  <c r="G36" i="20"/>
  <c r="H36" i="20"/>
  <c r="B37" i="20"/>
  <c r="C37" i="20"/>
  <c r="E37" i="20"/>
  <c r="F37" i="20"/>
  <c r="G37" i="20"/>
  <c r="H37" i="20"/>
  <c r="B38" i="20"/>
  <c r="E38" i="20"/>
  <c r="B43" i="20"/>
  <c r="C43" i="20"/>
  <c r="E43" i="20"/>
  <c r="F43" i="20"/>
  <c r="G43" i="20"/>
  <c r="H43" i="20"/>
  <c r="B44" i="20"/>
  <c r="C44" i="20"/>
  <c r="E44" i="20"/>
  <c r="F44" i="20"/>
  <c r="G44" i="20"/>
  <c r="H44" i="20"/>
  <c r="B45" i="20"/>
  <c r="C45" i="20"/>
  <c r="E45" i="20"/>
  <c r="F45" i="20"/>
  <c r="G45" i="20"/>
  <c r="H45" i="20"/>
  <c r="B46" i="20"/>
  <c r="C46" i="20"/>
  <c r="E46" i="20"/>
  <c r="F46" i="20"/>
  <c r="G46" i="20"/>
  <c r="H46" i="20"/>
  <c r="B47" i="20"/>
  <c r="E47" i="20"/>
  <c r="F47" i="20"/>
  <c r="G47" i="20"/>
  <c r="H47" i="20"/>
  <c r="B48" i="20"/>
  <c r="C48" i="20"/>
  <c r="E48" i="20"/>
  <c r="F48" i="20"/>
  <c r="G48" i="20"/>
  <c r="H48" i="20"/>
  <c r="B49" i="20"/>
  <c r="C49" i="20"/>
  <c r="E49" i="20"/>
  <c r="F49" i="20"/>
  <c r="G49" i="20"/>
  <c r="H49" i="20"/>
  <c r="B50" i="20"/>
  <c r="C50" i="20"/>
  <c r="E50" i="20"/>
  <c r="F50" i="20"/>
  <c r="G50" i="20"/>
  <c r="H50" i="20"/>
  <c r="B51" i="20"/>
  <c r="E51" i="20"/>
  <c r="B56" i="20"/>
  <c r="C56" i="20"/>
  <c r="E56" i="20"/>
  <c r="F56" i="20"/>
  <c r="G56" i="20"/>
  <c r="H56" i="20"/>
  <c r="B57" i="20"/>
  <c r="C57" i="20"/>
  <c r="E57" i="20"/>
  <c r="F57" i="20"/>
  <c r="G57" i="20"/>
  <c r="H57" i="20"/>
  <c r="B58" i="20"/>
  <c r="E58" i="20"/>
  <c r="F58" i="20"/>
  <c r="G58" i="20"/>
  <c r="H58" i="20"/>
  <c r="B59" i="20"/>
  <c r="C59" i="20"/>
  <c r="E59" i="20"/>
  <c r="F59" i="20"/>
  <c r="G59" i="20"/>
  <c r="H59" i="20"/>
  <c r="B60" i="20"/>
  <c r="C60" i="20"/>
  <c r="E60" i="20"/>
  <c r="F60" i="20"/>
  <c r="G60" i="20"/>
  <c r="H60" i="20"/>
  <c r="B61" i="20"/>
  <c r="C61" i="20"/>
  <c r="E61" i="20"/>
  <c r="F61" i="20"/>
  <c r="G61" i="20"/>
  <c r="H61" i="20"/>
  <c r="B62" i="20"/>
  <c r="C62" i="20"/>
  <c r="E62" i="20"/>
  <c r="F62" i="20"/>
  <c r="G62" i="20"/>
  <c r="H62" i="20"/>
  <c r="B63" i="20"/>
  <c r="E63" i="20"/>
  <c r="F63" i="20"/>
  <c r="G63" i="20"/>
  <c r="H63" i="20"/>
  <c r="B64" i="20"/>
  <c r="C64" i="20"/>
  <c r="E64" i="20"/>
  <c r="F64" i="20"/>
  <c r="G64" i="20"/>
  <c r="H64" i="20"/>
  <c r="B65" i="20"/>
  <c r="C65" i="20"/>
  <c r="E65" i="20"/>
  <c r="F65" i="20"/>
  <c r="G65" i="20"/>
  <c r="H65" i="20"/>
  <c r="B66" i="20"/>
  <c r="E66" i="20"/>
  <c r="F66" i="20"/>
  <c r="G66" i="20"/>
  <c r="H66" i="20"/>
  <c r="B67" i="20"/>
  <c r="C67" i="20"/>
  <c r="E67" i="20"/>
  <c r="F67" i="20"/>
  <c r="G67" i="20"/>
  <c r="H67" i="20"/>
  <c r="B68" i="20"/>
  <c r="C68" i="20"/>
  <c r="E68" i="20"/>
  <c r="F68" i="20"/>
  <c r="G68" i="20"/>
  <c r="H68" i="20"/>
  <c r="B69" i="20"/>
  <c r="E69" i="20"/>
  <c r="B74" i="20"/>
  <c r="C74" i="20"/>
  <c r="E74" i="20"/>
  <c r="F74" i="20"/>
  <c r="G74" i="20"/>
  <c r="H74" i="20"/>
  <c r="B75" i="20"/>
  <c r="C75" i="20"/>
  <c r="E75" i="20"/>
  <c r="F75" i="20"/>
  <c r="G75" i="20"/>
  <c r="H75" i="20"/>
  <c r="B76" i="20"/>
  <c r="E76" i="20"/>
  <c r="F76" i="20"/>
  <c r="G76" i="20"/>
  <c r="H76" i="20"/>
  <c r="B77" i="20"/>
  <c r="C77" i="20"/>
  <c r="E77" i="20"/>
  <c r="F77" i="20"/>
  <c r="G77" i="20"/>
  <c r="H77" i="20"/>
  <c r="B78" i="20"/>
  <c r="C78" i="20"/>
  <c r="E78" i="20"/>
  <c r="F78" i="20"/>
  <c r="G78" i="20"/>
  <c r="H78" i="20"/>
  <c r="B79" i="20"/>
  <c r="C79" i="20"/>
  <c r="E79" i="20"/>
  <c r="F79" i="20"/>
  <c r="G79" i="20"/>
  <c r="H79" i="20"/>
  <c r="B80" i="20"/>
  <c r="C80" i="20"/>
  <c r="E80" i="20"/>
  <c r="F80" i="20"/>
  <c r="G80" i="20"/>
  <c r="H80" i="20"/>
  <c r="B81" i="20"/>
  <c r="C81" i="20"/>
  <c r="E81" i="20"/>
  <c r="F81" i="20"/>
  <c r="G81" i="20"/>
  <c r="H81" i="20"/>
  <c r="B82" i="20"/>
  <c r="E82" i="20"/>
  <c r="F82" i="20"/>
  <c r="G82" i="20"/>
  <c r="H82" i="20"/>
  <c r="B83" i="20"/>
  <c r="C83" i="20"/>
  <c r="E83" i="20"/>
  <c r="F83" i="20"/>
  <c r="G83" i="20"/>
  <c r="H83" i="20"/>
  <c r="B84" i="20"/>
  <c r="C84" i="20"/>
  <c r="E84" i="20"/>
  <c r="F84" i="20"/>
  <c r="G84" i="20"/>
  <c r="H84" i="20"/>
  <c r="B85" i="20"/>
  <c r="C85" i="20"/>
  <c r="E85" i="20"/>
  <c r="F85" i="20"/>
  <c r="G85" i="20"/>
  <c r="H85" i="20"/>
  <c r="B86" i="20"/>
  <c r="E86" i="20"/>
  <c r="A7" i="19"/>
  <c r="A103" i="12" s="1"/>
  <c r="K103" i="12" s="1"/>
  <c r="B7" i="19"/>
  <c r="B9" i="19"/>
  <c r="C9" i="19"/>
  <c r="E9" i="19"/>
  <c r="F9" i="19"/>
  <c r="G9" i="19"/>
  <c r="H9" i="19"/>
  <c r="B11" i="19"/>
  <c r="C11" i="19"/>
  <c r="E11" i="19"/>
  <c r="F11" i="19"/>
  <c r="G11" i="19"/>
  <c r="H11" i="19"/>
  <c r="B12" i="19"/>
  <c r="C12" i="19"/>
  <c r="E12" i="19"/>
  <c r="F12" i="19"/>
  <c r="G12" i="19"/>
  <c r="H12" i="19"/>
  <c r="B13" i="19"/>
  <c r="C13" i="19"/>
  <c r="E13" i="19"/>
  <c r="F13" i="19"/>
  <c r="G13" i="19"/>
  <c r="H13" i="19"/>
  <c r="B14" i="19"/>
  <c r="C14" i="19"/>
  <c r="E14" i="19"/>
  <c r="F14" i="19"/>
  <c r="G14" i="19"/>
  <c r="H14" i="19"/>
  <c r="B15" i="19"/>
  <c r="E15" i="19"/>
  <c r="F15" i="19"/>
  <c r="G15" i="19"/>
  <c r="H15" i="19"/>
  <c r="B16" i="19"/>
  <c r="C16" i="19"/>
  <c r="E16" i="19"/>
  <c r="F16" i="19"/>
  <c r="G16" i="19"/>
  <c r="H16" i="19"/>
  <c r="B17" i="19"/>
  <c r="C17" i="19"/>
  <c r="E17" i="19"/>
  <c r="F17" i="19"/>
  <c r="G17" i="19"/>
  <c r="H17" i="19"/>
  <c r="B18" i="19"/>
  <c r="E18" i="19"/>
  <c r="F18" i="19"/>
  <c r="G18" i="19"/>
  <c r="H18" i="19"/>
  <c r="B19" i="19"/>
  <c r="C19" i="19"/>
  <c r="E19" i="19"/>
  <c r="F19" i="19"/>
  <c r="G19" i="19"/>
  <c r="H19" i="19"/>
  <c r="B20" i="19"/>
  <c r="C20" i="19"/>
  <c r="E20" i="19"/>
  <c r="F20" i="19"/>
  <c r="G20" i="19"/>
  <c r="H20" i="19"/>
  <c r="B21" i="19"/>
  <c r="E21" i="19"/>
  <c r="B26" i="19"/>
  <c r="C26" i="19"/>
  <c r="E26" i="19"/>
  <c r="F26" i="19"/>
  <c r="G26" i="19"/>
  <c r="H26" i="19"/>
  <c r="B27" i="19"/>
  <c r="C27" i="19"/>
  <c r="E27" i="19"/>
  <c r="F27" i="19"/>
  <c r="G27" i="19"/>
  <c r="H27" i="19"/>
  <c r="B28" i="19"/>
  <c r="C28" i="19"/>
  <c r="E28" i="19"/>
  <c r="F28" i="19"/>
  <c r="G28" i="19"/>
  <c r="H28" i="19"/>
  <c r="B29" i="19"/>
  <c r="C29" i="19"/>
  <c r="E29" i="19"/>
  <c r="F29" i="19"/>
  <c r="G29" i="19"/>
  <c r="H29" i="19"/>
  <c r="B30" i="19"/>
  <c r="E30" i="19"/>
  <c r="F30" i="19"/>
  <c r="G30" i="19"/>
  <c r="H30" i="19"/>
  <c r="B31" i="19"/>
  <c r="E31" i="19"/>
  <c r="F31" i="19"/>
  <c r="G31" i="19"/>
  <c r="H31" i="19"/>
  <c r="B32" i="19"/>
  <c r="C32" i="19"/>
  <c r="E32" i="19"/>
  <c r="F32" i="19"/>
  <c r="G32" i="19"/>
  <c r="H32" i="19"/>
  <c r="B33" i="19"/>
  <c r="C33" i="19"/>
  <c r="E33" i="19"/>
  <c r="F33" i="19"/>
  <c r="G33" i="19"/>
  <c r="H33" i="19"/>
  <c r="B34" i="19"/>
  <c r="E34" i="19"/>
  <c r="B39" i="19"/>
  <c r="C39" i="19"/>
  <c r="E39" i="19"/>
  <c r="F39" i="19"/>
  <c r="G39" i="19"/>
  <c r="H39" i="19"/>
  <c r="B40" i="19"/>
  <c r="C40" i="19"/>
  <c r="E40" i="19"/>
  <c r="F40" i="19"/>
  <c r="G40" i="19"/>
  <c r="H40" i="19"/>
  <c r="B41" i="19"/>
  <c r="C41" i="19"/>
  <c r="E41" i="19"/>
  <c r="F41" i="19"/>
  <c r="G41" i="19"/>
  <c r="H41" i="19"/>
  <c r="B42" i="19"/>
  <c r="C42" i="19"/>
  <c r="E42" i="19"/>
  <c r="F42" i="19"/>
  <c r="G42" i="19"/>
  <c r="H42" i="19"/>
  <c r="B43" i="19"/>
  <c r="C43" i="19"/>
  <c r="E43" i="19"/>
  <c r="F43" i="19"/>
  <c r="G43" i="19"/>
  <c r="H43" i="19"/>
  <c r="B44" i="19"/>
  <c r="C44" i="19"/>
  <c r="E44" i="19"/>
  <c r="F44" i="19"/>
  <c r="G44" i="19"/>
  <c r="H44" i="19"/>
  <c r="B45" i="19"/>
  <c r="C45" i="19"/>
  <c r="E45" i="19"/>
  <c r="F45" i="19"/>
  <c r="G45" i="19"/>
  <c r="H45" i="19"/>
  <c r="B46" i="19"/>
  <c r="E46" i="19"/>
  <c r="F46" i="19"/>
  <c r="G46" i="19"/>
  <c r="H46" i="19"/>
  <c r="B47" i="19"/>
  <c r="C47" i="19"/>
  <c r="E47" i="19"/>
  <c r="F47" i="19"/>
  <c r="G47" i="19"/>
  <c r="H47" i="19"/>
  <c r="B48" i="19"/>
  <c r="C48" i="19"/>
  <c r="E48" i="19"/>
  <c r="F48" i="19"/>
  <c r="G48" i="19"/>
  <c r="H48" i="19"/>
  <c r="B49" i="19"/>
  <c r="E49" i="19"/>
  <c r="F49" i="19"/>
  <c r="G49" i="19"/>
  <c r="H49" i="19"/>
  <c r="B50" i="19"/>
  <c r="C50" i="19"/>
  <c r="E50" i="19"/>
  <c r="F50" i="19"/>
  <c r="G50" i="19"/>
  <c r="H50" i="19"/>
  <c r="B51" i="19"/>
  <c r="C51" i="19"/>
  <c r="E51" i="19"/>
  <c r="F51" i="19"/>
  <c r="G51" i="19"/>
  <c r="H51" i="19"/>
  <c r="B52" i="19"/>
  <c r="E52" i="19"/>
  <c r="B57" i="19"/>
  <c r="E57" i="19"/>
  <c r="F57" i="19"/>
  <c r="G57" i="19"/>
  <c r="H57" i="19"/>
  <c r="E58" i="19"/>
  <c r="F58" i="19"/>
  <c r="G58" i="19"/>
  <c r="H58" i="19"/>
  <c r="E59" i="19"/>
  <c r="F59" i="19"/>
  <c r="G59" i="19"/>
  <c r="H59" i="19"/>
  <c r="E60" i="19"/>
  <c r="F60" i="19"/>
  <c r="G60" i="19"/>
  <c r="H60" i="19"/>
  <c r="E61" i="19"/>
  <c r="F61" i="19"/>
  <c r="G61" i="19"/>
  <c r="H61" i="19"/>
  <c r="E62" i="19"/>
  <c r="F62" i="19"/>
  <c r="G62" i="19"/>
  <c r="H62" i="19"/>
  <c r="E63" i="19"/>
  <c r="F63" i="19"/>
  <c r="G63" i="19"/>
  <c r="H63" i="19"/>
  <c r="E64" i="19"/>
  <c r="F64" i="19"/>
  <c r="G64" i="19"/>
  <c r="H64" i="19"/>
  <c r="E65" i="19"/>
  <c r="A70" i="19"/>
  <c r="A7" i="18"/>
  <c r="A89" i="12" s="1"/>
  <c r="B7" i="18"/>
  <c r="B9" i="18"/>
  <c r="C9" i="18"/>
  <c r="E9" i="18"/>
  <c r="F9" i="18"/>
  <c r="G9" i="18"/>
  <c r="H9" i="18"/>
  <c r="B10" i="18"/>
  <c r="C10" i="18"/>
  <c r="E10" i="18"/>
  <c r="F10" i="18"/>
  <c r="G10" i="18"/>
  <c r="H10" i="18"/>
  <c r="B11" i="18"/>
  <c r="C11" i="18"/>
  <c r="E11" i="18"/>
  <c r="F11" i="18"/>
  <c r="G11" i="18"/>
  <c r="H11" i="18"/>
  <c r="B12" i="18"/>
  <c r="C12" i="18"/>
  <c r="E12" i="18"/>
  <c r="F12" i="18"/>
  <c r="G12" i="18"/>
  <c r="H12" i="18"/>
  <c r="B13" i="18"/>
  <c r="C13" i="18"/>
  <c r="E13" i="18"/>
  <c r="F13" i="18"/>
  <c r="G13" i="18"/>
  <c r="H13" i="18"/>
  <c r="B14" i="18"/>
  <c r="C14" i="18"/>
  <c r="E14" i="18"/>
  <c r="F14" i="18"/>
  <c r="G14" i="18"/>
  <c r="H14" i="18"/>
  <c r="B15" i="18"/>
  <c r="E15" i="18"/>
  <c r="F15" i="18"/>
  <c r="G15" i="18"/>
  <c r="H15" i="18"/>
  <c r="B16" i="18"/>
  <c r="C16" i="18"/>
  <c r="E16" i="18"/>
  <c r="F16" i="18"/>
  <c r="G16" i="18"/>
  <c r="H16" i="18"/>
  <c r="B17" i="18"/>
  <c r="C17" i="18"/>
  <c r="E17" i="18"/>
  <c r="F17" i="18"/>
  <c r="G17" i="18"/>
  <c r="H17" i="18"/>
  <c r="B18" i="18"/>
  <c r="E18" i="18"/>
  <c r="F18" i="18"/>
  <c r="G18" i="18"/>
  <c r="H18" i="18"/>
  <c r="B19" i="18"/>
  <c r="C19" i="18"/>
  <c r="E19" i="18"/>
  <c r="F19" i="18"/>
  <c r="G19" i="18"/>
  <c r="H19" i="18"/>
  <c r="B20" i="18"/>
  <c r="C20" i="18"/>
  <c r="E20" i="18"/>
  <c r="F20" i="18"/>
  <c r="G20" i="18"/>
  <c r="H20" i="18"/>
  <c r="B21" i="18"/>
  <c r="E21" i="18"/>
  <c r="C26" i="18"/>
  <c r="E26" i="18"/>
  <c r="F26" i="18"/>
  <c r="G26" i="18"/>
  <c r="H26" i="18"/>
  <c r="B27" i="18"/>
  <c r="C27" i="18"/>
  <c r="E27" i="18"/>
  <c r="F27" i="18"/>
  <c r="G27" i="18"/>
  <c r="H27" i="18"/>
  <c r="B28" i="18"/>
  <c r="E28" i="18"/>
  <c r="F28" i="18"/>
  <c r="G28" i="18"/>
  <c r="H28" i="18"/>
  <c r="B29" i="18"/>
  <c r="C29" i="18"/>
  <c r="E29" i="18"/>
  <c r="F29" i="18"/>
  <c r="G29" i="18"/>
  <c r="H29" i="18"/>
  <c r="B30" i="18"/>
  <c r="E30" i="18"/>
  <c r="F30" i="18"/>
  <c r="G30" i="18"/>
  <c r="H30" i="18"/>
  <c r="B31" i="18"/>
  <c r="C31" i="18"/>
  <c r="E31" i="18"/>
  <c r="F31" i="18"/>
  <c r="G31" i="18"/>
  <c r="H31" i="18"/>
  <c r="B32" i="18"/>
  <c r="C32" i="18"/>
  <c r="E32" i="18"/>
  <c r="F32" i="18"/>
  <c r="G32" i="18"/>
  <c r="H32" i="18"/>
  <c r="B33" i="18"/>
  <c r="C33" i="18"/>
  <c r="E33" i="18"/>
  <c r="F33" i="18"/>
  <c r="G33" i="18"/>
  <c r="H33" i="18"/>
  <c r="B34" i="18"/>
  <c r="C34" i="18"/>
  <c r="E34" i="18"/>
  <c r="F34" i="18"/>
  <c r="G34" i="18"/>
  <c r="H34" i="18"/>
  <c r="B35" i="18"/>
  <c r="C35" i="18"/>
  <c r="E35" i="18"/>
  <c r="F35" i="18"/>
  <c r="G35" i="18" s="1"/>
  <c r="B36" i="18"/>
  <c r="E36" i="18"/>
  <c r="F36" i="18"/>
  <c r="G36" i="18"/>
  <c r="H36" i="18"/>
  <c r="B37" i="18"/>
  <c r="C37" i="18"/>
  <c r="E37" i="18"/>
  <c r="F37" i="18"/>
  <c r="G37" i="18"/>
  <c r="H37" i="18"/>
  <c r="B38" i="18"/>
  <c r="C38" i="18"/>
  <c r="E38" i="18"/>
  <c r="F38" i="18"/>
  <c r="G38" i="18"/>
  <c r="H38" i="18"/>
  <c r="B39" i="18"/>
  <c r="E39" i="18"/>
  <c r="B44" i="18"/>
  <c r="C44" i="18"/>
  <c r="E44" i="18"/>
  <c r="F44" i="18"/>
  <c r="G44" i="18"/>
  <c r="H44" i="18"/>
  <c r="B45" i="18"/>
  <c r="C45" i="18"/>
  <c r="E45" i="18"/>
  <c r="F45" i="18"/>
  <c r="G45" i="18"/>
  <c r="H45" i="18"/>
  <c r="B46" i="18"/>
  <c r="E46" i="18"/>
  <c r="F46" i="18" s="1"/>
  <c r="G46" i="18" s="1"/>
  <c r="B47" i="18"/>
  <c r="C47" i="18"/>
  <c r="E47" i="18"/>
  <c r="F47" i="18"/>
  <c r="G47" i="18"/>
  <c r="H47" i="18"/>
  <c r="B48" i="18"/>
  <c r="C48" i="18"/>
  <c r="E48" i="18"/>
  <c r="F48" i="18"/>
  <c r="G48" i="18"/>
  <c r="H48" i="18"/>
  <c r="B49" i="18"/>
  <c r="E49" i="18"/>
  <c r="F49" i="18"/>
  <c r="G49" i="18"/>
  <c r="H49" i="18"/>
  <c r="B50" i="18"/>
  <c r="C50" i="18"/>
  <c r="E50" i="18"/>
  <c r="F50" i="18"/>
  <c r="G50" i="18"/>
  <c r="H50" i="18"/>
  <c r="B51" i="18"/>
  <c r="C51" i="18"/>
  <c r="E51" i="18"/>
  <c r="F51" i="18"/>
  <c r="G51" i="18"/>
  <c r="H51" i="18"/>
  <c r="B52" i="18"/>
  <c r="C52" i="18"/>
  <c r="E52" i="18"/>
  <c r="F52" i="18"/>
  <c r="G52" i="18"/>
  <c r="H52" i="18"/>
  <c r="B53" i="18"/>
  <c r="E53" i="18"/>
  <c r="B58" i="18"/>
  <c r="C58" i="18"/>
  <c r="E58" i="18"/>
  <c r="F58" i="18"/>
  <c r="G58" i="18"/>
  <c r="H58" i="18"/>
  <c r="B59" i="18"/>
  <c r="C59" i="18"/>
  <c r="E59" i="18"/>
  <c r="F59" i="18"/>
  <c r="G59" i="18"/>
  <c r="H59" i="18"/>
  <c r="B60" i="18"/>
  <c r="C60" i="18"/>
  <c r="E60" i="18"/>
  <c r="F60" i="18"/>
  <c r="G60" i="18"/>
  <c r="H60" i="18"/>
  <c r="B61" i="18"/>
  <c r="C61" i="18"/>
  <c r="E61" i="18"/>
  <c r="F61" i="18"/>
  <c r="G61" i="18"/>
  <c r="H61" i="18"/>
  <c r="B62" i="18"/>
  <c r="E62" i="18"/>
  <c r="F62" i="18"/>
  <c r="G62" i="18"/>
  <c r="H62" i="18"/>
  <c r="B63" i="18"/>
  <c r="C63" i="18"/>
  <c r="E63" i="18"/>
  <c r="F63" i="18"/>
  <c r="G63" i="18"/>
  <c r="H63" i="18"/>
  <c r="B64" i="18"/>
  <c r="E64" i="18"/>
  <c r="F64" i="18"/>
  <c r="G64" i="18"/>
  <c r="H64" i="18"/>
  <c r="B65" i="18"/>
  <c r="C65" i="18"/>
  <c r="E65" i="18"/>
  <c r="F65" i="18"/>
  <c r="G65" i="18"/>
  <c r="H65" i="18"/>
  <c r="B66" i="18"/>
  <c r="C66" i="18"/>
  <c r="E66" i="18"/>
  <c r="F66" i="18"/>
  <c r="G66" i="18"/>
  <c r="H66" i="18"/>
  <c r="B67" i="18"/>
  <c r="E67" i="18"/>
  <c r="F67" i="18"/>
  <c r="G67" i="18"/>
  <c r="H67" i="18"/>
  <c r="B68" i="18"/>
  <c r="C68" i="18"/>
  <c r="E68" i="18"/>
  <c r="F68" i="18"/>
  <c r="G68" i="18"/>
  <c r="H68" i="18"/>
  <c r="B69" i="18"/>
  <c r="C69" i="18"/>
  <c r="E69" i="18"/>
  <c r="F69" i="18"/>
  <c r="G69" i="18"/>
  <c r="H69" i="18"/>
  <c r="B70" i="18"/>
  <c r="C70" i="18"/>
  <c r="E70" i="18"/>
  <c r="F70" i="18"/>
  <c r="G70" i="18"/>
  <c r="H70" i="18"/>
  <c r="B71" i="18"/>
  <c r="E71" i="18"/>
  <c r="B76" i="18"/>
  <c r="C76" i="18"/>
  <c r="E76" i="18"/>
  <c r="F76" i="18" s="1"/>
  <c r="G76" i="18" s="1"/>
  <c r="H76" i="18" s="1"/>
  <c r="A7" i="17"/>
  <c r="B7" i="17"/>
  <c r="B9" i="17"/>
  <c r="C9" i="17"/>
  <c r="E9" i="17"/>
  <c r="F9" i="17"/>
  <c r="G9" i="17"/>
  <c r="H9" i="17"/>
  <c r="B10" i="17"/>
  <c r="C10" i="17"/>
  <c r="E10" i="17"/>
  <c r="F10" i="17"/>
  <c r="G10" i="17"/>
  <c r="H10" i="17"/>
  <c r="B11" i="17"/>
  <c r="C11" i="17"/>
  <c r="E11" i="17"/>
  <c r="F11" i="17"/>
  <c r="G11" i="17"/>
  <c r="H11" i="17"/>
  <c r="B12" i="17"/>
  <c r="C12" i="17"/>
  <c r="E12" i="17"/>
  <c r="F12" i="17"/>
  <c r="G12" i="17"/>
  <c r="H12" i="17"/>
  <c r="B13" i="17"/>
  <c r="E13" i="17"/>
  <c r="F13" i="17"/>
  <c r="G13" i="17"/>
  <c r="H13" i="17"/>
  <c r="B14" i="17"/>
  <c r="C14" i="17"/>
  <c r="E14" i="17"/>
  <c r="F14" i="17"/>
  <c r="G14" i="17"/>
  <c r="H14" i="17"/>
  <c r="B15" i="17"/>
  <c r="E15" i="17"/>
  <c r="F15" i="17"/>
  <c r="G15" i="17"/>
  <c r="H15" i="17"/>
  <c r="B16" i="17"/>
  <c r="C16" i="17"/>
  <c r="E16" i="17"/>
  <c r="F16" i="17"/>
  <c r="G16" i="17"/>
  <c r="H16" i="17"/>
  <c r="B17" i="17"/>
  <c r="C17" i="17"/>
  <c r="E17" i="17"/>
  <c r="F17" i="17"/>
  <c r="G17" i="17"/>
  <c r="H17" i="17"/>
  <c r="B18" i="17"/>
  <c r="E18" i="17"/>
  <c r="F18" i="17"/>
  <c r="G18" i="17"/>
  <c r="H18" i="17"/>
  <c r="B19" i="17"/>
  <c r="C19" i="17"/>
  <c r="E19" i="17"/>
  <c r="F19" i="17"/>
  <c r="G19" i="17"/>
  <c r="H19" i="17"/>
  <c r="B20" i="17"/>
  <c r="C20" i="17"/>
  <c r="E20" i="17"/>
  <c r="F20" i="17"/>
  <c r="G20" i="17"/>
  <c r="H20" i="17"/>
  <c r="B21" i="17"/>
  <c r="E21" i="17"/>
  <c r="B26" i="17"/>
  <c r="E26" i="17"/>
  <c r="F26" i="17"/>
  <c r="G26" i="17"/>
  <c r="H26" i="17"/>
  <c r="B27" i="17"/>
  <c r="E27" i="17"/>
  <c r="F27" i="17"/>
  <c r="G27" i="17"/>
  <c r="H27" i="17"/>
  <c r="B28" i="17"/>
  <c r="E28" i="17"/>
  <c r="F28" i="17"/>
  <c r="G28" i="17"/>
  <c r="H28" i="17"/>
  <c r="B29" i="17"/>
  <c r="E29" i="17"/>
  <c r="F29" i="17"/>
  <c r="G29" i="17"/>
  <c r="H29" i="17"/>
  <c r="B30" i="17"/>
  <c r="E30" i="17"/>
  <c r="F30" i="17"/>
  <c r="G30" i="17"/>
  <c r="H30" i="17"/>
  <c r="B31" i="17"/>
  <c r="E31" i="17"/>
  <c r="F31" i="17"/>
  <c r="G31" i="17"/>
  <c r="H31" i="17"/>
  <c r="B32" i="17"/>
  <c r="E32" i="17"/>
  <c r="F32" i="17"/>
  <c r="G32" i="17"/>
  <c r="H32" i="17"/>
  <c r="B33" i="17"/>
  <c r="E33" i="17"/>
  <c r="F33" i="17"/>
  <c r="G33" i="17"/>
  <c r="H33" i="17"/>
  <c r="B34" i="17"/>
  <c r="E34" i="17"/>
  <c r="F34" i="17"/>
  <c r="G34" i="17"/>
  <c r="H34" i="17"/>
  <c r="B35" i="17"/>
  <c r="E35" i="17"/>
  <c r="B40" i="17"/>
  <c r="C40" i="17"/>
  <c r="E40" i="17"/>
  <c r="F40" i="17"/>
  <c r="G40" i="17"/>
  <c r="H40" i="17"/>
  <c r="B41" i="17"/>
  <c r="C41" i="17"/>
  <c r="E41" i="17"/>
  <c r="F41" i="17"/>
  <c r="G41" i="17"/>
  <c r="H41" i="17"/>
  <c r="B42" i="17"/>
  <c r="C42" i="17"/>
  <c r="E42" i="17"/>
  <c r="F42" i="17"/>
  <c r="G42" i="17"/>
  <c r="H42" i="17"/>
  <c r="B43" i="17"/>
  <c r="C43" i="17"/>
  <c r="E43" i="17"/>
  <c r="F43" i="17"/>
  <c r="G43" i="17"/>
  <c r="H43" i="17"/>
  <c r="B44" i="17"/>
  <c r="C44" i="17"/>
  <c r="E44" i="17"/>
  <c r="F44" i="17"/>
  <c r="G44" i="17"/>
  <c r="H44" i="17"/>
  <c r="B45" i="17"/>
  <c r="C45" i="17"/>
  <c r="E45" i="17"/>
  <c r="F45" i="17"/>
  <c r="G45" i="17"/>
  <c r="H45" i="17"/>
  <c r="B46" i="17"/>
  <c r="C46" i="17"/>
  <c r="E46" i="17"/>
  <c r="F46" i="17"/>
  <c r="G46" i="17"/>
  <c r="H46" i="17"/>
  <c r="B47" i="17"/>
  <c r="E47" i="17"/>
  <c r="F47" i="17"/>
  <c r="G47" i="17"/>
  <c r="H47" i="17"/>
  <c r="B48" i="17"/>
  <c r="C48" i="17"/>
  <c r="E48" i="17"/>
  <c r="F48" i="17"/>
  <c r="G48" i="17"/>
  <c r="H48" i="17"/>
  <c r="B49" i="17"/>
  <c r="C49" i="17"/>
  <c r="E49" i="17"/>
  <c r="F49" i="17"/>
  <c r="G49" i="17"/>
  <c r="H49" i="17"/>
  <c r="B50" i="17"/>
  <c r="E50" i="17"/>
  <c r="F50" i="17"/>
  <c r="G50" i="17"/>
  <c r="H50" i="17"/>
  <c r="B51" i="17"/>
  <c r="C51" i="17"/>
  <c r="E51" i="17"/>
  <c r="F51" i="17"/>
  <c r="G51" i="17"/>
  <c r="H51" i="17"/>
  <c r="B52" i="17"/>
  <c r="C52" i="17"/>
  <c r="E52" i="17"/>
  <c r="F52" i="17"/>
  <c r="G52" i="17"/>
  <c r="H52" i="17"/>
  <c r="B53" i="17"/>
  <c r="E53" i="17"/>
  <c r="B58" i="17"/>
  <c r="C58" i="17"/>
  <c r="E58" i="17"/>
  <c r="F58" i="17"/>
  <c r="G58" i="17"/>
  <c r="H58" i="17"/>
  <c r="B59" i="17"/>
  <c r="C59" i="17"/>
  <c r="E59" i="17"/>
  <c r="F59" i="17"/>
  <c r="G59" i="17"/>
  <c r="H59" i="17"/>
  <c r="B60" i="17"/>
  <c r="C60" i="17"/>
  <c r="E60" i="17"/>
  <c r="F60" i="17"/>
  <c r="G60" i="17"/>
  <c r="H60" i="17"/>
  <c r="B61" i="17"/>
  <c r="C61" i="17"/>
  <c r="E61" i="17"/>
  <c r="F61" i="17"/>
  <c r="G61" i="17"/>
  <c r="H61" i="17"/>
  <c r="B62" i="17"/>
  <c r="E62" i="17"/>
  <c r="F62" i="17"/>
  <c r="G62" i="17"/>
  <c r="H62" i="17"/>
  <c r="B63" i="17"/>
  <c r="C63" i="17"/>
  <c r="E63" i="17"/>
  <c r="F63" i="17"/>
  <c r="G63" i="17"/>
  <c r="H63" i="17"/>
  <c r="B64" i="17"/>
  <c r="C64" i="17"/>
  <c r="E64" i="17"/>
  <c r="F64" i="17"/>
  <c r="G64" i="17"/>
  <c r="H64" i="17"/>
  <c r="B65" i="17"/>
  <c r="C65" i="17"/>
  <c r="E65" i="17"/>
  <c r="F65" i="17"/>
  <c r="G65" i="17"/>
  <c r="H65" i="17"/>
  <c r="B66" i="17"/>
  <c r="E66" i="17"/>
  <c r="B71" i="17"/>
  <c r="C71" i="17"/>
  <c r="E71" i="17"/>
  <c r="F71" i="17"/>
  <c r="G71" i="17"/>
  <c r="H71" i="17"/>
  <c r="B72" i="17"/>
  <c r="C72" i="17"/>
  <c r="E72" i="17"/>
  <c r="F72" i="17"/>
  <c r="G72" i="17"/>
  <c r="H72" i="17"/>
  <c r="B73" i="17"/>
  <c r="C73" i="17"/>
  <c r="E73" i="17"/>
  <c r="F73" i="17"/>
  <c r="G73" i="17"/>
  <c r="H73" i="17"/>
  <c r="B74" i="17"/>
  <c r="C74" i="17"/>
  <c r="E74" i="17"/>
  <c r="F74" i="17"/>
  <c r="G74" i="17"/>
  <c r="H74" i="17"/>
  <c r="B75" i="17"/>
  <c r="C75" i="17"/>
  <c r="E75" i="17"/>
  <c r="F75" i="17"/>
  <c r="G75" i="17"/>
  <c r="H75" i="17"/>
  <c r="B76" i="17"/>
  <c r="E76" i="17"/>
  <c r="F76" i="17"/>
  <c r="G76" i="17"/>
  <c r="H76" i="17"/>
  <c r="B77" i="17"/>
  <c r="C77" i="17"/>
  <c r="E77" i="17"/>
  <c r="F77" i="17"/>
  <c r="G77" i="17"/>
  <c r="H77" i="17"/>
  <c r="B78" i="17"/>
  <c r="C78" i="17"/>
  <c r="E78" i="17"/>
  <c r="F78" i="17"/>
  <c r="G78" i="17"/>
  <c r="H78" i="17"/>
  <c r="B79" i="17"/>
  <c r="E79" i="17"/>
  <c r="F79" i="17"/>
  <c r="G79" i="17"/>
  <c r="H79" i="17"/>
  <c r="B80" i="17"/>
  <c r="C80" i="17"/>
  <c r="E80" i="17"/>
  <c r="F80" i="17"/>
  <c r="G80" i="17"/>
  <c r="H80" i="17"/>
  <c r="B81" i="17"/>
  <c r="C81" i="17"/>
  <c r="E81" i="17"/>
  <c r="F81" i="17"/>
  <c r="G81" i="17"/>
  <c r="H81" i="17"/>
  <c r="B82" i="17"/>
  <c r="E82" i="17"/>
  <c r="E24" i="16"/>
  <c r="F24" i="16"/>
  <c r="G24" i="16"/>
  <c r="H24" i="16"/>
  <c r="E41" i="16"/>
  <c r="F41" i="16"/>
  <c r="G41" i="16"/>
  <c r="H41" i="16"/>
  <c r="E55" i="16"/>
  <c r="F55" i="16"/>
  <c r="G55" i="16"/>
  <c r="H55" i="16"/>
  <c r="E73" i="16"/>
  <c r="F73" i="16"/>
  <c r="G73" i="16"/>
  <c r="H73" i="16"/>
  <c r="E90" i="16"/>
  <c r="F90" i="16"/>
  <c r="G90" i="16"/>
  <c r="H90" i="16"/>
  <c r="E24" i="15"/>
  <c r="F24" i="15"/>
  <c r="G24" i="15"/>
  <c r="H24" i="15"/>
  <c r="E37" i="15"/>
  <c r="F37" i="15"/>
  <c r="G37" i="15"/>
  <c r="H37" i="15"/>
  <c r="E55" i="15"/>
  <c r="F55" i="15"/>
  <c r="G55" i="15"/>
  <c r="H55" i="15"/>
  <c r="E68" i="15"/>
  <c r="E86" i="15" s="1"/>
  <c r="F68" i="15"/>
  <c r="F86" i="15" s="1"/>
  <c r="G68" i="15"/>
  <c r="G86" i="15" s="1"/>
  <c r="H68" i="15"/>
  <c r="H86" i="15" s="1"/>
  <c r="E85" i="15"/>
  <c r="F85" i="15"/>
  <c r="G85" i="15"/>
  <c r="H85" i="15"/>
  <c r="E24" i="14"/>
  <c r="F24" i="14"/>
  <c r="G24" i="14"/>
  <c r="H24" i="14"/>
  <c r="E42" i="14"/>
  <c r="F42" i="14"/>
  <c r="G42" i="14"/>
  <c r="H42" i="14"/>
  <c r="E56" i="14"/>
  <c r="F56" i="14"/>
  <c r="G56" i="14"/>
  <c r="H56" i="14"/>
  <c r="E74" i="14"/>
  <c r="F74" i="14"/>
  <c r="G74" i="14"/>
  <c r="H74" i="14"/>
  <c r="E93" i="14"/>
  <c r="F93" i="14"/>
  <c r="G93" i="14"/>
  <c r="H93" i="14"/>
  <c r="E24" i="13"/>
  <c r="F24" i="13"/>
  <c r="G24" i="13"/>
  <c r="H24" i="13"/>
  <c r="E38" i="13"/>
  <c r="F38" i="13"/>
  <c r="G38" i="13"/>
  <c r="H38" i="13"/>
  <c r="E56" i="13"/>
  <c r="F56" i="13"/>
  <c r="G56" i="13"/>
  <c r="H56" i="13"/>
  <c r="E69" i="13"/>
  <c r="F69" i="13"/>
  <c r="G69" i="13"/>
  <c r="H69" i="13"/>
  <c r="E85" i="13"/>
  <c r="F85" i="13"/>
  <c r="G85" i="13"/>
  <c r="H85" i="13"/>
  <c r="A8" i="12"/>
  <c r="G8" i="12"/>
  <c r="I8" i="12"/>
  <c r="K8" i="12"/>
  <c r="B9" i="12"/>
  <c r="E9" i="12"/>
  <c r="H9" i="12"/>
  <c r="J9" i="12"/>
  <c r="L9" i="12"/>
  <c r="H10" i="12"/>
  <c r="J10" i="12"/>
  <c r="H11" i="12"/>
  <c r="B12" i="12"/>
  <c r="E12" i="12"/>
  <c r="L12" i="12"/>
  <c r="B15" i="12"/>
  <c r="H15" i="12"/>
  <c r="J15" i="12"/>
  <c r="L15" i="12"/>
  <c r="B18" i="12"/>
  <c r="E18" i="12"/>
  <c r="L18" i="12"/>
  <c r="B21" i="12"/>
  <c r="E21" i="12"/>
  <c r="H21" i="12"/>
  <c r="J21" i="12"/>
  <c r="L21" i="12"/>
  <c r="H22" i="12"/>
  <c r="J22" i="12"/>
  <c r="H23" i="12"/>
  <c r="A24" i="12"/>
  <c r="G24" i="12"/>
  <c r="I24" i="12"/>
  <c r="K24" i="12"/>
  <c r="B25" i="12"/>
  <c r="E25" i="12"/>
  <c r="H25" i="12"/>
  <c r="J25" i="12"/>
  <c r="L25" i="12"/>
  <c r="H26" i="12"/>
  <c r="J26" i="12"/>
  <c r="H27" i="12"/>
  <c r="B28" i="12"/>
  <c r="E28" i="12"/>
  <c r="H28" i="12"/>
  <c r="J28" i="12"/>
  <c r="L28" i="12"/>
  <c r="H29" i="12"/>
  <c r="J29" i="12"/>
  <c r="H30" i="12"/>
  <c r="B31" i="12"/>
  <c r="E31" i="12"/>
  <c r="L31" i="12"/>
  <c r="B34" i="12"/>
  <c r="E34" i="12"/>
  <c r="H34" i="12"/>
  <c r="J34" i="12"/>
  <c r="L34" i="12"/>
  <c r="H35" i="12"/>
  <c r="J35" i="12"/>
  <c r="H36" i="12"/>
  <c r="B37" i="12"/>
  <c r="E37" i="12"/>
  <c r="J37" i="12"/>
  <c r="L37" i="12"/>
  <c r="J39" i="12"/>
  <c r="A41" i="12"/>
  <c r="G41" i="12"/>
  <c r="I41" i="12"/>
  <c r="K41" i="12"/>
  <c r="B42" i="12"/>
  <c r="E42" i="12"/>
  <c r="H42" i="12"/>
  <c r="J42" i="12"/>
  <c r="L42" i="12"/>
  <c r="H43" i="12"/>
  <c r="J43" i="12"/>
  <c r="H44" i="12"/>
  <c r="B45" i="12"/>
  <c r="E45" i="12"/>
  <c r="L45" i="12"/>
  <c r="B51" i="12"/>
  <c r="E51" i="12"/>
  <c r="L51" i="12"/>
  <c r="A57" i="12"/>
  <c r="G57" i="12"/>
  <c r="I57" i="12"/>
  <c r="K57" i="12"/>
  <c r="B58" i="12"/>
  <c r="E58" i="12"/>
  <c r="H58" i="12"/>
  <c r="J58" i="12"/>
  <c r="L58" i="12"/>
  <c r="H59" i="12"/>
  <c r="J59" i="12"/>
  <c r="H60" i="12"/>
  <c r="B61" i="12"/>
  <c r="E61" i="12"/>
  <c r="H61" i="12"/>
  <c r="J61" i="12"/>
  <c r="L61" i="12"/>
  <c r="J62" i="12"/>
  <c r="B64" i="12"/>
  <c r="E64" i="12"/>
  <c r="L64" i="12"/>
  <c r="B67" i="12"/>
  <c r="E67" i="12"/>
  <c r="H67" i="12"/>
  <c r="J67" i="12"/>
  <c r="L67" i="12"/>
  <c r="H68" i="12"/>
  <c r="J68" i="12"/>
  <c r="H69" i="12"/>
  <c r="B70" i="12"/>
  <c r="E70" i="12"/>
  <c r="H70" i="12"/>
  <c r="J70" i="12"/>
  <c r="L70" i="12"/>
  <c r="H71" i="12"/>
  <c r="J71" i="12"/>
  <c r="H72" i="12"/>
  <c r="A7" i="11"/>
  <c r="B7" i="11"/>
  <c r="B9" i="11"/>
  <c r="C9" i="11"/>
  <c r="E9" i="11"/>
  <c r="F9" i="11"/>
  <c r="G9" i="11"/>
  <c r="H9" i="11"/>
  <c r="B10" i="11"/>
  <c r="C10" i="11"/>
  <c r="E10" i="11"/>
  <c r="F10" i="11"/>
  <c r="G10" i="11"/>
  <c r="H10" i="11"/>
  <c r="C11" i="11"/>
  <c r="E11" i="11"/>
  <c r="F11" i="11"/>
  <c r="G11" i="11"/>
  <c r="H11" i="11"/>
  <c r="B12" i="11"/>
  <c r="C12" i="11"/>
  <c r="E12" i="11"/>
  <c r="F12" i="11"/>
  <c r="G12" i="11"/>
  <c r="H12" i="11"/>
  <c r="B13" i="11"/>
  <c r="C13" i="11"/>
  <c r="E13" i="11"/>
  <c r="F13" i="11"/>
  <c r="G13" i="11"/>
  <c r="H13" i="11"/>
  <c r="B14" i="11"/>
  <c r="C14" i="11"/>
  <c r="E14" i="11"/>
  <c r="F14" i="11"/>
  <c r="G14" i="11"/>
  <c r="H14" i="11"/>
  <c r="B15" i="11"/>
  <c r="C15" i="11"/>
  <c r="E15" i="11"/>
  <c r="F15" i="11"/>
  <c r="G15" i="11"/>
  <c r="H15" i="11"/>
  <c r="B16" i="11"/>
  <c r="E16" i="11"/>
  <c r="F16" i="11"/>
  <c r="G16" i="11"/>
  <c r="H16" i="11"/>
  <c r="B17" i="11"/>
  <c r="C17" i="11"/>
  <c r="E17" i="11"/>
  <c r="F17" i="11"/>
  <c r="G17" i="11"/>
  <c r="H17" i="11"/>
  <c r="B18" i="11"/>
  <c r="E18" i="11"/>
  <c r="F18" i="11"/>
  <c r="G18" i="11"/>
  <c r="H18" i="11"/>
  <c r="B19" i="11"/>
  <c r="C19" i="11"/>
  <c r="E19" i="11"/>
  <c r="F19" i="11"/>
  <c r="G19" i="11"/>
  <c r="H19" i="11"/>
  <c r="B20" i="11"/>
  <c r="C20" i="11"/>
  <c r="E20" i="11"/>
  <c r="F20" i="11"/>
  <c r="G20" i="11"/>
  <c r="H20" i="11"/>
  <c r="B21" i="11"/>
  <c r="E21" i="11"/>
  <c r="B26" i="11"/>
  <c r="C26" i="11"/>
  <c r="E26" i="11"/>
  <c r="F26" i="11"/>
  <c r="G26" i="11"/>
  <c r="H26" i="11"/>
  <c r="B27" i="11"/>
  <c r="C27" i="11"/>
  <c r="E27" i="11"/>
  <c r="F27" i="11"/>
  <c r="G27" i="11"/>
  <c r="H27" i="11"/>
  <c r="B30" i="11"/>
  <c r="C30" i="11"/>
  <c r="E30" i="11"/>
  <c r="F30" i="11"/>
  <c r="G30" i="11"/>
  <c r="H30" i="11"/>
  <c r="B31" i="11"/>
  <c r="C31" i="11"/>
  <c r="E31" i="11"/>
  <c r="F31" i="11"/>
  <c r="G31" i="11"/>
  <c r="H31" i="11"/>
  <c r="B32" i="11"/>
  <c r="C32" i="11"/>
  <c r="E32" i="11"/>
  <c r="F32" i="11"/>
  <c r="G32" i="11"/>
  <c r="H32" i="11"/>
  <c r="B33" i="11"/>
  <c r="C33" i="11"/>
  <c r="E33" i="11"/>
  <c r="F33" i="11"/>
  <c r="G33" i="11"/>
  <c r="H33" i="11"/>
  <c r="B34" i="11"/>
  <c r="E34" i="11"/>
  <c r="F34" i="11"/>
  <c r="G34" i="11"/>
  <c r="H34" i="11"/>
  <c r="B35" i="11"/>
  <c r="C35" i="11"/>
  <c r="E35" i="11"/>
  <c r="F35" i="11"/>
  <c r="G35" i="11"/>
  <c r="H35" i="11"/>
  <c r="B36" i="11"/>
  <c r="E36" i="11"/>
  <c r="F36" i="11"/>
  <c r="G36" i="11"/>
  <c r="H36" i="11"/>
  <c r="B37" i="11"/>
  <c r="C37" i="11"/>
  <c r="E37" i="11"/>
  <c r="F37" i="11"/>
  <c r="G37" i="11"/>
  <c r="H37" i="11"/>
  <c r="B38" i="11"/>
  <c r="C38" i="11"/>
  <c r="E38" i="11"/>
  <c r="F38" i="11"/>
  <c r="G38" i="11"/>
  <c r="H38" i="11"/>
  <c r="B39" i="11"/>
  <c r="E39" i="11"/>
  <c r="C44" i="11"/>
  <c r="E44" i="11"/>
  <c r="F44" i="11"/>
  <c r="G44" i="11"/>
  <c r="H44" i="11"/>
  <c r="B45" i="11"/>
  <c r="C45" i="11"/>
  <c r="E45" i="11"/>
  <c r="F45" i="11"/>
  <c r="G45" i="11"/>
  <c r="H45" i="11"/>
  <c r="H46" i="11"/>
  <c r="B47" i="11"/>
  <c r="C47" i="11"/>
  <c r="E47" i="11"/>
  <c r="F47" i="11"/>
  <c r="G47" i="11"/>
  <c r="H47" i="11"/>
  <c r="B48" i="11"/>
  <c r="E48" i="11"/>
  <c r="F48" i="11"/>
  <c r="G48" i="11"/>
  <c r="H48" i="11"/>
  <c r="B49" i="11"/>
  <c r="C49" i="11"/>
  <c r="E49" i="11"/>
  <c r="F49" i="11"/>
  <c r="G49" i="11"/>
  <c r="H49" i="11"/>
  <c r="B50" i="11"/>
  <c r="C50" i="11"/>
  <c r="E50" i="11"/>
  <c r="F50" i="11"/>
  <c r="G50" i="11"/>
  <c r="H50" i="11"/>
  <c r="B51" i="11"/>
  <c r="C51" i="11"/>
  <c r="E51" i="11"/>
  <c r="F51" i="11"/>
  <c r="G51" i="11"/>
  <c r="H51" i="11"/>
  <c r="B52" i="11"/>
  <c r="E52" i="11"/>
  <c r="B57" i="11"/>
  <c r="C57" i="11"/>
  <c r="E57" i="11"/>
  <c r="F57" i="11" s="1"/>
  <c r="B58" i="11"/>
  <c r="C58" i="11"/>
  <c r="E58" i="11"/>
  <c r="F58" i="11" s="1"/>
  <c r="G58" i="11" s="1"/>
  <c r="H58" i="11" s="1"/>
  <c r="B59" i="11"/>
  <c r="C59" i="11"/>
  <c r="E59" i="11"/>
  <c r="F59" i="11" s="1"/>
  <c r="G59" i="11" s="1"/>
  <c r="H59" i="11" s="1"/>
  <c r="B60" i="11"/>
  <c r="C60" i="11"/>
  <c r="E60" i="11"/>
  <c r="F60" i="11" s="1"/>
  <c r="G60" i="11" s="1"/>
  <c r="H60" i="11" s="1"/>
  <c r="B61" i="11"/>
  <c r="C61" i="11"/>
  <c r="E61" i="11"/>
  <c r="F61" i="11" s="1"/>
  <c r="G61" i="11" s="1"/>
  <c r="H61" i="11" s="1"/>
  <c r="B62" i="11"/>
  <c r="C62" i="11"/>
  <c r="E62" i="11"/>
  <c r="F62" i="11" s="1"/>
  <c r="G62" i="11" s="1"/>
  <c r="H62" i="11" s="1"/>
  <c r="B63" i="11"/>
  <c r="C63" i="11"/>
  <c r="E63" i="11"/>
  <c r="F63" i="11" s="1"/>
  <c r="G63" i="11" s="1"/>
  <c r="H63" i="11" s="1"/>
  <c r="B64" i="11"/>
  <c r="C64" i="11"/>
  <c r="E64" i="11"/>
  <c r="F64" i="11" s="1"/>
  <c r="G64" i="11" s="1"/>
  <c r="H64" i="11" s="1"/>
  <c r="B65" i="11"/>
  <c r="E65" i="11"/>
  <c r="F65" i="11" s="1"/>
  <c r="G65" i="11" s="1"/>
  <c r="H65" i="11" s="1"/>
  <c r="B66" i="11"/>
  <c r="C66" i="11"/>
  <c r="E66" i="11"/>
  <c r="F66" i="11" s="1"/>
  <c r="G66" i="11" s="1"/>
  <c r="H66" i="11" s="1"/>
  <c r="B67" i="11"/>
  <c r="E67" i="11"/>
  <c r="F67" i="11" s="1"/>
  <c r="G67" i="11" s="1"/>
  <c r="H67" i="11" s="1"/>
  <c r="B68" i="11"/>
  <c r="C68" i="11"/>
  <c r="E68" i="11"/>
  <c r="F68" i="11" s="1"/>
  <c r="G68" i="11" s="1"/>
  <c r="H68" i="11" s="1"/>
  <c r="B69" i="11"/>
  <c r="C69" i="11"/>
  <c r="E69" i="11"/>
  <c r="F69" i="11"/>
  <c r="G69" i="11"/>
  <c r="H69" i="11"/>
  <c r="B70" i="11"/>
  <c r="E70" i="11"/>
  <c r="B75" i="11"/>
  <c r="C75" i="11"/>
  <c r="E75" i="11"/>
  <c r="F75" i="11" s="1"/>
  <c r="B76" i="11"/>
  <c r="C76" i="11"/>
  <c r="E76" i="11"/>
  <c r="F76" i="11"/>
  <c r="G76" i="11" s="1"/>
  <c r="H76" i="11" s="1"/>
  <c r="B77" i="11"/>
  <c r="C77" i="11"/>
  <c r="E77" i="11"/>
  <c r="F77" i="11" s="1"/>
  <c r="G77" i="11" s="1"/>
  <c r="H77" i="11" s="1"/>
  <c r="B78" i="11"/>
  <c r="C78" i="11"/>
  <c r="E78" i="11"/>
  <c r="F78" i="11" s="1"/>
  <c r="G78" i="11" s="1"/>
  <c r="H78" i="11" s="1"/>
  <c r="B79" i="11"/>
  <c r="C79" i="11"/>
  <c r="E79" i="11"/>
  <c r="F79" i="11" s="1"/>
  <c r="G79" i="11" s="1"/>
  <c r="H79" i="11" s="1"/>
  <c r="B80" i="11"/>
  <c r="C80" i="11"/>
  <c r="E80" i="11"/>
  <c r="F80" i="11" s="1"/>
  <c r="G80" i="11" s="1"/>
  <c r="H80" i="11" s="1"/>
  <c r="B81" i="11"/>
  <c r="C81" i="11"/>
  <c r="E81" i="11"/>
  <c r="F81" i="11" s="1"/>
  <c r="G81" i="11" s="1"/>
  <c r="H81" i="11" s="1"/>
  <c r="B82" i="11"/>
  <c r="C82" i="11"/>
  <c r="E82" i="11"/>
  <c r="F82" i="11" s="1"/>
  <c r="G82" i="11" s="1"/>
  <c r="H82" i="11" s="1"/>
  <c r="B83" i="11"/>
  <c r="C83" i="11"/>
  <c r="E83" i="11"/>
  <c r="F83" i="11" s="1"/>
  <c r="G83" i="11" s="1"/>
  <c r="H83" i="11" s="1"/>
  <c r="B84" i="11"/>
  <c r="C84" i="11"/>
  <c r="E84" i="11"/>
  <c r="F84" i="11" s="1"/>
  <c r="G84" i="11" s="1"/>
  <c r="H84" i="11" s="1"/>
  <c r="B85" i="11"/>
  <c r="E85" i="11"/>
  <c r="F85" i="11" s="1"/>
  <c r="G85" i="11" s="1"/>
  <c r="H85" i="11" s="1"/>
  <c r="B86" i="11"/>
  <c r="C86" i="11"/>
  <c r="E86" i="11"/>
  <c r="F86" i="11" s="1"/>
  <c r="G86" i="11" s="1"/>
  <c r="H86" i="11" s="1"/>
  <c r="B87" i="11"/>
  <c r="C87" i="11"/>
  <c r="E87" i="11"/>
  <c r="F87" i="11" s="1"/>
  <c r="G87" i="11"/>
  <c r="B88" i="11"/>
  <c r="E88" i="11"/>
  <c r="A7" i="10"/>
  <c r="B7" i="10"/>
  <c r="B9" i="10"/>
  <c r="C9" i="10"/>
  <c r="E9" i="10"/>
  <c r="F9" i="10" s="1"/>
  <c r="C10" i="10"/>
  <c r="E10" i="10"/>
  <c r="F10" i="10" s="1"/>
  <c r="G10" i="10" s="1"/>
  <c r="H10" i="10" s="1"/>
  <c r="C11" i="10"/>
  <c r="E11" i="10"/>
  <c r="F11" i="10" s="1"/>
  <c r="G11" i="10" s="1"/>
  <c r="C12" i="10"/>
  <c r="E12" i="10"/>
  <c r="F12" i="10" s="1"/>
  <c r="G12" i="10" s="1"/>
  <c r="H12" i="10" s="1"/>
  <c r="C13" i="10"/>
  <c r="E13" i="10"/>
  <c r="F13" i="10" s="1"/>
  <c r="G13" i="10" s="1"/>
  <c r="H13" i="10" s="1"/>
  <c r="C14" i="10"/>
  <c r="E14" i="10"/>
  <c r="F14" i="10" s="1"/>
  <c r="G14" i="10" s="1"/>
  <c r="H14" i="10" s="1"/>
  <c r="C15" i="10"/>
  <c r="F15" i="10"/>
  <c r="G15" i="10" s="1"/>
  <c r="H15" i="10" s="1"/>
  <c r="E16" i="10"/>
  <c r="F16" i="10" s="1"/>
  <c r="G16" i="10" s="1"/>
  <c r="H16" i="10" s="1"/>
  <c r="C17" i="10"/>
  <c r="E17" i="10"/>
  <c r="F17" i="10" s="1"/>
  <c r="G17" i="10" s="1"/>
  <c r="H17" i="10" s="1"/>
  <c r="E18" i="10"/>
  <c r="F18" i="10" s="1"/>
  <c r="G18" i="10" s="1"/>
  <c r="H18" i="10" s="1"/>
  <c r="C19" i="10"/>
  <c r="E19" i="10"/>
  <c r="F19" i="10" s="1"/>
  <c r="G19" i="10" s="1"/>
  <c r="H19" i="10" s="1"/>
  <c r="C20" i="10"/>
  <c r="E20" i="10"/>
  <c r="F20" i="10"/>
  <c r="G20" i="10"/>
  <c r="H20" i="10"/>
  <c r="E21" i="10"/>
  <c r="B26" i="10"/>
  <c r="C26" i="10"/>
  <c r="E26" i="10"/>
  <c r="F26" i="10" s="1"/>
  <c r="C27" i="10"/>
  <c r="E27" i="10"/>
  <c r="F27" i="10" s="1"/>
  <c r="G27" i="10" s="1"/>
  <c r="H27" i="10" s="1"/>
  <c r="C28" i="10"/>
  <c r="E28" i="10"/>
  <c r="F28" i="10" s="1"/>
  <c r="G28" i="10" s="1"/>
  <c r="H28" i="10" s="1"/>
  <c r="C29" i="10"/>
  <c r="E29" i="10"/>
  <c r="F29" i="10" s="1"/>
  <c r="G29" i="10" s="1"/>
  <c r="H29" i="10" s="1"/>
  <c r="E30" i="10"/>
  <c r="F30" i="10" s="1"/>
  <c r="G30" i="10" s="1"/>
  <c r="H30" i="10" s="1"/>
  <c r="C31" i="10"/>
  <c r="E31" i="10"/>
  <c r="F31" i="10" s="1"/>
  <c r="G31" i="10" s="1"/>
  <c r="H31" i="10" s="1"/>
  <c r="C32" i="10"/>
  <c r="E32" i="10"/>
  <c r="F32" i="10" s="1"/>
  <c r="G32" i="10" s="1"/>
  <c r="H32" i="10" s="1"/>
  <c r="C33" i="10"/>
  <c r="E33" i="10"/>
  <c r="F33" i="10"/>
  <c r="G33" i="10"/>
  <c r="H33" i="10"/>
  <c r="E34" i="10"/>
  <c r="B70" i="10"/>
  <c r="C70" i="10"/>
  <c r="E70" i="10"/>
  <c r="F70" i="10" s="1"/>
  <c r="G70" i="10" s="1"/>
  <c r="H70" i="10" s="1"/>
  <c r="C57" i="10"/>
  <c r="E57" i="10"/>
  <c r="F57" i="10" s="1"/>
  <c r="C58" i="10"/>
  <c r="E58" i="10"/>
  <c r="F58" i="10" s="1"/>
  <c r="G58" i="10" s="1"/>
  <c r="H58" i="10" s="1"/>
  <c r="C59" i="10"/>
  <c r="E59" i="10"/>
  <c r="F59" i="10" s="1"/>
  <c r="G59" i="10" s="1"/>
  <c r="H59" i="10" s="1"/>
  <c r="C60" i="10"/>
  <c r="E60" i="10"/>
  <c r="F60" i="10" s="1"/>
  <c r="G60" i="10" s="1"/>
  <c r="H60" i="10" s="1"/>
  <c r="E61" i="10"/>
  <c r="F61" i="10" s="1"/>
  <c r="G61" i="10" s="1"/>
  <c r="H61" i="10" s="1"/>
  <c r="C62" i="10"/>
  <c r="E62" i="10"/>
  <c r="F62" i="10" s="1"/>
  <c r="G62" i="10" s="1"/>
  <c r="H62" i="10" s="1"/>
  <c r="C63" i="10"/>
  <c r="E63" i="10"/>
  <c r="F63" i="10" s="1"/>
  <c r="G63" i="10" s="1"/>
  <c r="H63" i="10" s="1"/>
  <c r="C64" i="10"/>
  <c r="E64" i="10"/>
  <c r="F64" i="10"/>
  <c r="G64" i="10"/>
  <c r="H64" i="10"/>
  <c r="E65" i="10"/>
  <c r="B39" i="10"/>
  <c r="C39" i="10"/>
  <c r="E39" i="10"/>
  <c r="F39" i="10" s="1"/>
  <c r="B40" i="10"/>
  <c r="C40" i="10"/>
  <c r="E40" i="10"/>
  <c r="F40" i="10" s="1"/>
  <c r="G40" i="10" s="1"/>
  <c r="H40" i="10" s="1"/>
  <c r="B41" i="10"/>
  <c r="C41" i="10"/>
  <c r="E41" i="10"/>
  <c r="F41" i="10" s="1"/>
  <c r="G41" i="10" s="1"/>
  <c r="H41" i="10" s="1"/>
  <c r="B42" i="10"/>
  <c r="C42" i="10"/>
  <c r="E42" i="10"/>
  <c r="F42" i="10" s="1"/>
  <c r="G42" i="10" s="1"/>
  <c r="H42" i="10" s="1"/>
  <c r="B43" i="10"/>
  <c r="C43" i="10"/>
  <c r="E43" i="10"/>
  <c r="F43" i="10" s="1"/>
  <c r="G43" i="10" s="1"/>
  <c r="H43" i="10" s="1"/>
  <c r="B44" i="10"/>
  <c r="C44" i="10"/>
  <c r="E44" i="10"/>
  <c r="F44" i="10" s="1"/>
  <c r="G44" i="10" s="1"/>
  <c r="H44" i="10" s="1"/>
  <c r="B45" i="10"/>
  <c r="C45" i="10"/>
  <c r="E45" i="10"/>
  <c r="F45" i="10" s="1"/>
  <c r="G45" i="10" s="1"/>
  <c r="H45" i="10" s="1"/>
  <c r="B46" i="10"/>
  <c r="C46" i="10"/>
  <c r="E46" i="10"/>
  <c r="F46" i="10" s="1"/>
  <c r="G46" i="10" s="1"/>
  <c r="H46" i="10" s="1"/>
  <c r="B47" i="10"/>
  <c r="E47" i="10"/>
  <c r="F47" i="10" s="1"/>
  <c r="G47" i="10" s="1"/>
  <c r="H47" i="10" s="1"/>
  <c r="B48" i="10"/>
  <c r="C48" i="10"/>
  <c r="E48" i="10"/>
  <c r="B49" i="10"/>
  <c r="E49" i="10"/>
  <c r="F49" i="10" s="1"/>
  <c r="G49" i="10" s="1"/>
  <c r="H49" i="10" s="1"/>
  <c r="B50" i="10"/>
  <c r="C50" i="10"/>
  <c r="E50" i="10"/>
  <c r="F50" i="10" s="1"/>
  <c r="G50" i="10" s="1"/>
  <c r="H50" i="10" s="1"/>
  <c r="B51" i="10"/>
  <c r="C51" i="10"/>
  <c r="E51" i="10"/>
  <c r="F51" i="10"/>
  <c r="G51" i="10"/>
  <c r="H51" i="10"/>
  <c r="B52" i="10"/>
  <c r="E52" i="10"/>
  <c r="A7" i="9"/>
  <c r="B7" i="9"/>
  <c r="B9" i="9"/>
  <c r="C9" i="9"/>
  <c r="E9" i="9"/>
  <c r="F9" i="9" s="1"/>
  <c r="G9" i="9" s="1"/>
  <c r="H9" i="9" s="1"/>
  <c r="B26" i="9"/>
  <c r="C26" i="9"/>
  <c r="E26" i="9"/>
  <c r="F26" i="9"/>
  <c r="G26" i="9"/>
  <c r="H26" i="9"/>
  <c r="E27" i="9"/>
  <c r="F27" i="9"/>
  <c r="G27" i="9"/>
  <c r="H27" i="9"/>
  <c r="C28" i="9"/>
  <c r="E28" i="9"/>
  <c r="F28" i="9"/>
  <c r="G28" i="9"/>
  <c r="H28" i="9"/>
  <c r="E29" i="9"/>
  <c r="F29" i="9"/>
  <c r="G29" i="9"/>
  <c r="H29" i="9"/>
  <c r="E30" i="9"/>
  <c r="F30" i="9"/>
  <c r="G30" i="9"/>
  <c r="H30" i="9"/>
  <c r="C31" i="9"/>
  <c r="E31" i="9"/>
  <c r="F31" i="9"/>
  <c r="G31" i="9"/>
  <c r="H31" i="9"/>
  <c r="C32" i="9"/>
  <c r="E32" i="9"/>
  <c r="F32" i="9"/>
  <c r="G32" i="9"/>
  <c r="H32" i="9"/>
  <c r="C33" i="9"/>
  <c r="E33" i="9"/>
  <c r="F33" i="9"/>
  <c r="G33" i="9"/>
  <c r="H33" i="9"/>
  <c r="E34" i="9"/>
  <c r="B39" i="9"/>
  <c r="C39" i="9"/>
  <c r="E39" i="9"/>
  <c r="F39" i="9" s="1"/>
  <c r="G39" i="9" s="1"/>
  <c r="H39" i="9" s="1"/>
  <c r="B57" i="9"/>
  <c r="E57" i="9"/>
  <c r="F57" i="9" s="1"/>
  <c r="G57" i="9" s="1"/>
  <c r="H57" i="9" s="1"/>
  <c r="E24" i="8"/>
  <c r="F24" i="8"/>
  <c r="G24" i="8"/>
  <c r="H24" i="8"/>
  <c r="E40" i="8"/>
  <c r="F40" i="8"/>
  <c r="G40" i="8"/>
  <c r="H40" i="8"/>
  <c r="E53" i="8"/>
  <c r="F53" i="8"/>
  <c r="G53" i="8"/>
  <c r="H53" i="8"/>
  <c r="E71" i="8"/>
  <c r="F71" i="8"/>
  <c r="G71" i="8"/>
  <c r="H71" i="8"/>
  <c r="E89" i="8"/>
  <c r="F89" i="8"/>
  <c r="G89" i="8"/>
  <c r="H89" i="8"/>
  <c r="E37" i="7"/>
  <c r="F37" i="7"/>
  <c r="G37" i="7"/>
  <c r="H37" i="7"/>
  <c r="E72" i="7"/>
  <c r="F72" i="7"/>
  <c r="G72" i="7"/>
  <c r="H72" i="7"/>
  <c r="A7" i="6"/>
  <c r="B7" i="6"/>
  <c r="C9" i="6"/>
  <c r="E9" i="6"/>
  <c r="F9" i="6"/>
  <c r="G9" i="6"/>
  <c r="H9" i="6"/>
  <c r="C10" i="6"/>
  <c r="E10" i="6"/>
  <c r="F10" i="6"/>
  <c r="G10" i="6"/>
  <c r="H10" i="6"/>
  <c r="C11" i="6"/>
  <c r="E11" i="6"/>
  <c r="F11" i="6"/>
  <c r="G11" i="6"/>
  <c r="H11" i="6"/>
  <c r="C12" i="6"/>
  <c r="E12" i="6"/>
  <c r="F12" i="6"/>
  <c r="G12" i="6"/>
  <c r="H12" i="6"/>
  <c r="E13" i="6"/>
  <c r="F13" i="6"/>
  <c r="G13" i="6"/>
  <c r="H13" i="6"/>
  <c r="C14" i="6"/>
  <c r="E14" i="6"/>
  <c r="F14" i="6"/>
  <c r="G14" i="6"/>
  <c r="H14" i="6"/>
  <c r="C15" i="6"/>
  <c r="E15" i="6"/>
  <c r="F15" i="6"/>
  <c r="G15" i="6"/>
  <c r="H15" i="6"/>
  <c r="E16" i="6"/>
  <c r="F16" i="6"/>
  <c r="G16" i="6"/>
  <c r="H16" i="6"/>
  <c r="C17" i="6"/>
  <c r="E17" i="6"/>
  <c r="F17" i="6"/>
  <c r="G17" i="6"/>
  <c r="H17" i="6"/>
  <c r="E18" i="6"/>
  <c r="F18" i="6"/>
  <c r="G18" i="6"/>
  <c r="H18" i="6"/>
  <c r="C19" i="6"/>
  <c r="E19" i="6"/>
  <c r="F19" i="6"/>
  <c r="G19" i="6"/>
  <c r="H19" i="6"/>
  <c r="C20" i="6"/>
  <c r="E20" i="6"/>
  <c r="F20" i="6"/>
  <c r="G20" i="6"/>
  <c r="H20" i="6"/>
  <c r="E21" i="6"/>
  <c r="E23" i="6"/>
  <c r="F23" i="6"/>
  <c r="G23" i="6"/>
  <c r="H23" i="6"/>
  <c r="B26" i="6"/>
  <c r="C26" i="6"/>
  <c r="E26" i="6"/>
  <c r="F26" i="6"/>
  <c r="G26" i="6"/>
  <c r="H26" i="6"/>
  <c r="C27" i="6"/>
  <c r="E27" i="6"/>
  <c r="F27" i="6"/>
  <c r="G27" i="6"/>
  <c r="H27" i="6"/>
  <c r="C29" i="6"/>
  <c r="E29" i="6"/>
  <c r="F29" i="6"/>
  <c r="G29" i="6"/>
  <c r="H29" i="6"/>
  <c r="C30" i="6"/>
  <c r="E30" i="6"/>
  <c r="F30" i="6"/>
  <c r="G30" i="6"/>
  <c r="H30" i="6"/>
  <c r="C31" i="6"/>
  <c r="E31" i="6"/>
  <c r="F31" i="6"/>
  <c r="G31" i="6"/>
  <c r="H31" i="6"/>
  <c r="E32" i="6"/>
  <c r="F32" i="6"/>
  <c r="G32" i="6"/>
  <c r="H32" i="6"/>
  <c r="C33" i="6"/>
  <c r="E33" i="6"/>
  <c r="F33" i="6"/>
  <c r="G33" i="6"/>
  <c r="H33" i="6"/>
  <c r="C34" i="6"/>
  <c r="E34" i="6"/>
  <c r="F34" i="6"/>
  <c r="G34" i="6"/>
  <c r="H34" i="6"/>
  <c r="C35" i="6"/>
  <c r="E35" i="6"/>
  <c r="B40" i="6"/>
  <c r="C40" i="6"/>
  <c r="E40" i="6"/>
  <c r="F40" i="6"/>
  <c r="G40" i="6"/>
  <c r="H40" i="6"/>
  <c r="C41" i="6"/>
  <c r="E41" i="6"/>
  <c r="F41" i="6"/>
  <c r="G41" i="6"/>
  <c r="H41" i="6"/>
  <c r="C42" i="6"/>
  <c r="E42" i="6"/>
  <c r="F42" i="6"/>
  <c r="G42" i="6"/>
  <c r="H42" i="6"/>
  <c r="E43" i="6"/>
  <c r="F43" i="6"/>
  <c r="G43" i="6"/>
  <c r="H43" i="6"/>
  <c r="C44" i="6"/>
  <c r="E44" i="6"/>
  <c r="F44" i="6"/>
  <c r="G44" i="6"/>
  <c r="H44" i="6"/>
  <c r="C45" i="6"/>
  <c r="E45" i="6"/>
  <c r="F45" i="6"/>
  <c r="G45" i="6"/>
  <c r="H45" i="6"/>
  <c r="C46" i="6"/>
  <c r="E46" i="6"/>
  <c r="F46" i="6"/>
  <c r="G46" i="6"/>
  <c r="H46" i="6"/>
  <c r="C47" i="6"/>
  <c r="E47" i="6"/>
  <c r="F47" i="6"/>
  <c r="G47" i="6"/>
  <c r="H47" i="6"/>
  <c r="E48" i="6"/>
  <c r="F48" i="6"/>
  <c r="G48" i="6"/>
  <c r="H48" i="6"/>
  <c r="C49" i="6"/>
  <c r="E49" i="6"/>
  <c r="F49" i="6"/>
  <c r="G49" i="6"/>
  <c r="H49" i="6"/>
  <c r="E50" i="6"/>
  <c r="F50" i="6"/>
  <c r="G50" i="6"/>
  <c r="H50" i="6"/>
  <c r="C51" i="6"/>
  <c r="E51" i="6"/>
  <c r="F51" i="6"/>
  <c r="G51" i="6"/>
  <c r="H51" i="6"/>
  <c r="C52" i="6"/>
  <c r="E52" i="6"/>
  <c r="F52" i="6"/>
  <c r="G52" i="6"/>
  <c r="H52" i="6"/>
  <c r="E53" i="6"/>
  <c r="B58" i="6"/>
  <c r="C58" i="6"/>
  <c r="E58" i="6"/>
  <c r="F58" i="6"/>
  <c r="G58" i="6"/>
  <c r="H58" i="6"/>
  <c r="B59" i="6"/>
  <c r="C59" i="6"/>
  <c r="E59" i="6"/>
  <c r="F59" i="6"/>
  <c r="G59" i="6"/>
  <c r="H59" i="6"/>
  <c r="B60" i="6"/>
  <c r="E60" i="6"/>
  <c r="F60" i="6"/>
  <c r="G60" i="6"/>
  <c r="H60" i="6" s="1"/>
  <c r="B61" i="6"/>
  <c r="C61" i="6"/>
  <c r="E61" i="6"/>
  <c r="F61" i="6"/>
  <c r="G61" i="6"/>
  <c r="H61" i="6"/>
  <c r="B62" i="6"/>
  <c r="C62" i="6"/>
  <c r="E62" i="6"/>
  <c r="F62" i="6"/>
  <c r="G62" i="6"/>
  <c r="H62" i="6"/>
  <c r="B63" i="6"/>
  <c r="E63" i="6"/>
  <c r="F63" i="6"/>
  <c r="G63" i="6"/>
  <c r="H63" i="6"/>
  <c r="B64" i="6"/>
  <c r="C64" i="6"/>
  <c r="E64" i="6"/>
  <c r="F64" i="6"/>
  <c r="G64" i="6"/>
  <c r="H64" i="6"/>
  <c r="B65" i="6"/>
  <c r="C65" i="6"/>
  <c r="E65" i="6"/>
  <c r="F65" i="6"/>
  <c r="G65" i="6"/>
  <c r="H65" i="6"/>
  <c r="B66" i="6"/>
  <c r="E66" i="6"/>
  <c r="F66" i="6"/>
  <c r="G66" i="6"/>
  <c r="H66" i="6"/>
  <c r="B68" i="6"/>
  <c r="E68" i="6"/>
  <c r="F68" i="6"/>
  <c r="G68" i="6"/>
  <c r="H68" i="6"/>
  <c r="B71" i="6"/>
  <c r="C71" i="6"/>
  <c r="E71" i="6"/>
  <c r="F71" i="6" s="1"/>
  <c r="G71" i="6" s="1"/>
  <c r="H71" i="6" s="1"/>
  <c r="E24" i="5"/>
  <c r="F24" i="5"/>
  <c r="G24" i="5"/>
  <c r="H24" i="5"/>
  <c r="E37" i="5"/>
  <c r="F37" i="5"/>
  <c r="G37" i="5"/>
  <c r="H37" i="5"/>
  <c r="E86" i="5"/>
  <c r="F86" i="5"/>
  <c r="G86" i="5"/>
  <c r="H86" i="5"/>
  <c r="E68" i="5"/>
  <c r="F68" i="5"/>
  <c r="G68" i="5"/>
  <c r="H68" i="5"/>
  <c r="E55" i="5"/>
  <c r="F55" i="5"/>
  <c r="G55" i="5"/>
  <c r="H55" i="5"/>
  <c r="E24" i="4"/>
  <c r="F24" i="4"/>
  <c r="G24" i="4"/>
  <c r="H24" i="4"/>
  <c r="E38" i="4"/>
  <c r="F38" i="4"/>
  <c r="G38" i="4"/>
  <c r="H38" i="4"/>
  <c r="E56" i="4"/>
  <c r="F56" i="4"/>
  <c r="G56" i="4"/>
  <c r="H56" i="4"/>
  <c r="E69" i="4"/>
  <c r="F69" i="4"/>
  <c r="G69" i="4"/>
  <c r="H69" i="4"/>
  <c r="E87" i="4"/>
  <c r="F87" i="4"/>
  <c r="G87" i="4"/>
  <c r="H87" i="4"/>
  <c r="E86" i="13" l="1"/>
  <c r="E87" i="5"/>
  <c r="E85" i="17"/>
  <c r="G56" i="17"/>
  <c r="H56" i="17"/>
  <c r="F56" i="17"/>
  <c r="H38" i="17"/>
  <c r="H24" i="20"/>
  <c r="H24" i="19"/>
  <c r="F94" i="14"/>
  <c r="H74" i="18"/>
  <c r="E94" i="14"/>
  <c r="F74" i="18"/>
  <c r="E93" i="18"/>
  <c r="H94" i="14"/>
  <c r="E42" i="18"/>
  <c r="I89" i="12"/>
  <c r="K89" i="12"/>
  <c r="G89" i="12"/>
  <c r="G24" i="18"/>
  <c r="E24" i="18"/>
  <c r="F24" i="18"/>
  <c r="G86" i="13"/>
  <c r="H86" i="13"/>
  <c r="H87" i="13" s="1"/>
  <c r="H85" i="17"/>
  <c r="G85" i="17"/>
  <c r="F85" i="17"/>
  <c r="G69" i="17"/>
  <c r="H93" i="18"/>
  <c r="F93" i="18"/>
  <c r="G93" i="18"/>
  <c r="G74" i="18"/>
  <c r="E74" i="18"/>
  <c r="F42" i="18"/>
  <c r="H24" i="18"/>
  <c r="E56" i="17"/>
  <c r="E24" i="19"/>
  <c r="G24" i="19"/>
  <c r="G24" i="20"/>
  <c r="F24" i="20"/>
  <c r="E24" i="20"/>
  <c r="F54" i="20"/>
  <c r="F86" i="13"/>
  <c r="F87" i="13" s="1"/>
  <c r="F38" i="17"/>
  <c r="H24" i="17"/>
  <c r="E24" i="17"/>
  <c r="G24" i="17"/>
  <c r="F24" i="17"/>
  <c r="H90" i="8"/>
  <c r="H56" i="6"/>
  <c r="E68" i="19"/>
  <c r="H42" i="11"/>
  <c r="E91" i="11"/>
  <c r="G42" i="11"/>
  <c r="E73" i="11"/>
  <c r="H24" i="11"/>
  <c r="E42" i="11"/>
  <c r="G55" i="11"/>
  <c r="F24" i="11"/>
  <c r="G24" i="11"/>
  <c r="E24" i="11"/>
  <c r="F42" i="11"/>
  <c r="E90" i="8"/>
  <c r="F90" i="8"/>
  <c r="G90" i="8"/>
  <c r="E38" i="6"/>
  <c r="H54" i="20"/>
  <c r="H72" i="20"/>
  <c r="H91" i="16"/>
  <c r="F91" i="16"/>
  <c r="E91" i="16"/>
  <c r="F85" i="19"/>
  <c r="H85" i="19"/>
  <c r="E85" i="19"/>
  <c r="G85" i="19"/>
  <c r="G55" i="19"/>
  <c r="H55" i="19"/>
  <c r="F55" i="19"/>
  <c r="E55" i="19"/>
  <c r="F24" i="19"/>
  <c r="G68" i="19"/>
  <c r="H68" i="19"/>
  <c r="F68" i="19"/>
  <c r="I103" i="12"/>
  <c r="G103" i="12"/>
  <c r="F72" i="20"/>
  <c r="G91" i="16"/>
  <c r="E41" i="20"/>
  <c r="G72" i="20"/>
  <c r="E72" i="20"/>
  <c r="F89" i="20"/>
  <c r="H89" i="20"/>
  <c r="E89" i="20"/>
  <c r="G89" i="20"/>
  <c r="G54" i="20"/>
  <c r="E54" i="20"/>
  <c r="K119" i="12"/>
  <c r="G119" i="12"/>
  <c r="I119" i="12"/>
  <c r="F87" i="15"/>
  <c r="G38" i="17"/>
  <c r="F95" i="14"/>
  <c r="H95" i="14"/>
  <c r="F56" i="18"/>
  <c r="E56" i="18"/>
  <c r="G94" i="14"/>
  <c r="G95" i="14" s="1"/>
  <c r="G37" i="19"/>
  <c r="F37" i="19"/>
  <c r="H37" i="19"/>
  <c r="E37" i="19"/>
  <c r="E38" i="17"/>
  <c r="E69" i="17"/>
  <c r="H69" i="17"/>
  <c r="F69" i="17"/>
  <c r="G87" i="13"/>
  <c r="H38" i="6"/>
  <c r="F38" i="6"/>
  <c r="G38" i="6"/>
  <c r="H88" i="4"/>
  <c r="G69" i="6"/>
  <c r="E87" i="6"/>
  <c r="E55" i="9"/>
  <c r="F55" i="9"/>
  <c r="E55" i="11"/>
  <c r="F55" i="11"/>
  <c r="H55" i="11"/>
  <c r="F87" i="5"/>
  <c r="H87" i="5"/>
  <c r="E24" i="10"/>
  <c r="E55" i="10"/>
  <c r="G87" i="5"/>
  <c r="E88" i="4"/>
  <c r="E56" i="6"/>
  <c r="F88" i="4"/>
  <c r="G56" i="6"/>
  <c r="F56" i="6"/>
  <c r="H24" i="6"/>
  <c r="H37" i="9"/>
  <c r="G24" i="9"/>
  <c r="G37" i="9"/>
  <c r="F37" i="9"/>
  <c r="E37" i="9"/>
  <c r="E24" i="9"/>
  <c r="F24" i="9"/>
  <c r="H24" i="9"/>
  <c r="H69" i="6"/>
  <c r="G88" i="4"/>
  <c r="F69" i="6"/>
  <c r="E69" i="6"/>
  <c r="G24" i="6"/>
  <c r="F24" i="6"/>
  <c r="E24" i="6"/>
  <c r="G30" i="20"/>
  <c r="H30" i="20" s="1"/>
  <c r="H41" i="20" s="1"/>
  <c r="F41" i="20"/>
  <c r="G56" i="18"/>
  <c r="H46" i="18"/>
  <c r="H56" i="18" s="1"/>
  <c r="H35" i="18"/>
  <c r="H42" i="18" s="1"/>
  <c r="G42" i="18"/>
  <c r="F91" i="11"/>
  <c r="G75" i="11"/>
  <c r="F73" i="11"/>
  <c r="H87" i="11"/>
  <c r="G57" i="11"/>
  <c r="F24" i="10"/>
  <c r="G9" i="10"/>
  <c r="G39" i="10"/>
  <c r="F86" i="10"/>
  <c r="F37" i="10"/>
  <c r="G26" i="10"/>
  <c r="F68" i="10"/>
  <c r="G57" i="10"/>
  <c r="E68" i="10"/>
  <c r="F48" i="10"/>
  <c r="G48" i="10" s="1"/>
  <c r="H48" i="10" s="1"/>
  <c r="E37" i="10"/>
  <c r="E86" i="10"/>
  <c r="H72" i="9"/>
  <c r="G72" i="9"/>
  <c r="G55" i="9"/>
  <c r="F72" i="9"/>
  <c r="E72" i="9"/>
  <c r="F87" i="6"/>
  <c r="E86" i="19" l="1"/>
  <c r="G87" i="15"/>
  <c r="G86" i="19"/>
  <c r="G87" i="19" s="1"/>
  <c r="E94" i="18"/>
  <c r="G86" i="17"/>
  <c r="H86" i="17"/>
  <c r="F94" i="18"/>
  <c r="F95" i="18" s="1"/>
  <c r="G94" i="18"/>
  <c r="G95" i="18" s="1"/>
  <c r="H86" i="19"/>
  <c r="H87" i="19" s="1"/>
  <c r="F90" i="20"/>
  <c r="E90" i="20"/>
  <c r="G41" i="20"/>
  <c r="G90" i="20" s="1"/>
  <c r="H90" i="20"/>
  <c r="E86" i="17"/>
  <c r="F86" i="17"/>
  <c r="G91" i="8"/>
  <c r="H91" i="8"/>
  <c r="F91" i="8"/>
  <c r="F86" i="19"/>
  <c r="F87" i="19" s="1"/>
  <c r="E92" i="11"/>
  <c r="F92" i="16"/>
  <c r="H92" i="16"/>
  <c r="G92" i="16"/>
  <c r="H87" i="15"/>
  <c r="H94" i="18"/>
  <c r="H95" i="18" s="1"/>
  <c r="H89" i="4"/>
  <c r="G89" i="4"/>
  <c r="E88" i="6"/>
  <c r="H55" i="9"/>
  <c r="F89" i="4"/>
  <c r="F92" i="11"/>
  <c r="E87" i="10"/>
  <c r="G88" i="5"/>
  <c r="H88" i="5"/>
  <c r="F88" i="5"/>
  <c r="F88" i="6"/>
  <c r="H75" i="11"/>
  <c r="H91" i="11" s="1"/>
  <c r="G91" i="11"/>
  <c r="G73" i="11"/>
  <c r="H57" i="11"/>
  <c r="H73" i="11" s="1"/>
  <c r="H86" i="10"/>
  <c r="G86" i="10"/>
  <c r="G37" i="10"/>
  <c r="H26" i="10"/>
  <c r="H37" i="10" s="1"/>
  <c r="G55" i="10"/>
  <c r="H39" i="10"/>
  <c r="H55" i="10" s="1"/>
  <c r="F55" i="10"/>
  <c r="F87" i="10" s="1"/>
  <c r="G68" i="10"/>
  <c r="H57" i="10"/>
  <c r="H68" i="10" s="1"/>
  <c r="G24" i="10"/>
  <c r="H9" i="10"/>
  <c r="H24" i="10" s="1"/>
  <c r="G87" i="6"/>
  <c r="G88" i="6" s="1"/>
  <c r="H87" i="6"/>
  <c r="H88" i="6" s="1"/>
  <c r="H87" i="17" l="1"/>
  <c r="H92" i="11"/>
  <c r="H93" i="11" s="1"/>
  <c r="G92" i="11"/>
  <c r="G93" i="11" s="1"/>
  <c r="G87" i="17"/>
  <c r="F91" i="20"/>
  <c r="H91" i="20"/>
  <c r="G91" i="20"/>
  <c r="F87" i="17"/>
  <c r="F93" i="11"/>
  <c r="H87" i="10"/>
  <c r="H88" i="10" s="1"/>
  <c r="F88" i="10"/>
  <c r="F89" i="6"/>
  <c r="H89" i="6"/>
  <c r="G89" i="6"/>
  <c r="G87" i="10"/>
  <c r="G88" i="10" s="1"/>
  <c r="G90" i="7" l="1"/>
  <c r="G91" i="7" s="1"/>
  <c r="H90" i="7"/>
  <c r="H91" i="7" s="1"/>
  <c r="F90" i="7"/>
  <c r="F91" i="7" s="1"/>
  <c r="E90" i="7"/>
  <c r="E91" i="7" s="1"/>
  <c r="H37" i="12"/>
  <c r="F92" i="7" l="1"/>
  <c r="H92" i="7"/>
  <c r="G92" i="7"/>
  <c r="F90" i="9"/>
  <c r="F91" i="9" s="1"/>
  <c r="E91" i="9"/>
  <c r="G90" i="9" l="1"/>
  <c r="G91" i="9" s="1"/>
  <c r="G92" i="9" s="1"/>
  <c r="H90" i="9"/>
  <c r="H91" i="9" s="1"/>
  <c r="H92" i="9" s="1"/>
  <c r="F92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<sst xmlns="http://schemas.openxmlformats.org/spreadsheetml/2006/main" count="2579" uniqueCount="534">
  <si>
    <t>Koolilõuna menüü</t>
  </si>
  <si>
    <t>07. nädal</t>
  </si>
  <si>
    <t>09.02.2026-13.02.2026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</si>
  <si>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</si>
  <si>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</si>
  <si>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</si>
  <si>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</si>
  <si>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</si>
  <si>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</si>
  <si>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</si>
  <si>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</si>
  <si>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Kana-karrikaste (L)</t>
  </si>
  <si>
    <r>
      <t xml:space="preserve">Kanailiha, mugulsibul, maisitärklis, värske petersell,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karripulber</t>
    </r>
    <r>
      <rPr>
        <i/>
        <sz val="10"/>
        <color rgb="FF000000"/>
        <rFont val="Dussmann"/>
        <family val="2"/>
        <charset val="186"/>
      </rPr>
      <t xml:space="preserve"> (koriander, kurkum, põld-lambalääts, Cayenne`i pipar, apteegitill, vürtsköömen, must pipar)</t>
    </r>
    <r>
      <rPr>
        <sz val="12"/>
        <color indexed="8"/>
        <rFont val="Dussmann"/>
        <family val="2"/>
        <charset val="186"/>
      </rPr>
      <t xml:space="preserve">, must pipar, söögisool, vesi, toiduõli </t>
    </r>
  </si>
  <si>
    <t>Taimetoit</t>
  </si>
  <si>
    <t>Kikerhernekarri (L)</t>
  </si>
  <si>
    <t xml:space="preserve">Kikerherned, mugulsibul, küüslauk, tšillipipar, tomat, jahvatatud paprika, vürtsköömned, koriandriseemned, must pipar, söögisool, kurkum, kookosjook, vesi, toiduõli </t>
  </si>
  <si>
    <t>Täisterapasta/pasta (G) (mahe)</t>
  </si>
  <si>
    <r>
      <rPr>
        <b/>
        <sz val="12"/>
        <color rgb="FF000000"/>
        <rFont val="Dussmann"/>
        <family val="2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durumnisu jahu</t>
    </r>
    <r>
      <rPr>
        <sz val="12"/>
        <color indexed="8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 xml:space="preserve">, vesi, söögisool </t>
    </r>
  </si>
  <si>
    <t xml:space="preserve">Tatar, aurutatud </t>
  </si>
  <si>
    <t>Tatar, vesi, söögisool</t>
  </si>
  <si>
    <t>Porgand, aurutatud</t>
  </si>
  <si>
    <t>Külm jogurtikaste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</si>
  <si>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jogurt, </t>
    </r>
    <r>
      <rPr>
        <sz val="12"/>
        <color indexed="8"/>
        <rFont val="Dussmann"/>
        <family val="2"/>
        <charset val="186"/>
      </rPr>
      <t>söögisool, suhkur, till</t>
    </r>
  </si>
  <si>
    <t>Peedi-küüslaugusalat</t>
  </si>
  <si>
    <t>Peet, küüslauk</t>
  </si>
  <si>
    <t>Hiina kapsas, tomat, redis (mahe)</t>
  </si>
  <si>
    <t>Seemnesegu (mahe)</t>
  </si>
  <si>
    <r>
      <t>Kõrvitsaseemned, päevalilleseemned,</t>
    </r>
    <r>
      <rPr>
        <b/>
        <sz val="12"/>
        <rFont val="Dussmann"/>
        <family val="2"/>
        <charset val="186"/>
      </rPr>
      <t xml:space="preserve"> seesamiseemned</t>
    </r>
  </si>
  <si>
    <t>PRIA</t>
  </si>
  <si>
    <t>Piimatooted (piim, keefir R 2,5% ) (L)</t>
  </si>
  <si>
    <t>Joogijogurt, maitsestatud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</si>
  <si>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 xml:space="preserve">naturaalne marjapüree </t>
    </r>
    <r>
      <rPr>
        <i/>
        <sz val="10"/>
        <color rgb="FF000000"/>
        <rFont val="Dussmann"/>
        <family val="2"/>
        <charset val="186"/>
      </rPr>
      <t>(maasikas, vaarikas, mustad sõstrad, punased sõstrad, mustikas)</t>
    </r>
    <r>
      <rPr>
        <sz val="12"/>
        <color indexed="8"/>
        <rFont val="Dussmann"/>
        <family val="2"/>
        <charset val="186"/>
      </rPr>
      <t>, suhkur</t>
    </r>
  </si>
  <si>
    <t>Tee, suhkruta</t>
  </si>
  <si>
    <t>Teepuru, vesi</t>
  </si>
  <si>
    <t>Rukkileiva (3 sorti) - ja sepikutoodete valik  (G)</t>
  </si>
  <si>
    <t>Nuikapsas</t>
  </si>
  <si>
    <t xml:space="preserve">Pirn </t>
  </si>
  <si>
    <t>Kokku:</t>
  </si>
  <si>
    <t>Teisipäev</t>
  </si>
  <si>
    <t xml:space="preserve">Värskekapsaborš sealihaga </t>
  </si>
  <si>
    <t>Peet, kartul, porgand, peakapsas, pastinaak, mugulsibul, tomatipasta, puljong liha kontidest, toiduõli,sealiha, loorber, söögisool, must pipar, sidrunimahl, petersell</t>
  </si>
  <si>
    <t xml:space="preserve">Värskekapsaborš punaste ubadega </t>
  </si>
  <si>
    <t>Peet, kartul, porgand, peakapsas, pastinaak, punased oad, mugulsibul, tomatipasta, vesi, toiduõli, loorber, söögisool, must pipar, sidrunimahl, petersell</t>
  </si>
  <si>
    <t>Hapukoor R 20% (L)</t>
  </si>
  <si>
    <t>Marja-mannavaht mustsõstra kastmega (G)</t>
  </si>
  <si>
    <r>
      <t xml:space="preserve">Mustikas,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>, suhkur, vesi, vanillisuhkur, söögisool, mustad sõstrad</t>
    </r>
  </si>
  <si>
    <t>Maasika-kohupiimakreem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</si>
  <si>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kohupiim</t>
    </r>
    <r>
      <rPr>
        <sz val="12"/>
        <color rgb="FF000000"/>
        <rFont val="Dussmann"/>
        <family val="2"/>
        <charset val="186"/>
      </rPr>
      <t>, 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suhkur, maasikas</t>
    </r>
  </si>
  <si>
    <t>Mahl (erinevad maitsed)</t>
  </si>
  <si>
    <t>Rõngu suhkruvaba mahlakonsentraat 100% naturaalne, vesi</t>
  </si>
  <si>
    <t xml:space="preserve">Porgand </t>
  </si>
  <si>
    <t>Õun (mahe)</t>
  </si>
  <si>
    <t>Kolmapäev</t>
  </si>
  <si>
    <t>Lõhetükid koorekastmes (G, L)</t>
  </si>
  <si>
    <r>
      <rPr>
        <b/>
        <sz val="12"/>
        <color rgb="FF000000"/>
        <rFont val="Dussmann"/>
        <family val="2"/>
        <charset val="186"/>
      </rPr>
      <t>Lõhe</t>
    </r>
    <r>
      <rPr>
        <sz val="12"/>
        <color indexed="8"/>
        <rFont val="Dussmann"/>
        <family val="2"/>
        <charset val="186"/>
      </rPr>
      <t xml:space="preserve">, must pipar, söögisool, värske till,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</si>
  <si>
    <t>Juurviljastrooganov (G, L)</t>
  </si>
  <si>
    <r>
      <t xml:space="preserve">Kaalikas, </t>
    </r>
    <r>
      <rPr>
        <b/>
        <sz val="12"/>
        <rFont val="Dussmann"/>
        <charset val="186"/>
      </rPr>
      <t>juurseller</t>
    </r>
    <r>
      <rPr>
        <sz val="12"/>
        <rFont val="Dussmann"/>
        <family val="2"/>
        <charset val="186"/>
      </rPr>
      <t xml:space="preserve">, mugulsibul, pastinaak, porgand, </t>
    </r>
    <r>
      <rPr>
        <b/>
        <sz val="12"/>
        <rFont val="Dussmann"/>
        <charset val="186"/>
      </rPr>
      <t>nisu</t>
    </r>
    <r>
      <rPr>
        <sz val="12"/>
        <rFont val="Dussmann"/>
        <family val="2"/>
        <charset val="186"/>
      </rPr>
      <t xml:space="preserve">jahu, tomatipüree, toiduõli, </t>
    </r>
    <r>
      <rPr>
        <b/>
        <sz val="12"/>
        <rFont val="Dussmann"/>
        <charset val="186"/>
      </rPr>
      <t>hapukoor</t>
    </r>
    <r>
      <rPr>
        <sz val="12"/>
        <rFont val="Dussmann"/>
        <family val="2"/>
        <charset val="186"/>
      </rPr>
      <t xml:space="preserve"> , vesi, söögisool</t>
    </r>
  </si>
  <si>
    <t>Riis, aurutatud (mahe)</t>
  </si>
  <si>
    <t xml:space="preserve">Riis, vesi, söögisool </t>
  </si>
  <si>
    <t>Kartul, aurutatud (mahe)</t>
  </si>
  <si>
    <t>Ahjuköögiviljad</t>
  </si>
  <si>
    <t>Kaalikas, bataat, pastinaak, porgand, paprika, mugulsibul, kuivatatud roosmariin, toiduõli</t>
  </si>
  <si>
    <t>Külm küüslaugu-jogurtikaste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</si>
  <si>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sidrunimahl, suhkur, küüslauk, söögisool</t>
    </r>
  </si>
  <si>
    <t>Mahla-õlikaste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</si>
  <si>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värske, toiduõli</t>
    </r>
  </si>
  <si>
    <t>Porgandi-melonisalat</t>
  </si>
  <si>
    <t>Porgand, melon, toiduõli</t>
  </si>
  <si>
    <t>Kapsas (mahe), peet, roheline hernes</t>
  </si>
  <si>
    <t>Kapsas (mahe), peet, vesi, söögisool</t>
  </si>
  <si>
    <t>Rukkileiva, vesi, söögisool</t>
  </si>
  <si>
    <t>Valge redis</t>
  </si>
  <si>
    <t>Neljapäev</t>
  </si>
  <si>
    <t>Kodune seljanka (G)</t>
  </si>
  <si>
    <t>Veiseliha, sealiha, keedusink, hapukurk (söögisool, vesi, till), kartul, porgand, mugulsibul, tomatipüree, toiduõli, söögisool, vesi, värske petersell</t>
  </si>
  <si>
    <t xml:space="preserve">Seeneseljanka </t>
  </si>
  <si>
    <t>Kartul, šampinjonid, mugulsibul, hapukurk, tomatipüree, toiduõli, söögisool, must pipar, vesi</t>
  </si>
  <si>
    <t>Marjasmuuti (L)</t>
  </si>
  <si>
    <r>
      <t xml:space="preserve">Marjad, banaan, </t>
    </r>
    <r>
      <rPr>
        <b/>
        <sz val="12"/>
        <color rgb="FF000000"/>
        <rFont val="Dussmann"/>
        <family val="2"/>
        <charset val="186"/>
      </rPr>
      <t>keefir</t>
    </r>
  </si>
  <si>
    <t>Pannkook moosiga (G, L, M)</t>
  </si>
  <si>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rgb="FF000000"/>
        <rFont val="Dussmann"/>
        <family val="2"/>
        <charset val="186"/>
      </rPr>
      <t>, toiduõli, suhkur, söögisool, vanillisuhkur,</t>
    </r>
    <r>
      <rPr>
        <b/>
        <sz val="12"/>
        <color rgb="FF000000"/>
        <rFont val="Dussmann"/>
        <family val="2"/>
        <charset val="186"/>
      </rPr>
      <t xml:space="preserve"> piim</t>
    </r>
    <r>
      <rPr>
        <sz val="12"/>
        <color rgb="FF000000"/>
        <rFont val="Dussmann"/>
        <family val="2"/>
        <charset val="186"/>
      </rPr>
      <t>, marjad</t>
    </r>
  </si>
  <si>
    <t>Reede</t>
  </si>
  <si>
    <t>Bolognese kaste</t>
  </si>
  <si>
    <t>Veisehakkliha, mugulsibul, küüslauk, porgand, tomat, tomatipasta, kuivatatud pune, kuivataud basiilik, söögisool, must pipar, vesi</t>
  </si>
  <si>
    <t>Bolognese kaste sojaubadega</t>
  </si>
  <si>
    <r>
      <rPr>
        <b/>
        <sz val="12"/>
        <rFont val="Dussmann"/>
        <charset val="186"/>
      </rPr>
      <t>Edamame oad</t>
    </r>
    <r>
      <rPr>
        <sz val="12"/>
        <rFont val="Dussmann"/>
        <family val="2"/>
        <charset val="186"/>
      </rPr>
      <t>, porgand, mugulsibul, küüslauk, kuivatatud pune, tomat, tomatipasta, kuivatatud basiilik, söögisool, must pipar, toiduõli, vesi</t>
    </r>
  </si>
  <si>
    <r>
      <rPr>
        <b/>
        <sz val="12"/>
        <color rgb="FF000000"/>
        <rFont val="Dussmann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 durumnisujahu, vesi), vesi, söögisool</t>
    </r>
  </si>
  <si>
    <t xml:space="preserve">Riis, aurutatud </t>
  </si>
  <si>
    <t>Riis, vesi, söögisool</t>
  </si>
  <si>
    <t>Peet, röstitud</t>
  </si>
  <si>
    <t>Peet, toiduõli, tüümian, värske</t>
  </si>
  <si>
    <t>Õunamahl 100% naturaalne, õunaäädikas, sinepipulber, söögisool, petersell, värske, toiduõli</t>
  </si>
  <si>
    <t>Kapsa-virsikusalat</t>
  </si>
  <si>
    <t>Valge/punane peakapsas, virsik</t>
  </si>
  <si>
    <t>Porgand, paprika, porrulauk (mahe kapsas)</t>
  </si>
  <si>
    <r>
      <t xml:space="preserve">Kõrvitsaseemned, päevalilleseemned, </t>
    </r>
    <r>
      <rPr>
        <b/>
        <sz val="12"/>
        <color rgb="FF000000"/>
        <rFont val="Dussmann"/>
        <charset val="186"/>
      </rPr>
      <t>seesamiseemned</t>
    </r>
  </si>
  <si>
    <t>Šokolaadi peedi-brownie (G, L, M, PT)</t>
  </si>
  <si>
    <r>
      <t xml:space="preserve">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family val="2"/>
        <charset val="186"/>
      </rPr>
      <t>, naturaalne marjapüree (maasikas, vaarikas, mustad sõstrad, punased sõstrad, mustikas), suhkur</t>
    </r>
  </si>
  <si>
    <t>NÄDALA KESKMINE KOKKU:</t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</si>
  <si>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</si>
  <si>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</si>
  <si>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</si>
  <si>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</si>
  <si>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</si>
  <si>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</si>
  <si>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</si>
  <si>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</si>
  <si>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</si>
  <si>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</si>
  <si>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</si>
  <si>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</si>
  <si>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</si>
  <si>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</si>
  <si>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</si>
  <si>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</si>
  <si>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</si>
  <si>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</si>
  <si>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</si>
  <si>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</si>
  <si>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</si>
  <si>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08. nädal</t>
  </si>
  <si>
    <t>16.02.2026-19.02.2026</t>
  </si>
  <si>
    <t>Sealihakaste (G, L)</t>
  </si>
  <si>
    <r>
      <t xml:space="preserve">Sealiha, mugulsibul, vesi,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toiduõli,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>, petersell, must pipar, söögisool</t>
    </r>
  </si>
  <si>
    <t>Stoovitud porgandid (G, L)</t>
  </si>
  <si>
    <r>
      <t xml:space="preserve">Porgand, </t>
    </r>
    <r>
      <rPr>
        <b/>
        <sz val="12"/>
        <color rgb="FF000000"/>
        <rFont val="Dussmann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family val="2"/>
        <charset val="186"/>
      </rPr>
      <t>, sidrunimahl, söögisool, suhkur, vesi</t>
    </r>
  </si>
  <si>
    <t>Kuskuss, aurutatud (G)</t>
  </si>
  <si>
    <r>
      <rPr>
        <b/>
        <sz val="12"/>
        <color rgb="FF000000"/>
        <rFont val="Dussmann"/>
        <charset val="186"/>
      </rPr>
      <t>Kuskuss</t>
    </r>
    <r>
      <rPr>
        <sz val="12"/>
        <color indexed="8"/>
        <rFont val="Dussmann"/>
        <family val="2"/>
        <charset val="186"/>
      </rPr>
      <t>, vesi, söögisool</t>
    </r>
  </si>
  <si>
    <t>Brokoli, aurutatud</t>
  </si>
  <si>
    <r>
      <t xml:space="preserve">Õunamahl 100% naturaalne, õunaäädikas, </t>
    </r>
    <r>
      <rPr>
        <b/>
        <sz val="12"/>
        <rFont val="Dussmann"/>
        <charset val="186"/>
      </rPr>
      <t>sinepipulber</t>
    </r>
    <r>
      <rPr>
        <sz val="12"/>
        <rFont val="Dussmann"/>
        <family val="2"/>
        <charset val="186"/>
      </rPr>
      <t>, söögisool, petersell, toiduõli</t>
    </r>
  </si>
  <si>
    <t>Peedi-piprajuuresalat (L) (mahe peet)</t>
  </si>
  <si>
    <r>
      <t xml:space="preserve">Peet, mädarõigas, </t>
    </r>
    <r>
      <rPr>
        <b/>
        <sz val="12"/>
        <rFont val="Dussmann"/>
        <charset val="186"/>
      </rPr>
      <t>hapukoor</t>
    </r>
    <r>
      <rPr>
        <sz val="12"/>
        <rFont val="Dussmann"/>
        <family val="2"/>
        <charset val="186"/>
      </rPr>
      <t xml:space="preserve">, õun, suhkur, </t>
    </r>
  </si>
  <si>
    <t>Hiina kapsas, tomat, mais</t>
  </si>
  <si>
    <t>Hernesupp suitsulihaga (G)</t>
  </si>
  <si>
    <r>
      <t xml:space="preserve">Kuivatatud hernes, </t>
    </r>
    <r>
      <rPr>
        <b/>
        <sz val="12"/>
        <color rgb="FF000000"/>
        <rFont val="Dussmann"/>
        <charset val="186"/>
      </rPr>
      <t>odra</t>
    </r>
    <r>
      <rPr>
        <sz val="12"/>
        <color indexed="8"/>
        <rFont val="Dussmann"/>
        <family val="2"/>
        <charset val="186"/>
      </rPr>
      <t>kruup, porgand, mugulsibul, suitsutatud sealiha, seapuljong, vesi, toiduõli, loorber, sinep, söögisool, petersell, majoraan</t>
    </r>
  </si>
  <si>
    <t>Hernesupp, lihavaba (G)</t>
  </si>
  <si>
    <r>
      <t xml:space="preserve">Kuivatatud hernes, </t>
    </r>
    <r>
      <rPr>
        <b/>
        <sz val="12"/>
        <color rgb="FF000000"/>
        <rFont val="Dussmann"/>
        <charset val="186"/>
      </rPr>
      <t>odra</t>
    </r>
    <r>
      <rPr>
        <sz val="12"/>
        <color rgb="FF000000"/>
        <rFont val="Dussmann"/>
        <family val="2"/>
        <charset val="186"/>
      </rPr>
      <t>kruup, porgand, mugulsibul, vesi, toiduõli, loorber, sinep, söögisool, petersell, majoraan</t>
    </r>
  </si>
  <si>
    <t>Vastlakukkel vahukoorega (G, L, M, VS)</t>
  </si>
  <si>
    <t>Piim, pärm, nisujahu, kanamuna, suhkur, või, söögisool, kardemon, vahukoor</t>
  </si>
  <si>
    <t>Kakaojogurt kirssidega (L)</t>
  </si>
  <si>
    <r>
      <t xml:space="preserve">Maitsestamata </t>
    </r>
    <r>
      <rPr>
        <b/>
        <sz val="12"/>
        <rFont val="Dussmann"/>
        <charset val="186"/>
      </rPr>
      <t>jogurt</t>
    </r>
    <r>
      <rPr>
        <sz val="12"/>
        <rFont val="Dussmann"/>
        <family val="2"/>
        <charset val="186"/>
      </rPr>
      <t>, kakaopulber, kirss, suhkur</t>
    </r>
  </si>
  <si>
    <t>Piimatooted (piim, keefir R 2,5% ) (L) (PRIA)</t>
  </si>
  <si>
    <t>Paneeritud ahjukala (G, PT)</t>
  </si>
  <si>
    <t>Valge kala, nisujahu, kanamuna, riivsai, toiduõli, söögisool, maitseainetesegu, sidrunipipar</t>
  </si>
  <si>
    <t>Tofukaste tomati ja paprikaga (L)</t>
  </si>
  <si>
    <t>Tofu, porgand, mugulsibul, paprika, tomatipasta, vesi, kohvikoor, toiduõli, söögisool, must pipar, basiilik, vesi, masitärklis, petersell</t>
  </si>
  <si>
    <t>Riis, aurutatud</t>
  </si>
  <si>
    <t>Kartul, aurutatud</t>
  </si>
  <si>
    <t>Rooskapsas, röstitud</t>
  </si>
  <si>
    <t>Rooskapsas, söögisool, toiduõli</t>
  </si>
  <si>
    <t>Külm jogurtikaste maitserohelisega (L)</t>
  </si>
  <si>
    <t>Till, roheline sibul, maitsestamata jogurt</t>
  </si>
  <si>
    <t>Brokoli ja porgand seesamiseemnetega</t>
  </si>
  <si>
    <t>Brokoli, porgand, salatikaste (sinep, mesi, toiduõli, õunaäädikas, söögisool, must pipar, suhkur), seesamiseemned</t>
  </si>
  <si>
    <t>Salatisegu, roheline hernes, hapukurk</t>
  </si>
  <si>
    <t>Rooma salat, jääsalat, rukola, spinat, roheline hernes, hapukurk (kurk, söögisool, vesi)</t>
  </si>
  <si>
    <t>Kõrvitsaseemned, päevalilleseemned, seesamiseemned</t>
  </si>
  <si>
    <t>Maitsestamata jogurt, naturaalne marjapüree (maasikas, vaarikas, mustad sõstrad, punased sõstrad, mustikas), suhkur</t>
  </si>
  <si>
    <t xml:space="preserve">Raguu köögiviljade ja sealihaga </t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</si>
  <si>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>petersell, must pipar, söögisool</t>
    </r>
  </si>
  <si>
    <t>Kreemjas köögiviljakaste sulatatud juustuga ja basiilikuga (L)</t>
  </si>
  <si>
    <r>
      <t xml:space="preserve">Suvikõrvits, porgand, mugulsibul, küüslauk, paprika, sulatatud </t>
    </r>
    <r>
      <rPr>
        <b/>
        <sz val="12"/>
        <color rgb="FF000000"/>
        <rFont val="Dussmann"/>
        <charset val="186"/>
      </rPr>
      <t xml:space="preserve">juust </t>
    </r>
    <r>
      <rPr>
        <sz val="12"/>
        <color indexed="8"/>
        <rFont val="Dussmann"/>
        <family val="2"/>
        <charset val="186"/>
      </rPr>
      <t>, vesi, must pipar, basiilik</t>
    </r>
  </si>
  <si>
    <t>Kartulipüree (L)</t>
  </si>
  <si>
    <r>
      <t xml:space="preserve">Kartul, </t>
    </r>
    <r>
      <rPr>
        <b/>
        <sz val="12"/>
        <rFont val="Dussmann"/>
        <charset val="186"/>
      </rPr>
      <t>piim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charset val="186"/>
      </rPr>
      <t>või</t>
    </r>
    <r>
      <rPr>
        <sz val="12"/>
        <rFont val="Dussmann"/>
        <family val="2"/>
        <charset val="186"/>
      </rPr>
      <t xml:space="preserve"> , söögisool</t>
    </r>
  </si>
  <si>
    <t>Kapsas, röstitud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</si>
  <si>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toiduõli</t>
    </r>
  </si>
  <si>
    <t>Hiina kapsa salat spinatiga</t>
  </si>
  <si>
    <t xml:space="preserve">Peet, mädarõigas, hapukoor, õun, suhkur, </t>
  </si>
  <si>
    <t>Porgand (mahe), mais, kurk</t>
  </si>
  <si>
    <t>Valge/punane peakapsas</t>
  </si>
  <si>
    <t>Kanapada kõrvitsa ja roheliste ubadega (L)</t>
  </si>
  <si>
    <r>
      <t xml:space="preserve">Kanaliha, porgand, kaalikas, kõrvits, mugulsibul, paprika, aedoad,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maisitärklis, söögisool, värske petersell, toiduõli, vesi</t>
    </r>
  </si>
  <si>
    <t>Koorene herne- ja aedviljahautis (L)</t>
  </si>
  <si>
    <r>
      <t xml:space="preserve">Herned, suvikõrvits, porgand,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värske petersell, toiduõli, söögisool, vesi</t>
    </r>
  </si>
  <si>
    <r>
      <rPr>
        <b/>
        <sz val="12"/>
        <color rgb="FF000000"/>
        <rFont val="Dussmann"/>
        <family val="2"/>
        <charset val="186"/>
      </rPr>
      <t xml:space="preserve">Täisterapasta/pasta </t>
    </r>
    <r>
      <rPr>
        <sz val="12"/>
        <color indexed="8"/>
        <rFont val="Dussmann"/>
        <family val="2"/>
        <charset val="186"/>
      </rPr>
      <t>( durum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indexed="8"/>
        <rFont val="Dussmann"/>
        <family val="2"/>
        <charset val="186"/>
      </rPr>
      <t>jahu, vesi), vesi, söögisool</t>
    </r>
  </si>
  <si>
    <t>Kinoa, keedetud</t>
  </si>
  <si>
    <t>Kinoa, vesi, söögisool, toiduõli</t>
  </si>
  <si>
    <t>Kõrvits, röstitud</t>
  </si>
  <si>
    <t>Kõrvits, küüslauk, tüümian, must pipar, muskaatpähkel, toiduõli, söögisool</t>
  </si>
  <si>
    <t>Külm jogurti-küüslaugukaste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</si>
  <si>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sidrunimahl, suhkur, küüslauk</t>
    </r>
  </si>
  <si>
    <t>Hiina kapsa salat pirni ja Kreeka pähklitega (P)</t>
  </si>
  <si>
    <r>
      <t xml:space="preserve">Hiina kapsas, pirn, </t>
    </r>
    <r>
      <rPr>
        <sz val="12"/>
        <color rgb="FF000000"/>
        <rFont val="Dussmann"/>
        <family val="2"/>
        <charset val="186"/>
      </rPr>
      <t>Kreeka</t>
    </r>
    <r>
      <rPr>
        <b/>
        <sz val="12"/>
        <color rgb="FF000000"/>
        <rFont val="Dussmann"/>
        <family val="2"/>
        <charset val="186"/>
      </rPr>
      <t xml:space="preserve"> pähkel,</t>
    </r>
    <r>
      <rPr>
        <sz val="12"/>
        <color indexed="8"/>
        <rFont val="Dussmann"/>
        <family val="2"/>
        <charset val="186"/>
      </rPr>
      <t xml:space="preserve"> toiduõli</t>
    </r>
  </si>
  <si>
    <t>Peet, porgand (mahe), valge redis</t>
  </si>
  <si>
    <t>10. nädal</t>
  </si>
  <si>
    <t>02.03.2026-06.03.2026</t>
  </si>
  <si>
    <t>Kanakaste sulatatud juustuga (G, L)</t>
  </si>
  <si>
    <r>
      <t xml:space="preserve">Kanaliha,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</si>
  <si>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t>Kikerhernekaste sulatatud juustuga ja basiilikuga (G, L)</t>
  </si>
  <si>
    <r>
      <t xml:space="preserve">Kikerherned,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petersell, värske basiilik</t>
    </r>
  </si>
  <si>
    <t>Kuskuss, vesi, söögisool</t>
  </si>
  <si>
    <t>Lillkapsas, aurutatud</t>
  </si>
  <si>
    <t>Lillkapsas</t>
  </si>
  <si>
    <t>Keedupeet, küüslauk</t>
  </si>
  <si>
    <t>Hiina kapsas, roheline hernes, nuikapsas</t>
  </si>
  <si>
    <t>Hartšoo erineva lihaga (G)</t>
  </si>
  <si>
    <r>
      <t xml:space="preserve">Sealiha, kanaliha, veiseliha, riis, mugulsibul, tomatipasta, mugulsibul, küüslauk, loorber, kuivatatud ploom,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söögisool, must pipar, toiduõli, vesi, värske petersell</t>
    </r>
  </si>
  <si>
    <t>Taimne hartšoo punaste ubadega</t>
  </si>
  <si>
    <t>Punased oad, riis, mugulsibul, tomatipasta, mugulsibul, küüslauk, loorber, kuivatatud ploom, nisujahu, söögisool, must pipar, toiduõli, vesi, värske petersell</t>
  </si>
  <si>
    <t>Mustikajogurt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</si>
  <si>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suhkur, mustikad</t>
    </r>
  </si>
  <si>
    <t>Õunakook mandlipuruga (G, L, M, P, VS, PT)</t>
  </si>
  <si>
    <r>
      <t xml:space="preserve">Õun,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suhkur</t>
    </r>
    <r>
      <rPr>
        <sz val="12"/>
        <color indexed="8"/>
        <rFont val="Dussmann"/>
        <family val="2"/>
        <charset val="186"/>
      </rPr>
      <t xml:space="preserve">, küpsetuspulber,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mandlid</t>
    </r>
    <r>
      <rPr>
        <sz val="12"/>
        <color indexed="8"/>
        <rFont val="Dussmann"/>
        <family val="2"/>
        <charset val="186"/>
      </rPr>
      <t>, söögisool</t>
    </r>
  </si>
  <si>
    <t>Õun  (mahe)</t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</si>
  <si>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</si>
  <si>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</si>
  <si>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Läätse-kaalika-porgandipada</t>
  </si>
  <si>
    <t>Läätsed, kaalikas, porgand, mugulsibul, küüslauk, kuivatatud tüümian, loorber, söögisool, must pipar, toiduõli, vesi, värske petersell</t>
  </si>
  <si>
    <t>Täisterapasta / pasta ( durumnisujahu, vesi), vesi, söögisool, toiduõli</t>
  </si>
  <si>
    <t>Juurseller, röstitud</t>
  </si>
  <si>
    <t>Juurseller, toiduõli, söögisool</t>
  </si>
  <si>
    <t xml:space="preserve">Tomatikaste ürtidega </t>
  </si>
  <si>
    <t>Tomatipüree, mugulsibul, küüslauk, fariinsuhkur, kuivatatud basiilik, kuivatatud petersell, pune, toiduõli</t>
  </si>
  <si>
    <t>Külm jogurti-keefirikaste, maitserohelisega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</si>
  <si>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keefir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sinep</t>
    </r>
    <r>
      <rPr>
        <sz val="12"/>
        <color indexed="8"/>
        <rFont val="Dussmann"/>
        <family val="2"/>
        <charset val="186"/>
      </rPr>
      <t>, till, petersell, basiilik, roheline sibul</t>
    </r>
  </si>
  <si>
    <t>Porgandi-punasesibulasalat hapukoorega (L)</t>
  </si>
  <si>
    <r>
      <t xml:space="preserve">Porgand, punane sibul, õun,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õunaäädikas, suhkur, söögisool, muts pipar, petersell</t>
    </r>
  </si>
  <si>
    <t>Valge rõigas, mais, kapsas</t>
  </si>
  <si>
    <t>Selge Lõhesupp köögiviljadega</t>
  </si>
  <si>
    <r>
      <rPr>
        <b/>
        <sz val="12"/>
        <color rgb="FF000000"/>
        <rFont val="Dussmann"/>
      </rPr>
      <t>Lõhe</t>
    </r>
    <r>
      <rPr>
        <sz val="12"/>
        <color rgb="FF000000"/>
        <rFont val="Dussmann"/>
      </rPr>
      <t>, porgand, lillkapsas, kartul, porgand, mugulsibul, küüslauk, porrulauk, toiduõli, must pipar, söögisool, vesi, värske till</t>
    </r>
  </si>
  <si>
    <t>Pastinaagipüreesupp (L)</t>
  </si>
  <si>
    <r>
      <t xml:space="preserve">Pastinaak, kartul, mugulsibul, toiduõli,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petersell</t>
    </r>
  </si>
  <si>
    <t>Kohupiima-piparkoogidessert marjadega (G, 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</si>
  <si>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kohupiim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rgb="FF000000"/>
        <rFont val="Dussmann"/>
        <family val="2"/>
        <charset val="186"/>
      </rPr>
      <t xml:space="preserve">, suhkur, sidrunimahl, </t>
    </r>
    <r>
      <rPr>
        <b/>
        <sz val="12"/>
        <color rgb="FF000000"/>
        <rFont val="Dussmann"/>
        <family val="2"/>
        <charset val="186"/>
      </rPr>
      <t>piparkook</t>
    </r>
    <r>
      <rPr>
        <sz val="12"/>
        <color rgb="FF000000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või</t>
    </r>
    <r>
      <rPr>
        <i/>
        <sz val="10"/>
        <color rgb="FF000000"/>
        <rFont val="Dussmann"/>
        <family val="2"/>
        <charset val="186"/>
      </rPr>
      <t xml:space="preserve">, suhkur, siirup, </t>
    </r>
    <r>
      <rPr>
        <b/>
        <i/>
        <sz val="10"/>
        <color rgb="FF000000"/>
        <rFont val="Dussmann"/>
        <family val="2"/>
        <charset val="186"/>
      </rPr>
      <t>kanamuna</t>
    </r>
    <r>
      <rPr>
        <i/>
        <sz val="10"/>
        <color rgb="FF000000"/>
        <rFont val="Dussmann"/>
        <family val="2"/>
        <charset val="186"/>
      </rPr>
      <t>, söögisooda, kaneel, ingver, nelk, kardemon, söögisool)</t>
    </r>
    <r>
      <rPr>
        <sz val="10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>kirsid (kivideta)</t>
    </r>
  </si>
  <si>
    <t>Apelsinitarretis vahukoorega (L, VS)</t>
  </si>
  <si>
    <r>
      <t xml:space="preserve">Apelsinimahl, õunamahl, suhkur, vesi, želatiin, </t>
    </r>
    <r>
      <rPr>
        <b/>
        <sz val="12"/>
        <rFont val="Dussmann"/>
        <family val="2"/>
        <charset val="186"/>
      </rPr>
      <t>vahukoor</t>
    </r>
  </si>
  <si>
    <t xml:space="preserve">Laisk kapsarull </t>
  </si>
  <si>
    <t>Sea-veise segahakkliha, valge peakapsas, riis, söögisool, must pipar, vesi</t>
  </si>
  <si>
    <t>Värskekapsa-läätsehautis</t>
  </si>
  <si>
    <t>Valge peakapsas, mugulsibul, porgand, läätsed (pruunid, rohelised), vesi, till, söögisool, must pipar</t>
  </si>
  <si>
    <t>Tatar, aurutatud (mahe)</t>
  </si>
  <si>
    <t>Tatar, söögisool, vesi</t>
  </si>
  <si>
    <t>Aedoad, aurutatu</t>
  </si>
  <si>
    <t>Soe tomatikaste</t>
  </si>
  <si>
    <t>Tomat purustatud, tomatipasta, toiduõli, küüslauk, mugulsibul, vesi, basiilik, söögisool, must pipar</t>
  </si>
  <si>
    <t>Peedisalat pohladega</t>
  </si>
  <si>
    <t>Keedupeet, pohlad, suhkur</t>
  </si>
  <si>
    <t>Nuikapsas, porgand, hapukurk</t>
  </si>
  <si>
    <t>Põhitoitainetest  saadava energia osakaal koguenergiast (%E)</t>
  </si>
  <si>
    <t>11. nädal</t>
  </si>
  <si>
    <t>09.03.2026-13.03.2026</t>
  </si>
  <si>
    <t xml:space="preserve">Kodune sealihaguljašš </t>
  </si>
  <si>
    <t>Sealiha, vesi, rohelinepaprika, mugulsibul, tomatipüree, toiduiõli, küüslauk, petersell, jahvatatud paprika, söögisool, loorber, must pipar, vürtsköömen</t>
  </si>
  <si>
    <t>Läätseguljašš (mahe)</t>
  </si>
  <si>
    <t>Läätsed ,vesi, roheline paprika, mugulsibul, tomatipüree, toiduiõli, küüslauk, värske petersell, jahvatatud paprika, söögisool, loorber, must pipar, vürtsköömen</t>
  </si>
  <si>
    <t>Miniporgandid, aurutatud</t>
  </si>
  <si>
    <t>Miniporgand, vesi, söögisool</t>
  </si>
  <si>
    <t>Külm jogurtikaste maitserohelisega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</si>
  <si>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roheline sibul, till, värske</t>
    </r>
  </si>
  <si>
    <t>Kapsa-mangosalat</t>
  </si>
  <si>
    <t>Valge peakapsas, mango</t>
  </si>
  <si>
    <t>Peet, kaalikas, mais</t>
  </si>
  <si>
    <t>Pasta hakkliha ja köögiviljadega (G)</t>
  </si>
  <si>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 xml:space="preserve"> </t>
    </r>
    <r>
      <rPr>
        <i/>
        <sz val="10"/>
        <rFont val="Dussmann"/>
        <family val="2"/>
        <charset val="186"/>
      </rPr>
      <t>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>, veisehakkliha, porgand, mugulsibul, küüslauk, kuivatatud basiilik, pune, purustatud tomat, spinat, söögisool, must pipar, toiduõli</t>
    </r>
  </si>
  <si>
    <t>Pasta kikerherne ja juustuga (G, L)</t>
  </si>
  <si>
    <r>
      <rPr>
        <b/>
        <sz val="12"/>
        <rFont val="Dussmann"/>
        <family val="2"/>
        <charset val="186"/>
      </rPr>
      <t>Makaronid</t>
    </r>
    <r>
      <rPr>
        <i/>
        <sz val="10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 xml:space="preserve">,kikerherned, suvikõrvits, paprika,  mugulsibul, küüslauk, kuivatatud basiilik, pune, </t>
    </r>
    <r>
      <rPr>
        <b/>
        <sz val="12"/>
        <rFont val="Dussmann"/>
        <family val="2"/>
        <charset val="186"/>
      </rPr>
      <t>toidukoor</t>
    </r>
    <r>
      <rPr>
        <sz val="12"/>
        <rFont val="Dussmann"/>
        <family val="2"/>
        <charset val="186"/>
      </rPr>
      <t>,  söögisool, must pipar, tšillipipar, värske petersell, toiduõli</t>
    </r>
  </si>
  <si>
    <t>Aedoad küüslauguga, ahjus küpsetatud</t>
  </si>
  <si>
    <t>Aedoad, küüslauk, toiduõli, söögisool</t>
  </si>
  <si>
    <t>Tomat, mugulsibul, porgand, küüslauk, toiduõli, söögisool, basiilik, värske</t>
  </si>
  <si>
    <t>Kõrvitsa-pastinaagi-virsikusalat</t>
  </si>
  <si>
    <t>Pastinaak, kõrvits, virsik</t>
  </si>
  <si>
    <t>Hiina kapsas, tomat, roheline sibul (mahe)</t>
  </si>
  <si>
    <t>Pirn</t>
  </si>
  <si>
    <t>Selge kalasupp riisiga</t>
  </si>
  <si>
    <r>
      <rPr>
        <b/>
        <sz val="12"/>
        <color rgb="FF000000"/>
        <rFont val="Dussmann"/>
        <charset val="186"/>
      </rPr>
      <t>Tilaapia</t>
    </r>
    <r>
      <rPr>
        <sz val="12"/>
        <color rgb="FF000000"/>
        <rFont val="Dussmann"/>
        <charset val="186"/>
      </rPr>
      <t xml:space="preserve">, kartul, porgand, mugulsibul, vesi, riis, toiduõli, söögisool, must pipar, loorber, till </t>
    </r>
  </si>
  <si>
    <t>Selge köögiviljasupp riivitud keedumunaga (M)</t>
  </si>
  <si>
    <r>
      <t xml:space="preserve">Kartul, porgand, kaalikas, herned,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vesi, loorber, söögisool, must pipar, toiduõli, till</t>
    </r>
  </si>
  <si>
    <t>Marjamuffin (G, L, M)</t>
  </si>
  <si>
    <r>
      <t xml:space="preserve">Nisujahu, marjad, 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toiduõli, suhkur, vanillisuhkur, küpsetuspulber</t>
    </r>
  </si>
  <si>
    <t>Õuna-rukkileivakreem (G)</t>
  </si>
  <si>
    <r>
      <rPr>
        <b/>
        <sz val="12"/>
        <color rgb="FF000000"/>
        <rFont val="Dussmann"/>
        <family val="2"/>
        <charset val="186"/>
      </rPr>
      <t>Rukkileib</t>
    </r>
    <r>
      <rPr>
        <sz val="12"/>
        <color indexed="8"/>
        <rFont val="Dussmann"/>
        <family val="2"/>
        <charset val="186"/>
      </rPr>
      <t xml:space="preserve">, vesi, õunamahl, suhkur,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</si>
  <si>
    <t>Kanamaks hapukoorekastmes (G, L)</t>
  </si>
  <si>
    <r>
      <t xml:space="preserve">Kanamaks, mugulsibul,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toiduõli, söögisool, must pipar, petersell</t>
    </r>
  </si>
  <si>
    <t>Läätsepada brokoli, porgandi ja paprikaga (L)</t>
  </si>
  <si>
    <r>
      <t xml:space="preserve">Läätsed, brokoli, porgand, küüslauk, mugulsibul, paprika, sidrunikoor,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must pipar, söögisool, toiduõli, vesi, värske till</t>
    </r>
  </si>
  <si>
    <t>Kartul, vesi, söögisool</t>
  </si>
  <si>
    <t>Pastinaak, röstitud</t>
  </si>
  <si>
    <t>Pastinaak, toiduõli, söögisool</t>
  </si>
  <si>
    <t>Hapukoorekaste hapukurgi ja sibulaga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</si>
  <si>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mugulsibul, hapukurk </t>
    </r>
    <r>
      <rPr>
        <i/>
        <sz val="10"/>
        <color rgb="FF000000"/>
        <rFont val="Dussmann"/>
        <family val="2"/>
        <charset val="186"/>
      </rPr>
      <t>(vesi, söögisool, till)</t>
    </r>
    <r>
      <rPr>
        <sz val="12"/>
        <color indexed="8"/>
        <rFont val="Dussmann"/>
        <family val="2"/>
        <charset val="186"/>
      </rPr>
      <t>, till, suhkur, söögisool, must pipar</t>
    </r>
  </si>
  <si>
    <t>Porgandi-ananassisalat</t>
  </si>
  <si>
    <t>Porgand, toiduõli, ananass</t>
  </si>
  <si>
    <t>Nuikapsas, kikerherned, punane redis</t>
  </si>
  <si>
    <t xml:space="preserve">Jogurti-ürdimarinaadis broileri poolkoib (L, PT) </t>
  </si>
  <si>
    <r>
      <t>Broileri poolkoib, 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 xml:space="preserve">, küüslauk, söögisool, must pipar, värske petersell, Prantsuse ürdisegu </t>
    </r>
    <r>
      <rPr>
        <i/>
        <sz val="10"/>
        <rFont val="Dussmann"/>
        <family val="2"/>
        <charset val="186"/>
      </rPr>
      <t>(rosmariin, petersell, majoraan, pune, tüümian, basiilik, aed-piprarohi, estragon)</t>
    </r>
    <r>
      <rPr>
        <sz val="12"/>
        <rFont val="Dussmann"/>
        <family val="2"/>
        <charset val="186"/>
      </rPr>
      <t>, toiduõli</t>
    </r>
  </si>
  <si>
    <t>Juurviljapihv (G, L, M, PT)</t>
  </si>
  <si>
    <r>
      <t>Porgand, pastinaak, kartul,</t>
    </r>
    <r>
      <rPr>
        <b/>
        <sz val="12"/>
        <rFont val="Dussmann"/>
        <family val="2"/>
        <charset val="186"/>
      </rPr>
      <t xml:space="preserve"> täistera speltanisujahu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 xml:space="preserve">,  </t>
    </r>
    <r>
      <rPr>
        <b/>
        <sz val="12"/>
        <rFont val="Dussmann"/>
        <family val="2"/>
        <charset val="186"/>
      </rPr>
      <t>kaerahelbed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või</t>
    </r>
    <r>
      <rPr>
        <sz val="12"/>
        <rFont val="Dussmann"/>
        <family val="2"/>
        <charset val="186"/>
      </rPr>
      <t xml:space="preserve">, kuivatatud tüümian,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söögisool, must pipar</t>
    </r>
  </si>
  <si>
    <r>
      <rPr>
        <b/>
        <sz val="12"/>
        <rFont val="Dussmann"/>
        <family val="2"/>
        <charset val="186"/>
      </rPr>
      <t>Täisterapasta / pasta</t>
    </r>
    <r>
      <rPr>
        <sz val="12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vesi),</t>
    </r>
    <r>
      <rPr>
        <sz val="12"/>
        <rFont val="Dussmann"/>
        <family val="2"/>
        <charset val="186"/>
      </rPr>
      <t xml:space="preserve"> vesi, söögisool, toiduõli</t>
    </r>
  </si>
  <si>
    <t>Kaalikas, bataat, pastinaak, porgand, paprika, rosmariin, toiduõli, söögisool</t>
  </si>
  <si>
    <t>Soe valge kaste (G, L)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</si>
  <si>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</t>
    </r>
    <r>
      <rPr>
        <sz val="12"/>
        <color indexed="8"/>
        <rFont val="Dussmann"/>
        <family val="2"/>
        <charset val="186"/>
      </rPr>
      <t xml:space="preserve"> söögisool, </t>
    </r>
    <r>
      <rPr>
        <b/>
        <sz val="12"/>
        <color rgb="FF000000"/>
        <rFont val="Dussmann"/>
        <family val="2"/>
        <charset val="186"/>
      </rPr>
      <t>toidukoor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</si>
  <si>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 söögisool, suhkur, küüslauk</t>
    </r>
  </si>
  <si>
    <t>Peedi-piprajuuresalat</t>
  </si>
  <si>
    <r>
      <t xml:space="preserve">Õun, peet, mädarõigas,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>, suhkur, õunaäädikas</t>
    </r>
  </si>
  <si>
    <t>Hiina kapsas, marineeritud punane sibul, brokoli</t>
  </si>
  <si>
    <r>
      <t xml:space="preserve">Hiina kapsas, marineeritud punane sibul </t>
    </r>
    <r>
      <rPr>
        <i/>
        <sz val="10"/>
        <rFont val="Dussmann"/>
        <family val="2"/>
        <charset val="186"/>
      </rPr>
      <t>(punane sibul, sidrunimahl, must pipar, söögisool, vesi, suhkur)</t>
    </r>
    <r>
      <rPr>
        <sz val="12"/>
        <rFont val="Dussmann"/>
        <family val="2"/>
        <charset val="186"/>
      </rPr>
      <t xml:space="preserve"> brokoli</t>
    </r>
  </si>
  <si>
    <t>KOOLILÕUNA MENÜÜ</t>
  </si>
  <si>
    <t>12. nädal</t>
  </si>
  <si>
    <t>16.03.2026-20.03.2026</t>
  </si>
  <si>
    <t>Kanalihatükid magushapus kastmes</t>
  </si>
  <si>
    <r>
      <t>Kanaliha,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</t>
    </r>
  </si>
  <si>
    <t>Lillkapsas magushapus kastmes</t>
  </si>
  <si>
    <r>
      <t>Lillkapsas,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</t>
    </r>
  </si>
  <si>
    <t>Kapsas, roheline hernes, redis</t>
  </si>
  <si>
    <t>Piimatooted (piim, keefir) (L)</t>
  </si>
  <si>
    <t>Joogijogurt , maitsestatud (L)</t>
  </si>
  <si>
    <t>Rukkileiva (3 sorti) - ja sepikutoodete valik(G)</t>
  </si>
  <si>
    <t xml:space="preserve">Värskekapsasupp veiselihaga </t>
  </si>
  <si>
    <t>Veiseliha, kapsas, kartul, porgand, mugulsibul, petersell, loorber, must pipar, toiduõli, söögisool, vesi, sidrunimahl</t>
  </si>
  <si>
    <t>Värskekapsasupp kikerhernestega (mahe)</t>
  </si>
  <si>
    <t>Kikerherned, kapsas, porgand, kartul, mugulsibul, vesi, loorber, must pipar, toiduõli, petersell</t>
  </si>
  <si>
    <t>Hapukoor R 10% (L)</t>
  </si>
  <si>
    <t>Virsiku-kohupiimakreem (L)</t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</si>
  <si>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kohupiim</t>
    </r>
    <r>
      <rPr>
        <sz val="12"/>
        <color rgb="FF000000"/>
        <rFont val="Dussmann"/>
        <family val="2"/>
        <charset val="186"/>
      </rPr>
      <t>, 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suhkur, virsik</t>
    </r>
  </si>
  <si>
    <t>Banaani-kakaojogurt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</si>
  <si>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banaan, kakaopulber, suhkur, vanillisuhkur, tšiiaseemned</t>
    </r>
  </si>
  <si>
    <r>
      <rPr>
        <sz val="12"/>
        <color rgb="FF000000"/>
        <rFont val="Dussmann"/>
        <family val="2"/>
        <charset val="186"/>
      </rP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sidrunikoor, must pipar, toiduõli, söögisool</t>
    </r>
  </si>
  <si>
    <t>Tatra-seenekotletid (G, PT) (mahe)</t>
  </si>
  <si>
    <r>
      <t xml:space="preserve">Tatar, mugulsibul,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täisteranisujahu</t>
    </r>
    <r>
      <rPr>
        <sz val="12"/>
        <color indexed="8"/>
        <rFont val="Dussmann"/>
        <family val="2"/>
        <charset val="186"/>
      </rPr>
      <t>, šampinjon, söögisool, must pipar, jahvatatud paprika</t>
    </r>
  </si>
  <si>
    <t>Külm hapukoorekaste sidruniga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</si>
  <si>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>, sidrunimahl, suhkur, söögisool</t>
    </r>
  </si>
  <si>
    <t>Kartulipuder (L)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</si>
  <si>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</t>
    </r>
    <r>
      <rPr>
        <sz val="12"/>
        <color indexed="8"/>
        <rFont val="Dussmann"/>
        <family val="2"/>
        <charset val="186"/>
      </rPr>
      <t xml:space="preserve"> söögisool, vesi</t>
    </r>
  </si>
  <si>
    <t>Kapsas, toiduõli, söögisool</t>
  </si>
  <si>
    <t>Hiina kapsa salat spinati, meloni ja punase sibulaga</t>
  </si>
  <si>
    <t>Hiina kapsas, spinat, melon, punane sibul</t>
  </si>
  <si>
    <t>Peet, roheline hernes, porgand</t>
  </si>
  <si>
    <t>Frikadellisupp (G)</t>
  </si>
  <si>
    <r>
      <t xml:space="preserve">Sea-veise segahakkliha, kartul, porgand,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varsseller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must pipar, till, vesi, söögisool, petersell, toiduõli</t>
    </r>
  </si>
  <si>
    <t>Juurviljapüreesupp (L) (mahe)</t>
  </si>
  <si>
    <r>
      <t xml:space="preserve">Kartul, porgand, mugulsibul,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pastinaak,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petersell, värske</t>
    </r>
  </si>
  <si>
    <t>Mango-kohupiimakreem (L)</t>
  </si>
  <si>
    <r>
      <t xml:space="preserve">Maitsestamat </t>
    </r>
    <r>
      <rPr>
        <b/>
        <sz val="12"/>
        <color rgb="FF000000"/>
        <rFont val="Dussmann"/>
        <family val="2"/>
        <charset val="186"/>
      </rPr>
      <t>kohupiim</t>
    </r>
    <r>
      <rPr>
        <sz val="12"/>
        <color indexed="8"/>
        <rFont val="Dussmann"/>
        <family val="2"/>
        <charset val="186"/>
      </rPr>
      <t xml:space="preserve">, maitsestamat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mango, suhkur</t>
    </r>
  </si>
  <si>
    <t>Kanapasta juustu ja basiilikuga (G, L)</t>
  </si>
  <si>
    <r>
      <rPr>
        <b/>
        <sz val="12"/>
        <color rgb="FF000000"/>
        <rFont val="Dussmann"/>
        <family val="2"/>
        <charset val="186"/>
      </rPr>
      <t xml:space="preserve">Täisterapasta </t>
    </r>
    <r>
      <rPr>
        <i/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kanaliha, suvikõrvits, toiduõli, mugulsibul, basiilik,</t>
    </r>
    <r>
      <rPr>
        <b/>
        <sz val="12"/>
        <color rgb="FF000000"/>
        <rFont val="Dussmann"/>
        <family val="2"/>
        <charset val="186"/>
      </rPr>
      <t xml:space="preserve"> juust</t>
    </r>
    <r>
      <rPr>
        <sz val="12"/>
        <color indexed="8"/>
        <rFont val="Dussmann"/>
        <family val="2"/>
        <charset val="186"/>
      </rPr>
      <t>, petersell, vesi, söögisool, must pipar</t>
    </r>
  </si>
  <si>
    <t>Suvikõrvitsapasta juustu ja basiilikuga (G, L) (mahe)</t>
  </si>
  <si>
    <r>
      <rPr>
        <b/>
        <sz val="12"/>
        <rFont val="Dussmann"/>
        <family val="2"/>
        <charset val="186"/>
      </rPr>
      <t>Täisterapasta</t>
    </r>
    <r>
      <rPr>
        <b/>
        <i/>
        <sz val="12"/>
        <rFont val="Dussmann"/>
        <family val="2"/>
        <charset val="186"/>
      </rPr>
      <t xml:space="preserve"> </t>
    </r>
    <r>
      <rPr>
        <i/>
        <sz val="10"/>
        <rFont val="Dussmann"/>
        <family val="2"/>
        <charset val="186"/>
      </rPr>
      <t>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 xml:space="preserve">, suvikõrvits, toiduõli, mugulsibul, basiilik, </t>
    </r>
    <r>
      <rPr>
        <b/>
        <sz val="12"/>
        <rFont val="Dussmann"/>
        <family val="2"/>
        <charset val="186"/>
      </rPr>
      <t>juust</t>
    </r>
    <r>
      <rPr>
        <sz val="12"/>
        <rFont val="Dussmann"/>
        <family val="2"/>
        <charset val="186"/>
      </rPr>
      <t>, petersell, vesi, söögisool, must pipar</t>
    </r>
  </si>
  <si>
    <t>Baklažaan-paprika-sibul, röstitud</t>
  </si>
  <si>
    <t xml:space="preserve">Baklažaan, paprika, punane, mugulsibul, toiduõli, </t>
  </si>
  <si>
    <t xml:space="preserve">Soe tomatikaste </t>
  </si>
  <si>
    <t>Tomat, mugulsibul, porgand, küüslauk, toiduõli, söögisool, basiilik</t>
  </si>
  <si>
    <t>Porgandi-apelsinisalat</t>
  </si>
  <si>
    <t>Porgand, apelsin, toiduõli</t>
  </si>
  <si>
    <t>Valge peakapsas, mais, hapukurk</t>
  </si>
  <si>
    <t>Valge peakapsas, mais, hapukurk (kurk, vesi, söögisool, küüslauk)</t>
  </si>
  <si>
    <t>13. nädal</t>
  </si>
  <si>
    <t>23.03.2026-27.03.2026</t>
  </si>
  <si>
    <t>Böfstrooganov (G, L) (mahe)</t>
  </si>
  <si>
    <r>
      <t xml:space="preserve">Veiseliha, </t>
    </r>
    <r>
      <rPr>
        <b/>
        <sz val="12"/>
        <color rgb="FF000000"/>
        <rFont val="Dussmann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mugulsibul, tomatipüree,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 xml:space="preserve">jahu, vesi, toiduõli, </t>
    </r>
    <r>
      <rPr>
        <b/>
        <sz val="12"/>
        <color rgb="FF000000"/>
        <rFont val="Dussmann"/>
        <charset val="186"/>
      </rPr>
      <t>sinepi</t>
    </r>
    <r>
      <rPr>
        <sz val="12"/>
        <color indexed="8"/>
        <rFont val="Dussmann"/>
        <family val="2"/>
        <charset val="186"/>
      </rPr>
      <t>pulber, petersell,söögisool, must pipar</t>
    </r>
  </si>
  <si>
    <t>Köögiviljastrooganov (G, L)</t>
  </si>
  <si>
    <r>
      <t xml:space="preserve">Porgand, </t>
    </r>
    <r>
      <rPr>
        <b/>
        <sz val="12"/>
        <color rgb="FF000000"/>
        <rFont val="Dussmann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</si>
  <si>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 xml:space="preserve">Tatar, vesi, söögisool </t>
  </si>
  <si>
    <t>Kapsa-paprikasalat</t>
  </si>
  <si>
    <t>Valge peakapsas, paprika</t>
  </si>
  <si>
    <t>Porgand, porrulauk, lillkapsas</t>
  </si>
  <si>
    <t>Hakkliha-riisipall (M, PT)</t>
  </si>
  <si>
    <r>
      <t xml:space="preserve">Sea-veise segahakkliha, riis, mugulsibul,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toiduõli, vesi, söögisool, must pipar, jahvatatud paprika, petersell, kuivatatud pune, kuivatatud majoraan</t>
    </r>
  </si>
  <si>
    <t>Juurviljakotlet (G, M, PT) (mahe)</t>
  </si>
  <si>
    <r>
      <t xml:space="preserve">Pastinaak, porgand, kartul,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täistera spelta</t>
    </r>
    <r>
      <rPr>
        <b/>
        <sz val="12"/>
        <rFont val="Dussmann"/>
        <family val="2"/>
        <charset val="186"/>
      </rPr>
      <t>nisu</t>
    </r>
    <r>
      <rPr>
        <sz val="12"/>
        <rFont val="Dussmann"/>
        <family val="2"/>
        <charset val="186"/>
      </rPr>
      <t>jahu, söögisool, must pipar, purustatud või jahvatatud</t>
    </r>
  </si>
  <si>
    <t>Bulgur, keedetud (G)</t>
  </si>
  <si>
    <r>
      <rPr>
        <b/>
        <sz val="12"/>
        <color rgb="FF000000"/>
        <rFont val="Dussmann"/>
        <family val="2"/>
        <charset val="186"/>
      </rPr>
      <t xml:space="preserve">Bulgur </t>
    </r>
    <r>
      <rPr>
        <sz val="12"/>
        <color rgb="FF000000"/>
        <rFont val="Dussmann"/>
        <family val="2"/>
        <charset val="186"/>
      </rPr>
      <t xml:space="preserve">(Durum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</si>
  <si>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t>Porgand, röstitud</t>
  </si>
  <si>
    <r>
      <t>Porgand, toiduõli, tüümian, söögisool,</t>
    </r>
    <r>
      <rPr>
        <b/>
        <sz val="12"/>
        <color rgb="FF000000"/>
        <rFont val="Dussmann"/>
        <family val="2"/>
        <charset val="186"/>
      </rPr>
      <t xml:space="preserve"> mesi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</si>
  <si>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</si>
  <si>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t>Peedi-piprajuuresalat (L)</t>
  </si>
  <si>
    <t>Peet, mädarõigas</t>
  </si>
  <si>
    <t>Salatisegu, mais, nuikapsas</t>
  </si>
  <si>
    <t>Salatisegu (Rooma salat, jääsalat, rukola, spinat), mais, nuikapsas</t>
  </si>
  <si>
    <t>Rassolnik kanalihaga (G)</t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</si>
  <si>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</si>
  <si>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>Rassolnik põldubadega (G) (mahe)</t>
  </si>
  <si>
    <r>
      <t xml:space="preserve">Põlduba,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hapukurk, söögisool, must pipar, toiduõli, till</t>
    </r>
  </si>
  <si>
    <t>Ploomi-pirnikompott vahukoorega (L)</t>
  </si>
  <si>
    <r>
      <t xml:space="preserve">Ploom, pirn, vesi, suhkur, kaneel, sidrunimahl, </t>
    </r>
    <r>
      <rPr>
        <b/>
        <sz val="12"/>
        <color rgb="FF000000"/>
        <rFont val="Dussmann"/>
        <family val="2"/>
        <charset val="186"/>
      </rPr>
      <t>vahukoor</t>
    </r>
  </si>
  <si>
    <t>Mustsõstra-rukkivaht (G)</t>
  </si>
  <si>
    <r>
      <t xml:space="preserve">Mustsõstrar, </t>
    </r>
    <r>
      <rPr>
        <b/>
        <sz val="12"/>
        <color rgb="FF000000"/>
        <rFont val="Dussmann"/>
        <family val="2"/>
        <charset val="186"/>
      </rPr>
      <t>rukkijahu,</t>
    </r>
    <r>
      <rPr>
        <sz val="12"/>
        <color indexed="8"/>
        <rFont val="Dussmann"/>
        <family val="2"/>
        <charset val="186"/>
      </rPr>
      <t xml:space="preserve"> vesi, suhkur, vanillisuhkur</t>
    </r>
  </si>
  <si>
    <t>Kalapada värviliste köögiviljadega</t>
  </si>
  <si>
    <r>
      <rPr>
        <sz val="12"/>
        <color rgb="FF000000"/>
        <rFont val="Dussmann"/>
        <family val="2"/>
        <charset val="186"/>
      </rP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</si>
  <si>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t>Läätsepada värviliste köögiviljadega (mahe)</t>
  </si>
  <si>
    <t>Mugulsibul, porgand, küüslauk, tomatipasta, tüümian, kuivatatud, söögisool, must pipar, vesi, maisitärklis, toiduõli, baklažaan, tomat, kaalikas, läätsed, suvikõrvits</t>
  </si>
  <si>
    <r>
      <rPr>
        <b/>
        <sz val="12"/>
        <color rgb="FF000000"/>
        <rFont val="Dussmann"/>
        <charset val="186"/>
      </rPr>
      <t>Täisterapasta, pasta</t>
    </r>
    <r>
      <rPr>
        <sz val="12"/>
        <color indexed="8"/>
        <rFont val="Dussmann"/>
        <family val="2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family val="2"/>
        <charset val="186"/>
      </rPr>
      <t>jahu, vesi), söögisool, vesi, toiduõli</t>
    </r>
  </si>
  <si>
    <t>Porgandi-mangosalat (mahe porgand)</t>
  </si>
  <si>
    <t>Porgand, mango, toiduõli</t>
  </si>
  <si>
    <t>Hiina kapsas, roheline hernes, marineeritud punane sibul</t>
  </si>
  <si>
    <r>
      <t xml:space="preserve">Hiina kapsas, roheline hernes, marineeritud punane sibul </t>
    </r>
    <r>
      <rPr>
        <i/>
        <sz val="12"/>
        <color rgb="FF000000"/>
        <rFont val="Dussmann"/>
        <family val="2"/>
        <charset val="186"/>
      </rPr>
      <t>(punane mugulsibul, sidrunimahl, must pipar, söögisool, vesi, õunaäädikas, suhkur)</t>
    </r>
  </si>
  <si>
    <t>Külm hapukoorekaste murulauguga (L)</t>
  </si>
  <si>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sidrunimahl, suhkur, murulauk</t>
    </r>
  </si>
  <si>
    <t>Hautatud kanaliha ürtidi-köögiviljaleemes</t>
  </si>
  <si>
    <r>
      <t xml:space="preserve">Kartul, kanaliha, mugulsibul, vesi, Vahemere ürdid Santa Maria </t>
    </r>
    <r>
      <rPr>
        <i/>
        <sz val="12"/>
        <rFont val="Dussmann"/>
        <family val="2"/>
        <charset val="186"/>
      </rPr>
      <t>(</t>
    </r>
    <r>
      <rPr>
        <i/>
        <sz val="10"/>
        <rFont val="Dussmann"/>
        <family val="2"/>
        <charset val="186"/>
      </rPr>
      <t>Punane paprika (25%), ürdid (25% basiilik, pune, aed-piparrohi, tüümian), koriander, küüslauk, sibul, vürts)</t>
    </r>
    <r>
      <rPr>
        <i/>
        <sz val="12"/>
        <rFont val="Dussmann"/>
        <family val="2"/>
        <charset val="186"/>
      </rPr>
      <t xml:space="preserve">, </t>
    </r>
    <r>
      <rPr>
        <sz val="12"/>
        <rFont val="Dussmann"/>
        <family val="2"/>
        <charset val="186"/>
      </rPr>
      <t>toiduõli, söögisool, must pipar</t>
    </r>
  </si>
  <si>
    <t>Kartuli-seeneroog Vahemere ürtidega</t>
  </si>
  <si>
    <r>
      <t xml:space="preserve">Kartul, šampinjonid, mugulsibul, vesi, Vahemere ürdid Santa Maria </t>
    </r>
    <r>
      <rPr>
        <i/>
        <sz val="10"/>
        <rFont val="Dussmann"/>
        <family val="2"/>
        <charset val="186"/>
      </rPr>
      <t>(Punane paprika (25%), ürdid (25% basiilik, pune, aed-piparrohi, tüümian)</t>
    </r>
    <r>
      <rPr>
        <sz val="12"/>
        <rFont val="Dussmann"/>
        <family val="2"/>
        <charset val="186"/>
      </rPr>
      <t>, koriander, küüslauk, sibul, vürts), toiduõli, söögisool, must pipar</t>
    </r>
  </si>
  <si>
    <t>Hiina kapsa salat tomati ja spinatiga</t>
  </si>
  <si>
    <t>Hiina kapsas, tomat, spinat</t>
  </si>
  <si>
    <t>14. nädal</t>
  </si>
  <si>
    <t>30.03.2026-03.04.2026</t>
  </si>
  <si>
    <t>Magushapu sealihapada seesamiseemnetega</t>
  </si>
  <si>
    <r>
      <t>Sealiha, ve</t>
    </r>
    <r>
      <rPr>
        <sz val="12"/>
        <color rgb="FF000000"/>
        <rFont val="Dussmann"/>
        <family val="2"/>
        <charset val="186"/>
      </rPr>
      <t xml:space="preserve">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</t>
    </r>
    <r>
      <rPr>
        <i/>
        <sz val="10"/>
        <color rgb="FF000000"/>
        <rFont val="Dussmann"/>
        <family val="2"/>
        <charset val="186"/>
      </rPr>
      <t xml:space="preserve">a,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maisitärklis, küüslauk, suhkur, ingverijuur, söögisool, must pipar, </t>
    </r>
    <r>
      <rPr>
        <b/>
        <sz val="12"/>
        <color rgb="FF000000"/>
        <rFont val="Dussmann"/>
        <family val="2"/>
        <charset val="186"/>
      </rPr>
      <t>seesamiseemned</t>
    </r>
  </si>
  <si>
    <t>Edamame oad magushapus kastmes (mahe)</t>
  </si>
  <si>
    <r>
      <rPr>
        <b/>
        <sz val="12"/>
        <color rgb="FF000000"/>
        <rFont val="Dussmann"/>
        <family val="2"/>
        <charset val="186"/>
      </rPr>
      <t>Edamame oad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 xml:space="preserve">sojakaste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sojauba,</t>
    </r>
    <r>
      <rPr>
        <i/>
        <sz val="10"/>
        <color rgb="FF000000"/>
        <rFont val="Dussmann"/>
        <family val="2"/>
        <charset val="186"/>
      </rPr>
      <t xml:space="preserve"> vesi, söögisool, </t>
    </r>
    <r>
      <rPr>
        <b/>
        <i/>
        <sz val="10"/>
        <color rgb="FF000000"/>
        <rFont val="Dussmann"/>
        <family val="2"/>
        <charset val="186"/>
      </rPr>
      <t>nisujahu</t>
    </r>
    <r>
      <rPr>
        <i/>
        <sz val="10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maisitärklis, sidrunimahl, tomatipasta, vesi, porgand, mugulsibul, küüslauk, kuivatatud basiilik</t>
    </r>
  </si>
  <si>
    <r>
      <rPr>
        <b/>
        <sz val="12"/>
        <rFont val="Dussmann"/>
        <family val="2"/>
        <charset val="186"/>
      </rPr>
      <t>Täisterapasta, pasta</t>
    </r>
    <r>
      <rPr>
        <i/>
        <sz val="10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vesi), söögisool, vesi, toiduõli</t>
    </r>
  </si>
  <si>
    <t>Kõrvits, toiduõli, söögisool</t>
  </si>
  <si>
    <t>Peet, pohl, suhkur</t>
  </si>
  <si>
    <t>Valge peakapsas, aeduba, kõrvits</t>
  </si>
  <si>
    <t>Selge lõhesupp</t>
  </si>
  <si>
    <t>Lõhe, kartul, porgand, mugulsibul, till, vesi, söögisool, must pipar, loorber, toiduõli</t>
  </si>
  <si>
    <t>Kikerhernesupp kümne köögiviljaga (mahe)</t>
  </si>
  <si>
    <t>Kikerherned, kartul, porgand, valge peakapsas, brokoli, till, vesi, toiduõli, kõrvits pastinaak, lillkapsas, mugulsibul, küüslauk, söögisool, must pipar</t>
  </si>
  <si>
    <t>Pähkli-kakaoruudud (G, L, M, P)</t>
  </si>
  <si>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 xml:space="preserve">, toiduõli, </t>
    </r>
    <r>
      <rPr>
        <b/>
        <sz val="12"/>
        <rFont val="Dussmann"/>
        <family val="2"/>
        <charset val="186"/>
      </rPr>
      <t>piim,</t>
    </r>
    <r>
      <rPr>
        <sz val="12"/>
        <rFont val="Dussmann"/>
        <family val="2"/>
        <charset val="186"/>
      </rPr>
      <t xml:space="preserve"> suhkur, söögisool, vanillisuhkur, </t>
    </r>
    <r>
      <rPr>
        <b/>
        <sz val="12"/>
        <rFont val="Dussmann"/>
        <family val="2"/>
        <charset val="186"/>
      </rPr>
      <t>pähklid</t>
    </r>
    <r>
      <rPr>
        <sz val="12"/>
        <rFont val="Dussmann"/>
        <family val="2"/>
        <charset val="186"/>
      </rPr>
      <t>, kakaopulber</t>
    </r>
  </si>
  <si>
    <t>Jogurti-kamadessert marjadega (G, 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</si>
  <si>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>kamajahu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0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nisu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rukis</t>
    </r>
    <r>
      <rPr>
        <i/>
        <sz val="10"/>
        <color rgb="FF000000"/>
        <rFont val="Dussmann"/>
        <family val="2"/>
        <charset val="186"/>
      </rPr>
      <t xml:space="preserve">, </t>
    </r>
    <r>
      <rPr>
        <b/>
        <i/>
        <sz val="10"/>
        <color rgb="FF000000"/>
        <rFont val="Dussmann"/>
        <family val="2"/>
        <charset val="186"/>
      </rPr>
      <t>oder</t>
    </r>
    <r>
      <rPr>
        <i/>
        <sz val="10"/>
        <color rgb="FF000000"/>
        <rFont val="Dussmann"/>
        <family val="2"/>
        <charset val="186"/>
      </rPr>
      <t>, hernes),</t>
    </r>
    <r>
      <rPr>
        <sz val="12"/>
        <color indexed="8"/>
        <rFont val="Dussmann"/>
        <family val="2"/>
        <charset val="186"/>
      </rPr>
      <t xml:space="preserve"> vaarikas,maasikas, suhkruta, vesi, suhkur</t>
    </r>
  </si>
  <si>
    <t>Õun(mahe)</t>
  </si>
  <si>
    <t>Segahakklihast kotlett (G, L, M, PT)</t>
  </si>
  <si>
    <r>
      <rPr>
        <sz val="12"/>
        <color rgb="FF000000"/>
        <rFont val="Dussmann"/>
      </rPr>
      <t xml:space="preserve">Sea-veise segahakkliha, </t>
    </r>
    <r>
      <rPr>
        <b/>
        <sz val="12"/>
        <color rgb="FF000000"/>
        <rFont val="Dussmann"/>
      </rPr>
      <t>riivsai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kanamuna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piim</t>
    </r>
    <r>
      <rPr>
        <sz val="12"/>
        <color rgb="FF000000"/>
        <rFont val="Dussmann"/>
      </rPr>
      <t>, söögisool, must pipar, vesi, mugulsibul</t>
    </r>
  </si>
  <si>
    <t>Porgandi-suvikõrvitsa kotlett (G, PT) (mahe)</t>
  </si>
  <si>
    <r>
      <t xml:space="preserve">Porgand, suvikõrvits, pastinaak,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tüümian, kuivatatud, pune, kuivatatud, petersell, kuivatatud, basiilik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</si>
  <si>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</si>
  <si>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t>Peet, aurutatud</t>
  </si>
  <si>
    <t>Peet, söögisool</t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</si>
  <si>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 xml:space="preserve">söögisool, </t>
    </r>
    <r>
      <rPr>
        <b/>
        <sz val="12"/>
        <color rgb="FF000000"/>
        <rFont val="Dussmann"/>
        <family val="2"/>
        <charset val="186"/>
      </rPr>
      <t>toidukoor</t>
    </r>
  </si>
  <si>
    <t>Kapsa-maisi-paprikasalat (mahe kapsas)</t>
  </si>
  <si>
    <t>Peakapsas, mais, paprika, toiduõli, söögisool, suhkur, õunaäädikas</t>
  </si>
  <si>
    <t>Porgand, roheline hernes, valge redis</t>
  </si>
  <si>
    <t>Apelsin</t>
  </si>
  <si>
    <t xml:space="preserve">Kanalihasupp </t>
  </si>
  <si>
    <t xml:space="preserve">Kanaliha, porgand, mugulsibul, küüslauk, valge peakapsas, pastinaak, lillkapsas, brokoli, herned, kaalikas, toiduõli, söögisool, must pipar, till, puljong, </t>
  </si>
  <si>
    <t>Koorene oasupp spinati ja keedumunaga (L) (mahe)</t>
  </si>
  <si>
    <r>
      <t xml:space="preserve">Kartul,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porgand, mugulsibul, porrulauk, till, värske, toiduõli, munguba, kuivatatud, spinat, vesi, </t>
    </r>
    <r>
      <rPr>
        <b/>
        <sz val="12"/>
        <color rgb="FF000000"/>
        <rFont val="Dussmann"/>
        <family val="2"/>
        <charset val="186"/>
      </rPr>
      <t>kanamuna</t>
    </r>
  </si>
  <si>
    <t>Karamellikissell moosiga (L)</t>
  </si>
  <si>
    <r>
      <rPr>
        <sz val="12"/>
        <color rgb="FF000000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family val="2"/>
        <charset val="186"/>
      </rPr>
      <t>jogurt,</t>
    </r>
    <r>
      <rPr>
        <sz val="12"/>
        <color indexed="8"/>
        <rFont val="Dussmann"/>
        <family val="2"/>
        <charset val="186"/>
      </rPr>
      <t xml:space="preserve"> kakaopulber, suhkur, marjad</t>
    </r>
  </si>
  <si>
    <t>Pasha kohupiimakreem vahukoore ja maitsestamata jogurtiga (L)</t>
  </si>
  <si>
    <r>
      <rPr>
        <sz val="12"/>
        <color rgb="FF000000"/>
        <rFont val="Dussmann"/>
      </rPr>
      <t>Maitsestamata</t>
    </r>
    <r>
      <rPr>
        <b/>
        <sz val="12"/>
        <color rgb="FF000000"/>
        <rFont val="Dussmann"/>
      </rPr>
      <t xml:space="preserve"> jogurt</t>
    </r>
    <r>
      <rPr>
        <sz val="12"/>
        <color rgb="FF000000"/>
        <rFont val="Dussmann"/>
      </rPr>
      <t xml:space="preserve">, maitsestamata </t>
    </r>
    <r>
      <rPr>
        <b/>
        <sz val="12"/>
        <color rgb="FF000000"/>
        <rFont val="Dussmann"/>
      </rPr>
      <t>kohupiim</t>
    </r>
    <r>
      <rPr>
        <sz val="12"/>
        <color rgb="FF000000"/>
        <rFont val="Dussmann"/>
      </rPr>
      <t xml:space="preserve">, </t>
    </r>
    <r>
      <rPr>
        <b/>
        <sz val="12"/>
        <color rgb="FF000000"/>
        <rFont val="Dussmann"/>
      </rPr>
      <t>vahukoor</t>
    </r>
    <r>
      <rPr>
        <sz val="12"/>
        <color rgb="FF000000"/>
        <rFont val="Dussmann"/>
      </rPr>
      <t>, vanillisuhkur, rosinad, apelsiinikoor, aprikoos, suhkur</t>
    </r>
  </si>
  <si>
    <t>Piimatooted (piim, keefir) (L) (PRIA)</t>
  </si>
  <si>
    <t>Põhitoitainetestsaadava energia osakaal koguenergiast (%E)</t>
  </si>
  <si>
    <t>15. nädal</t>
  </si>
  <si>
    <t>06.04.2026-10.04.2026</t>
  </si>
  <si>
    <t>Sinepine sealihakaste (G, L)</t>
  </si>
  <si>
    <r>
      <t xml:space="preserve">Sealiha, mugulsibul,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 xml:space="preserve">sinepipulber, </t>
    </r>
    <r>
      <rPr>
        <sz val="12"/>
        <color rgb="FF000000"/>
        <rFont val="Dussmann"/>
        <family val="2"/>
        <charset val="186"/>
      </rPr>
      <t>p</t>
    </r>
    <r>
      <rPr>
        <sz val="12"/>
        <color indexed="8"/>
        <rFont val="Dussmann"/>
        <family val="2"/>
        <charset val="186"/>
      </rPr>
      <t>etersell, must pipar</t>
    </r>
  </si>
  <si>
    <t>Rooskapsas sinepikastmes (G, L) (mahe)</t>
  </si>
  <si>
    <r>
      <t xml:space="preserve">Rooskapsas, või, </t>
    </r>
    <r>
      <rPr>
        <b/>
        <sz val="12"/>
        <color rgb="FF000000"/>
        <rFont val="Dussmann"/>
        <family val="2"/>
        <charset val="186"/>
      </rPr>
      <t xml:space="preserve">sinep, </t>
    </r>
    <r>
      <rPr>
        <sz val="12"/>
        <color indexed="8"/>
        <rFont val="Dussmann"/>
        <family val="2"/>
        <charset val="186"/>
      </rPr>
      <t xml:space="preserve">must pipar,söögisool, </t>
    </r>
    <r>
      <rPr>
        <b/>
        <sz val="12"/>
        <color rgb="FF000000"/>
        <rFont val="Dussmann"/>
        <family val="2"/>
        <charset val="186"/>
      </rPr>
      <t>toidukoor</t>
    </r>
  </si>
  <si>
    <t>Hiina kapsa salat roheliste hernestega</t>
  </si>
  <si>
    <t>Hiina kapsas, roheline hernes</t>
  </si>
  <si>
    <t>Porgand, šampinjonid küüslauguga, valge redis</t>
  </si>
  <si>
    <r>
      <t>Porgand, šampinjonid küüslauguga (</t>
    </r>
    <r>
      <rPr>
        <i/>
        <sz val="12"/>
        <rFont val="Dussmann"/>
        <family val="2"/>
        <charset val="186"/>
      </rPr>
      <t>šampinjon, küüslauk, petersell, toiduõli, söögisool, must pipar),</t>
    </r>
    <r>
      <rPr>
        <sz val="12"/>
        <rFont val="Dussmann"/>
        <family val="2"/>
        <charset val="186"/>
      </rPr>
      <t xml:space="preserve"> valge redis</t>
    </r>
  </si>
  <si>
    <t>Ühepajatoit kanalihaga</t>
  </si>
  <si>
    <t xml:space="preserve">Kanaliha, porgand, kaalikas, valge peakapsas, mugulsibul, söögisool, must pipar, petersell, toiduõli, vesi </t>
  </si>
  <si>
    <t>Koorene köögiviljakaste (G, L)</t>
  </si>
  <si>
    <r>
      <t xml:space="preserve">Lillkapsas, brokoli, porgand, suvikõrvits, mugulsibul, toiduõli,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piim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juust</t>
    </r>
    <r>
      <rPr>
        <sz val="12"/>
        <rFont val="Dussmann"/>
        <family val="2"/>
        <charset val="186"/>
      </rPr>
      <t>, söögisool, valge pipar, muskaatpähkel, vesi</t>
    </r>
  </si>
  <si>
    <t>Tatar, vesi, söögisool, toiduõli</t>
  </si>
  <si>
    <t>Valge redisesalat värske kurgiga</t>
  </si>
  <si>
    <t>Valge redis, värske kurk</t>
  </si>
  <si>
    <t>Peet, hernes, kaalikas</t>
  </si>
  <si>
    <t>Keedetud peet, hernes, kaalikas</t>
  </si>
  <si>
    <t>Hakklihasupp</t>
  </si>
  <si>
    <t>Seahakkliha, kartul, porgand, mugulsibul, vesi, loorber, petersell, söögisool, must pipar</t>
  </si>
  <si>
    <t>Tomatine kikerhernesupp</t>
  </si>
  <si>
    <t>Kikerherned, kartul, porgand, mugulsibul, tomatipasta, küüslauk, vesi, pune, petersell, söögisool, must pipar</t>
  </si>
  <si>
    <t>Hapukoor R 20%</t>
  </si>
  <si>
    <t>Maisimannakreem kisselliga (L)</t>
  </si>
  <si>
    <r>
      <t xml:space="preserve">Maisimanna,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mustsõstar, suhkur, kartulitärklis</t>
    </r>
  </si>
  <si>
    <t>Vanilje panna cotta pohlakastmega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</si>
  <si>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pohlad, želatiin, sukur, vanillisuhkur</t>
    </r>
  </si>
  <si>
    <t>Ahjukala juustukattega (G, L, PT)</t>
  </si>
  <si>
    <t>Valge kala, toiduõli, sidrun, till, juust, hapukoor,porrulauk, söögisool, must pipar</t>
  </si>
  <si>
    <t>Köögivilja-läätse pikkpoiss (G, L, M)</t>
  </si>
  <si>
    <t>Suvikõrvits, pastinaak, läätsed, kanamuna, küüslauk, söögisool, riivsai, juust,mugulsibul, toiduõli, must pipar, söögisool, Vahemere ürdisegu (pune, basiilik, tüümian, rosmariin, majoraan)</t>
  </si>
  <si>
    <t>Tartarkaste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</si>
  <si>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majonees</t>
    </r>
    <r>
      <rPr>
        <sz val="12"/>
        <color rgb="FF000000"/>
        <rFont val="Dussmann"/>
        <family val="2"/>
        <charset val="186"/>
      </rPr>
      <t>, marineeritud kurk, sidrunimahl, till, petersell, söögisool, must pipar, suhkur</t>
    </r>
  </si>
  <si>
    <t>Nuikapsas, kikerherned, porrulauk</t>
  </si>
  <si>
    <t>Pilaff kanalihaga</t>
  </si>
  <si>
    <t>Riis, vesi, söögisool, kanaliha, porgand, mugulsibul, toiduõli, vesi, küüslauk, söögisool, must pipar, jahvatatud paprika, petersell</t>
  </si>
  <si>
    <t>Pilaff porgandi ja punaste ubadega (mahe)</t>
  </si>
  <si>
    <t>Riis, mugulsibul, küüslauk, toiduõli, porgand, vesi, punased oad, must pipar, jahvatatud paprika, söögisool</t>
  </si>
  <si>
    <t>Hiina kapsas, marineeritud punane sibul, mais</t>
  </si>
  <si>
    <r>
      <t>Hiina kapsas, marineeritud punane sibul</t>
    </r>
    <r>
      <rPr>
        <i/>
        <sz val="12"/>
        <rFont val="Dussmann"/>
        <family val="2"/>
        <charset val="186"/>
      </rPr>
      <t xml:space="preserve"> (punane sibul, õunaäädikas, sidrunimahl, must pipar,söögisool, vesi, suhkur)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</si>
  <si>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söögisool, suhkur, küüslauk</t>
    </r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</si>
  <si>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</si>
  <si>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</si>
  <si>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</si>
  <si>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</si>
  <si>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</si>
  <si>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</si>
  <si>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</si>
  <si>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</si>
  <si>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</si>
  <si>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</si>
  <si>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</si>
  <si>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</si>
  <si>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</si>
  <si>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</si>
  <si>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</si>
  <si>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</si>
  <si>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</si>
  <si>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</si>
  <si>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</si>
  <si>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</si>
  <si>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Põhitoit/magustoit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</si>
  <si>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</si>
  <si>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</si>
  <si>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</si>
  <si>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</si>
  <si>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</si>
  <si>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</si>
  <si>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</si>
  <si>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kana</t>
  </si>
  <si>
    <t>kikerhernes</t>
  </si>
  <si>
    <t>T</t>
  </si>
  <si>
    <t>siga</t>
  </si>
  <si>
    <t>hernes</t>
  </si>
  <si>
    <t>uba</t>
  </si>
  <si>
    <t>N</t>
  </si>
  <si>
    <t>veis</t>
  </si>
  <si>
    <t>lääts</t>
  </si>
  <si>
    <t>R</t>
  </si>
  <si>
    <t>kala</t>
  </si>
  <si>
    <t>köögivili</t>
  </si>
  <si>
    <t>sojauba</t>
  </si>
  <si>
    <t>tofu</t>
  </si>
  <si>
    <t>Nädal 14</t>
  </si>
  <si>
    <t>porgand</t>
  </si>
  <si>
    <t>Nädal 15</t>
  </si>
  <si>
    <t>Soojad lisandid</t>
  </si>
  <si>
    <t>läätsed</t>
  </si>
  <si>
    <t>juurvili</t>
  </si>
  <si>
    <t>šampinjonid</t>
  </si>
  <si>
    <t>kanamuna</t>
  </si>
  <si>
    <t>seen</t>
  </si>
  <si>
    <t>sega</t>
  </si>
  <si>
    <t>0,15</t>
  </si>
  <si>
    <t>800-900 kcal</t>
  </si>
  <si>
    <t>Teavet menüüs sisalduvate allergeenide kohta küsi köögipersonalilt</t>
  </si>
  <si>
    <t>Menüü on koostatud lähtudes 10.- 12. klassi vanuserühma toiduenergia ja toitainete vajadusest, järgides kehtivaid toitumissoovitusi</t>
  </si>
  <si>
    <t>Jõululõuna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</si>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</sst>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[Red]0.00"/>
  </numFmts>
  <fonts count="41">
    <font>
      <sz val="11"/>
      <color theme="1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Dussmann"/>
      <family val="2"/>
      <charset val="186"/>
    </font>
    <font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sz val="12"/>
      <color theme="1"/>
      <name val="Dussmann"/>
      <family val="2"/>
      <charset val="186"/>
    </font>
    <font>
      <b/>
      <sz val="12"/>
      <color theme="1"/>
      <name val="Dussmann"/>
      <family val="2"/>
      <charset val="186"/>
    </font>
    <font>
      <b/>
      <sz val="12"/>
      <name val="Dussmann"/>
      <family val="2"/>
      <charset val="186"/>
    </font>
    <font>
      <sz val="12"/>
      <color indexed="8"/>
      <name val="Dussmann"/>
      <family val="2"/>
      <charset val="186"/>
    </font>
    <font>
      <b/>
      <sz val="12"/>
      <color indexed="8"/>
      <name val="Dussmann"/>
      <family val="2"/>
      <charset val="186"/>
    </font>
    <font>
      <sz val="12"/>
      <color rgb="FF000000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sz val="14"/>
      <color theme="1"/>
      <name val="Dussmann"/>
      <family val="2"/>
      <charset val="186"/>
    </font>
    <font>
      <sz val="14"/>
      <name val="Dussmann"/>
      <family val="2"/>
      <charset val="186"/>
    </font>
    <font>
      <b/>
      <sz val="14"/>
      <color indexed="8"/>
      <name val="Dussmann"/>
      <family val="2"/>
      <charset val="186"/>
    </font>
    <font>
      <sz val="14"/>
      <color rgb="FF000000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24"/>
      <name val="Dussmann"/>
      <family val="2"/>
      <charset val="186"/>
    </font>
    <font>
      <b/>
      <sz val="12"/>
      <color rgb="FF000000"/>
      <name val="Dussmann"/>
      <family val="2"/>
      <charset val="186"/>
    </font>
    <font>
      <b/>
      <sz val="14"/>
      <color rgb="FFFF0000"/>
      <name val="Dussmann"/>
      <family val="2"/>
      <charset val="186"/>
    </font>
    <font>
      <b/>
      <i/>
      <sz val="12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i/>
      <sz val="12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color rgb="FF000000"/>
      <name val="Dussmann"/>
      <family val="2"/>
      <charset val="186"/>
    </font>
    <font>
      <i/>
      <sz val="12"/>
      <name val="Dussmann"/>
      <family val="2"/>
      <charset val="186"/>
    </font>
    <font>
      <sz val="10"/>
      <color rgb="FF000000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12"/>
      <name val="Dussmann"/>
      <charset val="186"/>
    </font>
    <font>
      <sz val="12"/>
      <name val="Dussmann"/>
      <charset val="186"/>
    </font>
    <font>
      <b/>
      <sz val="12"/>
      <color rgb="FF000000"/>
      <name val="Dussmann"/>
      <charset val="186"/>
    </font>
    <font>
      <sz val="12"/>
      <color indexed="8"/>
      <name val="Dussmann"/>
      <charset val="186"/>
    </font>
    <font>
      <b/>
      <sz val="14"/>
      <color rgb="FF000000"/>
      <name val="Dussmann"/>
      <charset val="186"/>
    </font>
    <font>
      <sz val="12"/>
      <color rgb="FF000000"/>
      <name val="Dussmann"/>
      <charset val="186"/>
    </font>
    <font>
      <sz val="14"/>
      <color indexed="8"/>
      <name val="Dussmann"/>
      <charset val="186"/>
    </font>
    <font>
      <sz val="14"/>
      <name val="Dussmann"/>
      <charset val="186"/>
    </font>
    <font>
      <sz val="12"/>
      <color rgb="FF000000"/>
      <name val="Dussmann"/>
    </font>
    <font>
      <b/>
      <sz val="12"/>
      <color rgb="FF000000"/>
      <name val="Dussmann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30" fillId="0" borderId="0"/>
    <xf numFmtId="0" fontId="1" fillId="0" borderId="0"/>
    <xf numFmtId="0" fontId="1" fillId="0" borderId="0"/>
  </cellStyleXfs>
  <cellXfs count="499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3" xfId="1" applyFont="1" applyBorder="1"/>
    <xf numFmtId="0" fontId="5" fillId="0" borderId="4" xfId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1" applyFont="1"/>
    <xf numFmtId="0" fontId="5" fillId="0" borderId="6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8" xfId="1" applyFont="1" applyBorder="1"/>
    <xf numFmtId="0" fontId="5" fillId="0" borderId="9" xfId="1" applyFont="1" applyBorder="1" applyAlignment="1">
      <alignment horizontal="left"/>
    </xf>
    <xf numFmtId="43" fontId="7" fillId="3" borderId="1" xfId="0" applyNumberFormat="1" applyFont="1" applyFill="1" applyBorder="1" applyAlignment="1">
      <alignment horizontal="right"/>
    </xf>
    <xf numFmtId="2" fontId="7" fillId="4" borderId="3" xfId="0" applyNumberFormat="1" applyFont="1" applyFill="1" applyBorder="1" applyAlignment="1">
      <alignment horizontal="right" wrapText="1"/>
    </xf>
    <xf numFmtId="2" fontId="7" fillId="4" borderId="4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6" xfId="0" applyNumberFormat="1" applyFont="1" applyFill="1" applyBorder="1" applyAlignment="1">
      <alignment horizontal="right" wrapText="1"/>
    </xf>
    <xf numFmtId="43" fontId="7" fillId="3" borderId="11" xfId="0" applyNumberFormat="1" applyFont="1" applyFill="1" applyBorder="1" applyAlignment="1">
      <alignment horizontal="right"/>
    </xf>
    <xf numFmtId="43" fontId="7" fillId="3" borderId="12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8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right" vertical="center" wrapText="1"/>
    </xf>
    <xf numFmtId="49" fontId="8" fillId="4" borderId="1" xfId="0" applyNumberFormat="1" applyFont="1" applyFill="1" applyBorder="1" applyAlignment="1">
      <alignment vertical="center" wrapText="1"/>
    </xf>
    <xf numFmtId="2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5" fillId="0" borderId="0" xfId="0" applyFont="1"/>
    <xf numFmtId="0" fontId="3" fillId="4" borderId="0" xfId="0" applyFont="1" applyFill="1"/>
    <xf numFmtId="0" fontId="5" fillId="4" borderId="0" xfId="0" applyFont="1" applyFill="1"/>
    <xf numFmtId="2" fontId="8" fillId="4" borderId="0" xfId="0" applyNumberFormat="1" applyFont="1" applyFill="1" applyAlignment="1">
      <alignment wrapText="1"/>
    </xf>
    <xf numFmtId="0" fontId="12" fillId="4" borderId="0" xfId="0" applyFont="1" applyFill="1"/>
    <xf numFmtId="0" fontId="3" fillId="0" borderId="0" xfId="0" applyFont="1" applyAlignment="1">
      <alignment vertical="top"/>
    </xf>
    <xf numFmtId="0" fontId="3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2" fillId="4" borderId="0" xfId="0" applyFont="1" applyFill="1" applyAlignment="1">
      <alignment vertical="top"/>
    </xf>
    <xf numFmtId="0" fontId="17" fillId="0" borderId="0" xfId="0" applyFont="1"/>
    <xf numFmtId="0" fontId="18" fillId="0" borderId="3" xfId="0" applyFont="1" applyBorder="1"/>
    <xf numFmtId="0" fontId="3" fillId="0" borderId="0" xfId="0" applyFont="1" applyAlignment="1">
      <alignment horizontal="center"/>
    </xf>
    <xf numFmtId="2" fontId="8" fillId="4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164" fontId="9" fillId="4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wrapText="1"/>
    </xf>
    <xf numFmtId="2" fontId="3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wrapText="1"/>
    </xf>
    <xf numFmtId="49" fontId="8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wrapText="1"/>
    </xf>
    <xf numFmtId="49" fontId="1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14" fillId="4" borderId="16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49" fontId="11" fillId="0" borderId="16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right" wrapText="1"/>
    </xf>
    <xf numFmtId="2" fontId="8" fillId="4" borderId="1" xfId="0" applyNumberFormat="1" applyFont="1" applyFill="1" applyBorder="1" applyAlignment="1">
      <alignment wrapText="1"/>
    </xf>
    <xf numFmtId="2" fontId="8" fillId="0" borderId="1" xfId="0" applyNumberFormat="1" applyFont="1" applyBorder="1" applyAlignment="1">
      <alignment vertical="center" wrapText="1"/>
    </xf>
    <xf numFmtId="49" fontId="8" fillId="0" borderId="16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vertical="center"/>
    </xf>
    <xf numFmtId="2" fontId="7" fillId="4" borderId="1" xfId="0" applyNumberFormat="1" applyFont="1" applyFill="1" applyBorder="1" applyAlignment="1">
      <alignment horizontal="right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3" fontId="7" fillId="3" borderId="8" xfId="0" applyNumberFormat="1" applyFont="1" applyFill="1" applyBorder="1" applyAlignment="1">
      <alignment horizontal="right"/>
    </xf>
    <xf numFmtId="49" fontId="10" fillId="4" borderId="1" xfId="0" applyNumberFormat="1" applyFont="1" applyFill="1" applyBorder="1" applyAlignment="1">
      <alignment horizontal="left" vertical="center" wrapText="1"/>
    </xf>
    <xf numFmtId="0" fontId="14" fillId="0" borderId="0" xfId="0" applyFont="1"/>
    <xf numFmtId="0" fontId="21" fillId="0" borderId="0" xfId="0" applyFont="1"/>
    <xf numFmtId="0" fontId="14" fillId="0" borderId="0" xfId="0" applyFont="1" applyAlignment="1">
      <alignment horizontal="center"/>
    </xf>
    <xf numFmtId="16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wrapText="1"/>
    </xf>
    <xf numFmtId="164" fontId="8" fillId="4" borderId="0" xfId="0" applyNumberFormat="1" applyFont="1" applyFill="1" applyAlignment="1">
      <alignment horizontal="right" vertical="center" wrapText="1"/>
    </xf>
    <xf numFmtId="2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9" fontId="8" fillId="4" borderId="1" xfId="0" quotePrefix="1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wrapText="1"/>
    </xf>
    <xf numFmtId="0" fontId="3" fillId="0" borderId="3" xfId="0" applyFont="1" applyBorder="1"/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14" fillId="0" borderId="3" xfId="0" applyFont="1" applyBorder="1"/>
    <xf numFmtId="49" fontId="3" fillId="4" borderId="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10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12" borderId="1" xfId="0" applyFont="1" applyFill="1" applyBorder="1" applyAlignment="1">
      <alignment horizontal="center"/>
    </xf>
    <xf numFmtId="0" fontId="5" fillId="12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" xfId="0" applyFont="1" applyBorder="1" applyAlignment="1">
      <alignment horizontal="center"/>
    </xf>
    <xf numFmtId="0" fontId="5" fillId="14" borderId="1" xfId="0" applyFont="1" applyFill="1" applyBorder="1"/>
    <xf numFmtId="0" fontId="5" fillId="13" borderId="1" xfId="0" applyFont="1" applyFill="1" applyBorder="1"/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4" borderId="1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49" fontId="5" fillId="4" borderId="10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vertical="center"/>
    </xf>
    <xf numFmtId="0" fontId="5" fillId="4" borderId="9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49" fontId="5" fillId="4" borderId="13" xfId="0" applyNumberFormat="1" applyFont="1" applyFill="1" applyBorder="1" applyAlignment="1">
      <alignment vertical="center" wrapText="1"/>
    </xf>
    <xf numFmtId="49" fontId="5" fillId="0" borderId="8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49" fontId="8" fillId="4" borderId="0" xfId="0" applyNumberFormat="1" applyFont="1" applyFill="1" applyAlignment="1">
      <alignment horizontal="left" vertical="center" wrapText="1"/>
    </xf>
    <xf numFmtId="49" fontId="14" fillId="4" borderId="15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49" fontId="5" fillId="11" borderId="10" xfId="0" applyNumberFormat="1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49" fontId="5" fillId="11" borderId="1" xfId="0" applyNumberFormat="1" applyFont="1" applyFill="1" applyBorder="1" applyAlignment="1">
      <alignment vertical="center"/>
    </xf>
    <xf numFmtId="49" fontId="5" fillId="11" borderId="10" xfId="0" applyNumberFormat="1" applyFont="1" applyFill="1" applyBorder="1" applyAlignment="1">
      <alignment horizontal="left"/>
    </xf>
    <xf numFmtId="49" fontId="5" fillId="11" borderId="1" xfId="0" applyNumberFormat="1" applyFont="1" applyFill="1" applyBorder="1" applyAlignment="1">
      <alignment horizontal="left" vertical="center"/>
    </xf>
    <xf numFmtId="0" fontId="5" fillId="12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4" borderId="9" xfId="0" applyNumberFormat="1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vertical="center"/>
    </xf>
    <xf numFmtId="0" fontId="5" fillId="0" borderId="6" xfId="1" applyFont="1" applyBorder="1"/>
    <xf numFmtId="0" fontId="5" fillId="0" borderId="5" xfId="1" applyFont="1" applyBorder="1"/>
    <xf numFmtId="2" fontId="10" fillId="0" borderId="1" xfId="0" applyNumberFormat="1" applyFont="1" applyBorder="1" applyAlignment="1">
      <alignment horizontal="right" vertical="center" wrapText="1"/>
    </xf>
    <xf numFmtId="2" fontId="10" fillId="15" borderId="1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wrapText="1"/>
    </xf>
    <xf numFmtId="49" fontId="9" fillId="4" borderId="6" xfId="0" applyNumberFormat="1" applyFont="1" applyFill="1" applyBorder="1" applyAlignment="1">
      <alignment horizontal="right" wrapText="1"/>
    </xf>
    <xf numFmtId="49" fontId="11" fillId="0" borderId="10" xfId="0" applyNumberFormat="1" applyFont="1" applyBorder="1" applyAlignment="1">
      <alignment horizontal="right" vertical="center" wrapText="1"/>
    </xf>
    <xf numFmtId="49" fontId="15" fillId="0" borderId="10" xfId="0" applyNumberFormat="1" applyFont="1" applyBorder="1" applyAlignment="1">
      <alignment horizontal="right" vertical="center" wrapText="1"/>
    </xf>
    <xf numFmtId="49" fontId="15" fillId="0" borderId="10" xfId="0" applyNumberFormat="1" applyFont="1" applyBorder="1" applyAlignment="1">
      <alignment vertical="center" wrapText="1"/>
    </xf>
    <xf numFmtId="49" fontId="11" fillId="0" borderId="10" xfId="0" applyNumberFormat="1" applyFont="1" applyBorder="1" applyAlignment="1">
      <alignment wrapText="1"/>
    </xf>
    <xf numFmtId="0" fontId="32" fillId="4" borderId="1" xfId="0" applyFont="1" applyFill="1" applyBorder="1" applyAlignment="1">
      <alignment horizontal="left" vertical="center" wrapText="1"/>
    </xf>
    <xf numFmtId="0" fontId="16" fillId="15" borderId="17" xfId="0" applyFont="1" applyFill="1" applyBorder="1" applyAlignment="1">
      <alignment vertical="center" wrapText="1"/>
    </xf>
    <xf numFmtId="49" fontId="38" fillId="0" borderId="17" xfId="0" applyNumberFormat="1" applyFont="1" applyBorder="1" applyAlignment="1">
      <alignment vertical="center" wrapText="1"/>
    </xf>
    <xf numFmtId="49" fontId="37" fillId="4" borderId="17" xfId="0" applyNumberFormat="1" applyFont="1" applyFill="1" applyBorder="1" applyAlignment="1">
      <alignment horizontal="left" vertical="center" wrapText="1"/>
    </xf>
    <xf numFmtId="49" fontId="37" fillId="4" borderId="17" xfId="0" applyNumberFormat="1" applyFont="1" applyFill="1" applyBorder="1" applyAlignment="1">
      <alignment vertical="center" wrapText="1"/>
    </xf>
    <xf numFmtId="49" fontId="37" fillId="0" borderId="17" xfId="0" applyNumberFormat="1" applyFont="1" applyBorder="1" applyAlignment="1">
      <alignment horizontal="left" vertical="center" wrapText="1"/>
    </xf>
    <xf numFmtId="49" fontId="38" fillId="4" borderId="17" xfId="0" applyNumberFormat="1" applyFont="1" applyFill="1" applyBorder="1" applyAlignment="1">
      <alignment vertical="center" wrapText="1"/>
    </xf>
    <xf numFmtId="49" fontId="37" fillId="0" borderId="17" xfId="0" applyNumberFormat="1" applyFont="1" applyBorder="1" applyAlignment="1">
      <alignment vertical="center" wrapText="1"/>
    </xf>
    <xf numFmtId="49" fontId="38" fillId="4" borderId="17" xfId="0" applyNumberFormat="1" applyFont="1" applyFill="1" applyBorder="1" applyAlignment="1">
      <alignment wrapText="1"/>
    </xf>
    <xf numFmtId="49" fontId="37" fillId="0" borderId="17" xfId="0" applyNumberFormat="1" applyFont="1" applyBorder="1" applyAlignment="1">
      <alignment horizontal="left" wrapText="1"/>
    </xf>
    <xf numFmtId="0" fontId="6" fillId="2" borderId="18" xfId="0" applyFont="1" applyFill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49" fontId="9" fillId="0" borderId="10" xfId="0" applyNumberFormat="1" applyFont="1" applyBorder="1" applyAlignment="1">
      <alignment wrapText="1"/>
    </xf>
    <xf numFmtId="0" fontId="13" fillId="0" borderId="10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49" fontId="36" fillId="4" borderId="1" xfId="0" applyNumberFormat="1" applyFont="1" applyFill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0" xfId="0" applyFont="1" applyAlignment="1">
      <alignment vertical="center"/>
    </xf>
    <xf numFmtId="49" fontId="14" fillId="4" borderId="0" xfId="0" applyNumberFormat="1" applyFont="1" applyFill="1" applyAlignment="1">
      <alignment vertical="center" wrapText="1"/>
    </xf>
    <xf numFmtId="49" fontId="11" fillId="0" borderId="0" xfId="0" applyNumberFormat="1" applyFont="1" applyAlignment="1">
      <alignment horizontal="right" vertical="center" wrapText="1"/>
    </xf>
    <xf numFmtId="49" fontId="14" fillId="4" borderId="0" xfId="0" applyNumberFormat="1" applyFont="1" applyFill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49" fontId="11" fillId="4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11" fillId="4" borderId="0" xfId="0" applyNumberFormat="1" applyFont="1" applyFill="1" applyAlignment="1">
      <alignment horizontal="left" vertical="center" wrapText="1"/>
    </xf>
    <xf numFmtId="49" fontId="8" fillId="0" borderId="0" xfId="0" applyNumberFormat="1" applyFont="1" applyAlignment="1">
      <alignment vertical="center" wrapText="1"/>
    </xf>
    <xf numFmtId="0" fontId="13" fillId="0" borderId="0" xfId="0" applyFont="1"/>
    <xf numFmtId="0" fontId="8" fillId="4" borderId="1" xfId="0" applyFont="1" applyFill="1" applyBorder="1" applyAlignment="1">
      <alignment vertical="center" wrapText="1"/>
    </xf>
    <xf numFmtId="49" fontId="39" fillId="4" borderId="1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Border="1" applyAlignment="1">
      <alignment vertical="center" wrapText="1"/>
    </xf>
    <xf numFmtId="49" fontId="11" fillId="4" borderId="17" xfId="0" applyNumberFormat="1" applyFont="1" applyFill="1" applyBorder="1" applyAlignment="1">
      <alignment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wrapText="1"/>
    </xf>
    <xf numFmtId="49" fontId="11" fillId="4" borderId="17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wrapText="1"/>
    </xf>
    <xf numFmtId="49" fontId="11" fillId="0" borderId="17" xfId="0" applyNumberFormat="1" applyFont="1" applyBorder="1" applyAlignment="1">
      <alignment vertical="center" wrapText="1"/>
    </xf>
    <xf numFmtId="0" fontId="14" fillId="4" borderId="17" xfId="0" applyFont="1" applyFill="1" applyBorder="1" applyAlignment="1">
      <alignment vertical="center"/>
    </xf>
    <xf numFmtId="49" fontId="14" fillId="4" borderId="17" xfId="0" applyNumberFormat="1" applyFont="1" applyFill="1" applyBorder="1" applyAlignment="1">
      <alignment vertical="center" wrapText="1"/>
    </xf>
    <xf numFmtId="49" fontId="14" fillId="4" borderId="17" xfId="0" applyNumberFormat="1" applyFont="1" applyFill="1" applyBorder="1" applyAlignment="1">
      <alignment horizontal="left" vertical="center" wrapText="1"/>
    </xf>
    <xf numFmtId="0" fontId="14" fillId="0" borderId="17" xfId="0" applyFont="1" applyBorder="1"/>
    <xf numFmtId="0" fontId="13" fillId="0" borderId="17" xfId="0" applyFont="1" applyBorder="1"/>
    <xf numFmtId="49" fontId="11" fillId="4" borderId="17" xfId="0" applyNumberFormat="1" applyFont="1" applyFill="1" applyBorder="1" applyAlignment="1">
      <alignment wrapText="1"/>
    </xf>
    <xf numFmtId="0" fontId="13" fillId="4" borderId="17" xfId="0" applyFont="1" applyFill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49" fontId="11" fillId="0" borderId="21" xfId="0" applyNumberFormat="1" applyFont="1" applyBorder="1" applyAlignment="1">
      <alignment horizontal="right" vertical="center" wrapText="1"/>
    </xf>
    <xf numFmtId="0" fontId="13" fillId="4" borderId="21" xfId="0" applyFont="1" applyFill="1" applyBorder="1"/>
    <xf numFmtId="49" fontId="11" fillId="0" borderId="21" xfId="0" applyNumberFormat="1" applyFont="1" applyBorder="1" applyAlignment="1">
      <alignment wrapText="1"/>
    </xf>
    <xf numFmtId="49" fontId="11" fillId="0" borderId="21" xfId="0" applyNumberFormat="1" applyFont="1" applyBorder="1" applyAlignment="1">
      <alignment horizontal="right" wrapText="1"/>
    </xf>
    <xf numFmtId="49" fontId="15" fillId="0" borderId="21" xfId="0" applyNumberFormat="1" applyFont="1" applyBorder="1" applyAlignment="1">
      <alignment wrapText="1"/>
    </xf>
    <xf numFmtId="0" fontId="13" fillId="0" borderId="22" xfId="0" applyFont="1" applyBorder="1" applyAlignment="1">
      <alignment horizontal="right" vertical="center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9" fontId="11" fillId="0" borderId="21" xfId="0" applyNumberFormat="1" applyFont="1" applyBorder="1" applyAlignment="1">
      <alignment vertical="center" wrapText="1"/>
    </xf>
    <xf numFmtId="49" fontId="11" fillId="0" borderId="22" xfId="0" applyNumberFormat="1" applyFont="1" applyBorder="1" applyAlignment="1">
      <alignment vertical="center" wrapText="1"/>
    </xf>
    <xf numFmtId="0" fontId="13" fillId="0" borderId="21" xfId="0" applyFont="1" applyBorder="1"/>
    <xf numFmtId="0" fontId="13" fillId="0" borderId="21" xfId="0" applyFont="1" applyBorder="1" applyAlignment="1">
      <alignment horizontal="right" vertical="center"/>
    </xf>
    <xf numFmtId="49" fontId="14" fillId="0" borderId="21" xfId="0" applyNumberFormat="1" applyFont="1" applyBorder="1" applyAlignment="1">
      <alignment vertical="center" wrapText="1"/>
    </xf>
    <xf numFmtId="49" fontId="15" fillId="0" borderId="21" xfId="0" applyNumberFormat="1" applyFont="1" applyBorder="1" applyAlignment="1">
      <alignment vertical="center" wrapText="1"/>
    </xf>
    <xf numFmtId="49" fontId="15" fillId="0" borderId="22" xfId="0" applyNumberFormat="1" applyFont="1" applyBorder="1" applyAlignment="1">
      <alignment wrapText="1"/>
    </xf>
    <xf numFmtId="0" fontId="14" fillId="0" borderId="17" xfId="0" applyFont="1" applyBorder="1" applyAlignment="1">
      <alignment vertical="center"/>
    </xf>
    <xf numFmtId="49" fontId="14" fillId="0" borderId="17" xfId="0" applyNumberFormat="1" applyFont="1" applyBorder="1" applyAlignment="1">
      <alignment wrapText="1"/>
    </xf>
    <xf numFmtId="49" fontId="14" fillId="4" borderId="17" xfId="0" applyNumberFormat="1" applyFont="1" applyFill="1" applyBorder="1" applyAlignment="1">
      <alignment wrapText="1"/>
    </xf>
    <xf numFmtId="49" fontId="13" fillId="4" borderId="17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5" fillId="0" borderId="21" xfId="0" applyFont="1" applyBorder="1"/>
    <xf numFmtId="0" fontId="13" fillId="0" borderId="21" xfId="0" applyFont="1" applyBorder="1" applyAlignment="1">
      <alignment horizontal="right"/>
    </xf>
    <xf numFmtId="49" fontId="9" fillId="0" borderId="21" xfId="0" applyNumberFormat="1" applyFont="1" applyBorder="1" applyAlignment="1">
      <alignment wrapText="1"/>
    </xf>
    <xf numFmtId="49" fontId="9" fillId="0" borderId="22" xfId="0" applyNumberFormat="1" applyFont="1" applyBorder="1" applyAlignment="1">
      <alignment wrapText="1"/>
    </xf>
    <xf numFmtId="0" fontId="5" fillId="0" borderId="20" xfId="0" applyFont="1" applyBorder="1" applyAlignment="1">
      <alignment vertical="center"/>
    </xf>
    <xf numFmtId="49" fontId="3" fillId="0" borderId="21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49" fontId="9" fillId="0" borderId="21" xfId="0" applyNumberFormat="1" applyFont="1" applyBorder="1" applyAlignment="1">
      <alignment vertical="center" wrapText="1"/>
    </xf>
    <xf numFmtId="0" fontId="13" fillId="0" borderId="21" xfId="0" applyFont="1" applyBorder="1" applyAlignment="1">
      <alignment horizontal="right" vertical="top"/>
    </xf>
    <xf numFmtId="0" fontId="5" fillId="0" borderId="21" xfId="0" applyFont="1" applyBorder="1" applyAlignment="1">
      <alignment vertical="top"/>
    </xf>
    <xf numFmtId="0" fontId="5" fillId="0" borderId="22" xfId="0" applyFont="1" applyBorder="1"/>
    <xf numFmtId="0" fontId="5" fillId="4" borderId="20" xfId="0" applyFont="1" applyFill="1" applyBorder="1" applyAlignment="1">
      <alignment vertical="center"/>
    </xf>
    <xf numFmtId="0" fontId="5" fillId="4" borderId="21" xfId="0" applyFont="1" applyFill="1" applyBorder="1"/>
    <xf numFmtId="49" fontId="8" fillId="0" borderId="21" xfId="0" applyNumberFormat="1" applyFont="1" applyBorder="1" applyAlignment="1">
      <alignment wrapText="1"/>
    </xf>
    <xf numFmtId="0" fontId="16" fillId="0" borderId="17" xfId="0" applyFont="1" applyBorder="1" applyAlignment="1">
      <alignment wrapText="1"/>
    </xf>
    <xf numFmtId="49" fontId="8" fillId="0" borderId="21" xfId="0" applyNumberFormat="1" applyFont="1" applyBorder="1" applyAlignment="1">
      <alignment vertical="center" wrapText="1"/>
    </xf>
    <xf numFmtId="49" fontId="8" fillId="0" borderId="22" xfId="0" applyNumberFormat="1" applyFont="1" applyBorder="1" applyAlignment="1">
      <alignment vertical="center" wrapText="1"/>
    </xf>
    <xf numFmtId="49" fontId="14" fillId="4" borderId="13" xfId="0" applyNumberFormat="1" applyFont="1" applyFill="1" applyBorder="1" applyAlignment="1">
      <alignment wrapText="1"/>
    </xf>
    <xf numFmtId="0" fontId="14" fillId="4" borderId="17" xfId="0" applyFont="1" applyFill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right" vertical="center" wrapText="1"/>
    </xf>
    <xf numFmtId="0" fontId="13" fillId="0" borderId="21" xfId="0" applyFont="1" applyBorder="1" applyAlignment="1">
      <alignment wrapText="1"/>
    </xf>
    <xf numFmtId="0" fontId="13" fillId="0" borderId="21" xfId="0" applyFont="1" applyBorder="1" applyAlignment="1">
      <alignment vertical="top"/>
    </xf>
    <xf numFmtId="49" fontId="11" fillId="0" borderId="22" xfId="0" applyNumberFormat="1" applyFont="1" applyBorder="1" applyAlignment="1">
      <alignment wrapText="1"/>
    </xf>
    <xf numFmtId="49" fontId="14" fillId="4" borderId="17" xfId="0" applyNumberFormat="1" applyFont="1" applyFill="1" applyBorder="1"/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horizontal="right" vertical="center"/>
    </xf>
    <xf numFmtId="49" fontId="8" fillId="0" borderId="22" xfId="0" applyNumberFormat="1" applyFont="1" applyBorder="1" applyAlignment="1">
      <alignment wrapText="1"/>
    </xf>
    <xf numFmtId="49" fontId="9" fillId="0" borderId="22" xfId="0" applyNumberFormat="1" applyFont="1" applyBorder="1" applyAlignment="1">
      <alignment vertical="center" wrapText="1"/>
    </xf>
    <xf numFmtId="0" fontId="11" fillId="4" borderId="17" xfId="0" applyFont="1" applyFill="1" applyBorder="1" applyAlignment="1">
      <alignment vertical="center" wrapText="1"/>
    </xf>
    <xf numFmtId="49" fontId="39" fillId="0" borderId="1" xfId="0" applyNumberFormat="1" applyFont="1" applyBorder="1" applyAlignment="1">
      <alignment horizontal="left" vertical="center" wrapText="1"/>
    </xf>
    <xf numFmtId="2" fontId="8" fillId="0" borderId="18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vertical="center"/>
    </xf>
    <xf numFmtId="0" fontId="35" fillId="15" borderId="17" xfId="0" applyFont="1" applyFill="1" applyBorder="1" applyAlignment="1">
      <alignment vertical="center" wrapText="1"/>
    </xf>
    <xf numFmtId="49" fontId="15" fillId="0" borderId="19" xfId="0" applyNumberFormat="1" applyFont="1" applyBorder="1" applyAlignment="1">
      <alignment wrapText="1"/>
    </xf>
    <xf numFmtId="2" fontId="3" fillId="4" borderId="18" xfId="0" applyNumberFormat="1" applyFont="1" applyFill="1" applyBorder="1" applyAlignment="1">
      <alignment wrapText="1"/>
    </xf>
    <xf numFmtId="43" fontId="7" fillId="3" borderId="17" xfId="0" applyNumberFormat="1" applyFont="1" applyFill="1" applyBorder="1" applyAlignment="1">
      <alignment horizontal="right"/>
    </xf>
    <xf numFmtId="49" fontId="8" fillId="0" borderId="17" xfId="0" applyNumberFormat="1" applyFont="1" applyBorder="1" applyAlignment="1">
      <alignment horizontal="left" vertical="center" wrapText="1"/>
    </xf>
    <xf numFmtId="2" fontId="7" fillId="4" borderId="18" xfId="0" applyNumberFormat="1" applyFont="1" applyFill="1" applyBorder="1" applyAlignment="1">
      <alignment wrapText="1"/>
    </xf>
    <xf numFmtId="0" fontId="6" fillId="9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49" fontId="5" fillId="4" borderId="18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4" borderId="19" xfId="0" applyFont="1" applyFill="1" applyBorder="1" applyAlignment="1">
      <alignment vertical="center"/>
    </xf>
    <xf numFmtId="0" fontId="5" fillId="11" borderId="18" xfId="0" applyFont="1" applyFill="1" applyBorder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49" fontId="5" fillId="4" borderId="18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/>
    </xf>
    <xf numFmtId="49" fontId="5" fillId="4" borderId="19" xfId="0" applyNumberFormat="1" applyFont="1" applyFill="1" applyBorder="1" applyAlignment="1">
      <alignment horizontal="left" vertical="center"/>
    </xf>
    <xf numFmtId="49" fontId="5" fillId="11" borderId="18" xfId="0" applyNumberFormat="1" applyFont="1" applyFill="1" applyBorder="1" applyAlignment="1">
      <alignment horizontal="left" vertical="center"/>
    </xf>
    <xf numFmtId="49" fontId="5" fillId="2" borderId="19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5" fillId="4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vertical="center"/>
    </xf>
    <xf numFmtId="0" fontId="6" fillId="9" borderId="18" xfId="0" applyFont="1" applyFill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/>
    </xf>
    <xf numFmtId="0" fontId="6" fillId="2" borderId="19" xfId="1" applyFont="1" applyFill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9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6" xfId="1" applyFont="1" applyBorder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6" fillId="2" borderId="18" xfId="1" applyFont="1" applyFill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9" fillId="4" borderId="0" xfId="0" applyFont="1" applyFill="1" applyAlignment="1">
      <alignment horizontal="left"/>
    </xf>
    <xf numFmtId="2" fontId="7" fillId="4" borderId="9" xfId="0" applyNumberFormat="1" applyFont="1" applyFill="1" applyBorder="1" applyAlignment="1">
      <alignment horizontal="right" wrapText="1"/>
    </xf>
    <xf numFmtId="2" fontId="7" fillId="4" borderId="8" xfId="0" applyNumberFormat="1" applyFont="1" applyFill="1" applyBorder="1" applyAlignment="1">
      <alignment horizontal="right" wrapText="1"/>
    </xf>
    <xf numFmtId="2" fontId="7" fillId="4" borderId="7" xfId="0" applyNumberFormat="1" applyFont="1" applyFill="1" applyBorder="1" applyAlignment="1">
      <alignment horizontal="right" wrapText="1"/>
    </xf>
    <xf numFmtId="2" fontId="7" fillId="4" borderId="0" xfId="0" applyNumberFormat="1" applyFont="1" applyFill="1" applyAlignment="1">
      <alignment horizontal="right" wrapText="1"/>
    </xf>
    <xf numFmtId="2" fontId="7" fillId="4" borderId="5" xfId="0" applyNumberFormat="1" applyFont="1" applyFill="1" applyBorder="1" applyAlignment="1">
      <alignment horizontal="right" wrapText="1"/>
    </xf>
    <xf numFmtId="2" fontId="7" fillId="4" borderId="3" xfId="0" applyNumberFormat="1" applyFont="1" applyFill="1" applyBorder="1" applyAlignment="1">
      <alignment horizontal="right" wrapText="1"/>
    </xf>
    <xf numFmtId="2" fontId="7" fillId="4" borderId="2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5" xfId="1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6" fillId="2" borderId="10" xfId="1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18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right" vertical="center" wrapText="1"/>
    </xf>
    <xf numFmtId="49" fontId="7" fillId="4" borderId="13" xfId="0" applyNumberFormat="1" applyFont="1" applyFill="1" applyBorder="1" applyAlignment="1">
      <alignment horizontal="right" vertical="center" wrapText="1"/>
    </xf>
    <xf numFmtId="49" fontId="7" fillId="4" borderId="17" xfId="0" applyNumberFormat="1" applyFont="1" applyFill="1" applyBorder="1" applyAlignment="1">
      <alignment horizontal="right" vertical="center" wrapText="1"/>
    </xf>
    <xf numFmtId="49" fontId="7" fillId="4" borderId="4" xfId="0" applyNumberFormat="1" applyFont="1" applyFill="1" applyBorder="1" applyAlignment="1">
      <alignment horizontal="right" wrapText="1"/>
    </xf>
    <xf numFmtId="49" fontId="7" fillId="4" borderId="13" xfId="0" applyNumberFormat="1" applyFont="1" applyFill="1" applyBorder="1" applyAlignment="1">
      <alignment horizontal="right" wrapText="1"/>
    </xf>
    <xf numFmtId="49" fontId="7" fillId="4" borderId="17" xfId="0" applyNumberFormat="1" applyFont="1" applyFill="1" applyBorder="1" applyAlignment="1">
      <alignment horizontal="right" wrapText="1"/>
    </xf>
    <xf numFmtId="49" fontId="7" fillId="4" borderId="6" xfId="0" applyNumberFormat="1" applyFont="1" applyFill="1" applyBorder="1" applyAlignment="1">
      <alignment horizontal="right" wrapText="1"/>
    </xf>
    <xf numFmtId="49" fontId="7" fillId="4" borderId="8" xfId="0" applyNumberFormat="1" applyFont="1" applyFill="1" applyBorder="1" applyAlignment="1">
      <alignment horizontal="right" wrapText="1"/>
    </xf>
    <xf numFmtId="49" fontId="7" fillId="4" borderId="7" xfId="0" applyNumberFormat="1" applyFont="1" applyFill="1" applyBorder="1" applyAlignment="1">
      <alignment horizontal="right" wrapText="1"/>
    </xf>
    <xf numFmtId="0" fontId="5" fillId="0" borderId="6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49" fontId="7" fillId="4" borderId="9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right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49" fontId="11" fillId="4" borderId="0" xfId="0" applyNumberFormat="1" applyFont="1" applyFill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</cellXfs>
  <cellStyles count="5">
    <cellStyle name="Normaallaad 2" xfId="1" xr:uid="{468C31F2-98EF-40BB-B61A-5EA47F0DEA23}"/>
    <cellStyle name="Normaallaad 2 2" xfId="2" xr:uid="{736F65AA-746E-4BD0-AA72-D4FA927908E0}"/>
    <cellStyle name="Normaallaad 2 2 2" xfId="3" xr:uid="{6D350A2C-1A76-45CA-81EC-2FC18A8FCF20}"/>
    <cellStyle name="Normal" xfId="0" builtinId="0"/>
    <cellStyle name="Normal 2" xfId="4" xr:uid="{A7E1C560-4336-4618-B245-62C99A095BB3}"/>
  </cellStyles>
  <dxfs count="61"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Relationship Id="rId27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4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203F-2DE2-42EB-AC54-C08AB38EFFC8}">
  <sheetPr>
    <tabColor theme="9" tint="0.59999389629810485"/>
    <pageSetUpPr fitToPage="1"/>
  </sheetPr>
  <dimension ref="A1:W102"/>
  <sheetViews>
    <sheetView topLeftCell="A66" zoomScale="80" zoomScaleNormal="80" workbookViewId="0">
      <selection activeCell="D85" sqref="D85:H86"/>
    </sheetView>
  </sheetViews>
  <sheetFormatPr defaultColWidth="9.25" defaultRowHeight="15"/>
  <cols>
    <col min="1" max="1" width="25.625" style="1" customWidth="1"/>
    <col min="2" max="2" width="61.75" style="1" customWidth="1"/>
    <col min="3" max="3" width="103.1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">
        <v>1</v>
      </c>
      <c r="B7" s="44" t="s">
        <v>2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7"/>
      <c r="B9" s="69" t="s">
        <v>11</v>
      </c>
      <c r="C9" s="74" t="s">
        <v>12</v>
      </c>
      <c r="D9" s="73">
        <v>120</v>
      </c>
      <c r="E9" s="21">
        <v>130</v>
      </c>
      <c r="F9" s="21">
        <v>3.17</v>
      </c>
      <c r="G9" s="21">
        <v>8.75</v>
      </c>
      <c r="H9" s="21">
        <v>9.52</v>
      </c>
    </row>
    <row r="10" spans="1:8" ht="30">
      <c r="A10" s="278" t="s">
        <v>13</v>
      </c>
      <c r="B10" s="69" t="s">
        <v>14</v>
      </c>
      <c r="C10" s="74" t="s">
        <v>15</v>
      </c>
      <c r="D10" s="73">
        <v>20</v>
      </c>
      <c r="E10" s="21">
        <v>15.9</v>
      </c>
      <c r="F10" s="21">
        <v>1.28</v>
      </c>
      <c r="G10" s="21">
        <v>0.76</v>
      </c>
      <c r="H10" s="21">
        <v>0.53</v>
      </c>
    </row>
    <row r="11" spans="1:8" ht="18.95" customHeight="1">
      <c r="A11" s="279"/>
      <c r="B11" s="262" t="s">
        <v>16</v>
      </c>
      <c r="C11" s="53" t="s">
        <v>17</v>
      </c>
      <c r="D11" s="49">
        <v>60</v>
      </c>
      <c r="E11" s="21">
        <v>102.93899999999999</v>
      </c>
      <c r="F11" s="21">
        <v>21.394199999999998</v>
      </c>
      <c r="G11" s="21">
        <v>0.80699999999999994</v>
      </c>
      <c r="H11" s="21">
        <v>3.4061999999999997</v>
      </c>
    </row>
    <row r="12" spans="1:8" ht="18.95" customHeight="1">
      <c r="A12" s="280"/>
      <c r="B12" s="263" t="s">
        <v>18</v>
      </c>
      <c r="C12" s="53" t="s">
        <v>19</v>
      </c>
      <c r="D12" s="49">
        <v>60</v>
      </c>
      <c r="E12" s="21">
        <v>92.52</v>
      </c>
      <c r="F12" s="21">
        <v>16.2</v>
      </c>
      <c r="G12" s="21">
        <v>2.8451999999999997</v>
      </c>
      <c r="H12" s="21">
        <v>1.3662000000000001</v>
      </c>
    </row>
    <row r="13" spans="1:8" ht="18.95" customHeight="1">
      <c r="A13" s="280"/>
      <c r="B13" s="268" t="s">
        <v>20</v>
      </c>
      <c r="C13" s="53"/>
      <c r="D13" s="49">
        <v>50</v>
      </c>
      <c r="E13" s="21">
        <v>17.236499999999999</v>
      </c>
      <c r="F13" s="21">
        <v>4.5220000000000002</v>
      </c>
      <c r="G13" s="21">
        <v>0.1065</v>
      </c>
      <c r="H13" s="21">
        <v>0.31900000000000001</v>
      </c>
    </row>
    <row r="14" spans="1:8" ht="18.95" customHeight="1">
      <c r="A14" s="280"/>
      <c r="B14" s="268" t="s">
        <v>21</v>
      </c>
      <c r="C14" s="70" t="s">
        <v>22</v>
      </c>
      <c r="D14" s="49">
        <v>10</v>
      </c>
      <c r="E14" s="21">
        <v>4.1116999999999999</v>
      </c>
      <c r="F14" s="21">
        <v>0.54580000000000006</v>
      </c>
      <c r="G14" s="21">
        <v>4.9100000000000005E-2</v>
      </c>
      <c r="H14" s="21">
        <v>0.38</v>
      </c>
    </row>
    <row r="15" spans="1:8" ht="18.95" customHeight="1">
      <c r="A15" s="280"/>
      <c r="B15" s="295" t="s">
        <v>23</v>
      </c>
      <c r="C15" s="70" t="s">
        <v>24</v>
      </c>
      <c r="D15" s="49">
        <v>50</v>
      </c>
      <c r="E15" s="21">
        <v>20.9</v>
      </c>
      <c r="F15" s="21">
        <v>4.7975000000000003</v>
      </c>
      <c r="G15" s="21">
        <v>9.8500000000000004E-2</v>
      </c>
      <c r="H15" s="21">
        <v>0.85550000000000004</v>
      </c>
    </row>
    <row r="16" spans="1:8" ht="18.95" customHeight="1">
      <c r="A16" s="280"/>
      <c r="B16" s="295" t="s">
        <v>25</v>
      </c>
      <c r="C16" s="65"/>
      <c r="D16" s="72">
        <v>100</v>
      </c>
      <c r="E16" s="21">
        <v>16.899999999999999</v>
      </c>
      <c r="F16" s="21">
        <v>2.2999999999999998</v>
      </c>
      <c r="G16" s="21">
        <v>0.16700000000000001</v>
      </c>
      <c r="H16" s="21">
        <v>0.86699999999999999</v>
      </c>
    </row>
    <row r="17" spans="1:23" ht="18.95" customHeight="1">
      <c r="A17" s="280"/>
      <c r="B17" s="261" t="s">
        <v>26</v>
      </c>
      <c r="C17" s="58" t="s">
        <v>27</v>
      </c>
      <c r="D17" s="49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</row>
    <row r="18" spans="1:23" ht="18.95" customHeight="1">
      <c r="A18" s="281" t="s">
        <v>28</v>
      </c>
      <c r="B18" s="265" t="s">
        <v>29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">
      <c r="A19" s="280"/>
      <c r="B19" s="268" t="s">
        <v>30</v>
      </c>
      <c r="C19" s="57" t="s">
        <v>31</v>
      </c>
      <c r="D19" s="71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80"/>
      <c r="B20" s="268" t="s">
        <v>32</v>
      </c>
      <c r="C20" s="70" t="s">
        <v>33</v>
      </c>
      <c r="D20" s="71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80"/>
      <c r="B21" s="268" t="s">
        <v>34</v>
      </c>
      <c r="C21" s="70"/>
      <c r="D21" s="49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80"/>
      <c r="B22" s="268" t="s">
        <v>35</v>
      </c>
      <c r="C22" s="70"/>
      <c r="D22" s="49">
        <v>50</v>
      </c>
      <c r="E22" s="21">
        <v>12.1</v>
      </c>
      <c r="F22" s="21">
        <v>2.1</v>
      </c>
      <c r="G22" s="21">
        <v>0.1</v>
      </c>
      <c r="H22" s="21">
        <v>0.25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18"/>
      <c r="B23" s="268" t="s">
        <v>36</v>
      </c>
      <c r="C23" s="70"/>
      <c r="D23" s="49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48">
        <f>SUM(E9:E23)</f>
        <v>712.77825000000007</v>
      </c>
      <c r="F24" s="48">
        <f>SUM(F9:F23)</f>
        <v>98.848499999999973</v>
      </c>
      <c r="G24" s="48">
        <f>SUM(G9:G23)</f>
        <v>24.45335</v>
      </c>
      <c r="H24" s="48">
        <f>SUM(H9:H23)</f>
        <v>28.82385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84"/>
      <c r="B26" s="69" t="s">
        <v>39</v>
      </c>
      <c r="C26" s="68" t="s">
        <v>40</v>
      </c>
      <c r="D26" s="21">
        <v>200</v>
      </c>
      <c r="E26" s="21">
        <v>140</v>
      </c>
      <c r="F26" s="21">
        <v>9.1999999999999993</v>
      </c>
      <c r="G26" s="21">
        <v>8.4</v>
      </c>
      <c r="H26" s="21">
        <v>5.4799999999999995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69" t="s">
        <v>41</v>
      </c>
      <c r="C27" s="68" t="s">
        <v>42</v>
      </c>
      <c r="D27" s="27">
        <v>50</v>
      </c>
      <c r="E27" s="21">
        <v>25.8</v>
      </c>
      <c r="F27" s="21">
        <v>4.24</v>
      </c>
      <c r="G27" s="21">
        <v>0.10800000000000001</v>
      </c>
      <c r="H27" s="21">
        <v>1.3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78"/>
      <c r="B28" s="98" t="s">
        <v>43</v>
      </c>
      <c r="C28" s="68"/>
      <c r="D28" s="27">
        <v>30</v>
      </c>
      <c r="E28" s="21">
        <v>66.5</v>
      </c>
      <c r="F28" s="21">
        <v>1.1399999999999999</v>
      </c>
      <c r="G28" s="21">
        <v>6.44</v>
      </c>
      <c r="H28" s="21">
        <v>0.99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s="66" customFormat="1" ht="18">
      <c r="A29" s="319"/>
      <c r="B29" s="262" t="s">
        <v>44</v>
      </c>
      <c r="C29" s="23" t="s">
        <v>45</v>
      </c>
      <c r="D29" s="46">
        <v>100</v>
      </c>
      <c r="E29" s="21">
        <v>79.400000000000006</v>
      </c>
      <c r="F29" s="21">
        <v>17.7</v>
      </c>
      <c r="G29" s="21">
        <v>0.23799999999999999</v>
      </c>
      <c r="H29" s="21">
        <v>0.82899999999999996</v>
      </c>
      <c r="I29" s="67"/>
    </row>
    <row r="30" spans="1:23" s="39" customFormat="1" ht="18">
      <c r="A30" s="320"/>
      <c r="B30" s="265" t="s">
        <v>46</v>
      </c>
      <c r="C30" s="23" t="s">
        <v>47</v>
      </c>
      <c r="D30" s="46">
        <v>100</v>
      </c>
      <c r="E30" s="21">
        <v>144</v>
      </c>
      <c r="F30" s="21">
        <v>12.2</v>
      </c>
      <c r="G30" s="21">
        <v>8.34</v>
      </c>
      <c r="H30" s="21">
        <v>4.9000000000000004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7" t="s">
        <v>28</v>
      </c>
      <c r="B31" s="265" t="s">
        <v>29</v>
      </c>
      <c r="C31" s="23"/>
      <c r="D31" s="25">
        <v>50</v>
      </c>
      <c r="E31" s="21">
        <v>28.195</v>
      </c>
      <c r="F31" s="21">
        <v>2.4375</v>
      </c>
      <c r="G31" s="21">
        <v>1.2849999999999999</v>
      </c>
      <c r="H31" s="21"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20"/>
      <c r="B32" s="263" t="s">
        <v>48</v>
      </c>
      <c r="C32" s="77" t="s">
        <v>49</v>
      </c>
      <c r="D32" s="25">
        <v>50</v>
      </c>
      <c r="E32" s="21">
        <v>24.264399999999998</v>
      </c>
      <c r="F32" s="21">
        <v>5.891</v>
      </c>
      <c r="G32" s="21">
        <v>2.5000000000000001E-2</v>
      </c>
      <c r="H32" s="21"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">
      <c r="A33" s="320"/>
      <c r="B33" s="263" t="s">
        <v>30</v>
      </c>
      <c r="C33" s="57" t="s">
        <v>31</v>
      </c>
      <c r="D33" s="25">
        <v>50</v>
      </c>
      <c r="E33" s="21">
        <v>37.372999999999998</v>
      </c>
      <c r="F33" s="21">
        <v>6.0614999999999997</v>
      </c>
      <c r="G33" s="21">
        <v>0.75</v>
      </c>
      <c r="H33" s="21"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89"/>
      <c r="B34" s="266" t="s">
        <v>32</v>
      </c>
      <c r="C34" s="62" t="s">
        <v>33</v>
      </c>
      <c r="D34" s="25">
        <v>50</v>
      </c>
      <c r="E34" s="21">
        <v>0.2</v>
      </c>
      <c r="F34" s="21">
        <v>0</v>
      </c>
      <c r="G34" s="21">
        <v>0</v>
      </c>
      <c r="H34" s="21"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89"/>
      <c r="B35" s="266" t="s">
        <v>34</v>
      </c>
      <c r="C35" s="62"/>
      <c r="D35" s="25">
        <v>50</v>
      </c>
      <c r="E35" s="21">
        <v>123.1</v>
      </c>
      <c r="F35" s="21">
        <v>26.15</v>
      </c>
      <c r="G35" s="21">
        <v>1</v>
      </c>
      <c r="H35" s="21">
        <v>3.5750000000000002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89"/>
      <c r="B36" s="266" t="s">
        <v>50</v>
      </c>
      <c r="C36" s="62"/>
      <c r="D36" s="25">
        <v>50</v>
      </c>
      <c r="E36" s="21">
        <v>16.2</v>
      </c>
      <c r="F36" s="21">
        <v>2.8</v>
      </c>
      <c r="G36" s="21">
        <v>0.1</v>
      </c>
      <c r="H36" s="21">
        <v>0.3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1"/>
      <c r="B37" s="268" t="s">
        <v>51</v>
      </c>
      <c r="C37" s="55"/>
      <c r="D37" s="25">
        <v>50</v>
      </c>
      <c r="E37" s="21">
        <v>24.038</v>
      </c>
      <c r="F37" s="21">
        <v>6.74</v>
      </c>
      <c r="G37" s="21"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223"/>
      <c r="B38" s="22"/>
      <c r="C38" s="22" t="s">
        <v>37</v>
      </c>
      <c r="D38" s="30"/>
      <c r="E38" s="48">
        <f>SUM(E26:E37)</f>
        <v>709.07040000000018</v>
      </c>
      <c r="F38" s="48">
        <f>SUM(F26:F37)</f>
        <v>94.56</v>
      </c>
      <c r="G38" s="48">
        <f>SUM(G26:G37)</f>
        <v>26.686</v>
      </c>
      <c r="H38" s="48">
        <f>SUM(H26:H37)</f>
        <v>20.925500000000003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8" t="s">
        <v>52</v>
      </c>
      <c r="B39" s="29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285"/>
      <c r="B40" s="61" t="s">
        <v>53</v>
      </c>
      <c r="C40" s="57" t="s">
        <v>54</v>
      </c>
      <c r="D40" s="21">
        <v>120</v>
      </c>
      <c r="E40" s="21">
        <v>231</v>
      </c>
      <c r="F40" s="21">
        <v>6.43</v>
      </c>
      <c r="G40" s="21">
        <v>15.9</v>
      </c>
      <c r="H40" s="21">
        <v>15.6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">
      <c r="A41" s="278" t="s">
        <v>13</v>
      </c>
      <c r="B41" s="195" t="s">
        <v>55</v>
      </c>
      <c r="C41" s="68" t="s">
        <v>56</v>
      </c>
      <c r="D41" s="21">
        <v>50</v>
      </c>
      <c r="E41" s="21">
        <v>54.9</v>
      </c>
      <c r="F41" s="21">
        <v>3.79</v>
      </c>
      <c r="G41" s="21">
        <v>3.76</v>
      </c>
      <c r="H41" s="21">
        <v>0.94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286"/>
      <c r="B42" s="263" t="s">
        <v>57</v>
      </c>
      <c r="C42" s="53" t="s">
        <v>58</v>
      </c>
      <c r="D42" s="49">
        <v>60</v>
      </c>
      <c r="E42" s="21">
        <v>94.621200000000002</v>
      </c>
      <c r="F42" s="21">
        <v>16.125599999999999</v>
      </c>
      <c r="G42" s="21">
        <v>2.8451999999999997</v>
      </c>
      <c r="H42" s="21">
        <v>1.3662000000000001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.95" customHeight="1">
      <c r="A43" s="286"/>
      <c r="B43" s="261" t="s">
        <v>59</v>
      </c>
      <c r="C43" s="53"/>
      <c r="D43" s="219">
        <v>60</v>
      </c>
      <c r="E43" s="220">
        <v>43.5</v>
      </c>
      <c r="F43" s="220">
        <v>9.3000000000000007</v>
      </c>
      <c r="G43" s="220">
        <v>0</v>
      </c>
      <c r="H43" s="220">
        <v>1.1399999999999999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287"/>
      <c r="B44" s="296" t="s">
        <v>60</v>
      </c>
      <c r="C44" s="58" t="s">
        <v>61</v>
      </c>
      <c r="D44" s="25">
        <v>50</v>
      </c>
      <c r="E44" s="21">
        <v>35.299999999999997</v>
      </c>
      <c r="F44" s="21">
        <v>5.53</v>
      </c>
      <c r="G44" s="21">
        <v>0.73</v>
      </c>
      <c r="H44" s="21">
        <v>0.72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287"/>
      <c r="B45" s="263" t="s">
        <v>62</v>
      </c>
      <c r="C45" s="57" t="s">
        <v>63</v>
      </c>
      <c r="D45" s="25">
        <v>10</v>
      </c>
      <c r="E45" s="21">
        <v>8.33</v>
      </c>
      <c r="F45" s="21">
        <v>0.57999999999999996</v>
      </c>
      <c r="G45" s="21">
        <v>0.48</v>
      </c>
      <c r="H45" s="21">
        <v>0.41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">
      <c r="A46" s="287"/>
      <c r="B46" s="268" t="s">
        <v>64</v>
      </c>
      <c r="C46" s="55" t="s">
        <v>65</v>
      </c>
      <c r="D46" s="25">
        <v>5</v>
      </c>
      <c r="E46" s="21">
        <v>32.189399999999999</v>
      </c>
      <c r="F46" s="21">
        <v>9.7050000000000011E-2</v>
      </c>
      <c r="G46" s="21">
        <v>3.5305500000000003</v>
      </c>
      <c r="H46" s="21">
        <v>1.3550000000000001E-2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287"/>
      <c r="B47" s="264" t="s">
        <v>66</v>
      </c>
      <c r="C47" s="57" t="s">
        <v>67</v>
      </c>
      <c r="D47" s="25">
        <v>50</v>
      </c>
      <c r="E47" s="21">
        <v>24.077999999999999</v>
      </c>
      <c r="F47" s="21">
        <v>3.843</v>
      </c>
      <c r="G47" s="21">
        <v>1.0840000000000001</v>
      </c>
      <c r="H47" s="21">
        <v>0.29399999999999998</v>
      </c>
    </row>
    <row r="48" spans="1:22" ht="18.95" customHeight="1">
      <c r="A48" s="287"/>
      <c r="B48" s="264" t="s">
        <v>68</v>
      </c>
      <c r="C48" s="53" t="s">
        <v>69</v>
      </c>
      <c r="D48" s="25">
        <v>100</v>
      </c>
      <c r="E48" s="21">
        <v>53.3</v>
      </c>
      <c r="F48" s="21">
        <v>7.55</v>
      </c>
      <c r="G48" s="21">
        <v>0.3</v>
      </c>
      <c r="H48" s="21">
        <v>3.06</v>
      </c>
    </row>
    <row r="49" spans="1:15" ht="18.95" customHeight="1">
      <c r="A49" s="287"/>
      <c r="B49" s="261" t="s">
        <v>26</v>
      </c>
      <c r="C49" s="58" t="s">
        <v>27</v>
      </c>
      <c r="D49" s="49">
        <v>15</v>
      </c>
      <c r="E49" s="21">
        <v>91.315049999999999</v>
      </c>
      <c r="F49" s="21">
        <v>1.92</v>
      </c>
      <c r="G49" s="21">
        <v>7.7350499999999993</v>
      </c>
      <c r="H49" s="21">
        <v>4.2349499999999995</v>
      </c>
    </row>
    <row r="50" spans="1:15" ht="18.95" customHeight="1">
      <c r="A50" s="278" t="s">
        <v>28</v>
      </c>
      <c r="B50" s="265" t="s">
        <v>29</v>
      </c>
      <c r="C50" s="53"/>
      <c r="D50" s="25">
        <v>50</v>
      </c>
      <c r="E50" s="21">
        <v>28.195</v>
      </c>
      <c r="F50" s="21">
        <v>2.4375</v>
      </c>
      <c r="G50" s="21">
        <v>1.2849999999999999</v>
      </c>
      <c r="H50" s="21">
        <v>1.72</v>
      </c>
    </row>
    <row r="51" spans="1:15" ht="18">
      <c r="A51" s="282"/>
      <c r="B51" s="266" t="s">
        <v>30</v>
      </c>
      <c r="C51" s="57" t="s">
        <v>31</v>
      </c>
      <c r="D51" s="25">
        <v>25</v>
      </c>
      <c r="E51" s="21">
        <v>18.686499999999999</v>
      </c>
      <c r="F51" s="21">
        <v>3.0307499999999998</v>
      </c>
      <c r="G51" s="21">
        <v>0.375</v>
      </c>
      <c r="H51" s="21">
        <v>0.8</v>
      </c>
    </row>
    <row r="52" spans="1:15" ht="18.95" customHeight="1">
      <c r="A52" s="282"/>
      <c r="B52" s="266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15" ht="18.95" customHeight="1">
      <c r="A53" s="290"/>
      <c r="B53" s="263" t="s">
        <v>34</v>
      </c>
      <c r="C53" s="53" t="s">
        <v>70</v>
      </c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15" ht="18.95" customHeight="1">
      <c r="A54" s="290"/>
      <c r="B54" s="263" t="s">
        <v>71</v>
      </c>
      <c r="C54" s="53"/>
      <c r="D54" s="25">
        <v>50</v>
      </c>
      <c r="E54" s="21">
        <v>9.4499999999999993</v>
      </c>
      <c r="F54" s="21">
        <v>1.45</v>
      </c>
      <c r="G54" s="21">
        <v>0.05</v>
      </c>
      <c r="H54" s="21">
        <v>0.4</v>
      </c>
    </row>
    <row r="55" spans="1:15" ht="18.95" customHeight="1">
      <c r="A55" s="283"/>
      <c r="B55" s="268" t="s">
        <v>36</v>
      </c>
      <c r="C55" s="70"/>
      <c r="D55" s="49">
        <v>50</v>
      </c>
      <c r="E55" s="21">
        <v>19.988</v>
      </c>
      <c r="F55" s="21">
        <v>5.97</v>
      </c>
      <c r="G55" s="21">
        <v>0</v>
      </c>
      <c r="H55" s="21">
        <v>0.15</v>
      </c>
    </row>
    <row r="56" spans="1:15" s="34" customFormat="1" ht="18.95" customHeight="1">
      <c r="A56" s="223"/>
      <c r="B56" s="22"/>
      <c r="C56" s="22" t="s">
        <v>37</v>
      </c>
      <c r="D56" s="30"/>
      <c r="E56" s="48">
        <f>SUM(E40:E55)</f>
        <v>868.1531500000001</v>
      </c>
      <c r="F56" s="48">
        <f>SUM(F40:F55)</f>
        <v>94.20389999999999</v>
      </c>
      <c r="G56" s="48">
        <f>SUM(G40:G55)</f>
        <v>39.074799999999996</v>
      </c>
      <c r="H56" s="48">
        <f>SUM(H40:H55)</f>
        <v>34.473699999999994</v>
      </c>
      <c r="J56" s="33"/>
      <c r="K56" s="32"/>
      <c r="L56" s="32"/>
      <c r="M56" s="32"/>
      <c r="N56" s="32"/>
      <c r="O56" s="32"/>
    </row>
    <row r="57" spans="1:15" ht="50.1" customHeight="1">
      <c r="A57" s="238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15" ht="30">
      <c r="A58" s="284"/>
      <c r="B58" s="270" t="s">
        <v>73</v>
      </c>
      <c r="C58" s="23" t="s">
        <v>74</v>
      </c>
      <c r="D58" s="21">
        <v>200</v>
      </c>
      <c r="E58" s="21">
        <v>155</v>
      </c>
      <c r="F58" s="21">
        <v>9.33</v>
      </c>
      <c r="G58" s="21">
        <v>8.61</v>
      </c>
      <c r="H58" s="21">
        <v>9.31</v>
      </c>
    </row>
    <row r="59" spans="1:15" ht="18">
      <c r="A59" s="278" t="s">
        <v>13</v>
      </c>
      <c r="B59" s="268" t="s">
        <v>75</v>
      </c>
      <c r="C59" s="23" t="s">
        <v>76</v>
      </c>
      <c r="D59" s="27">
        <v>50</v>
      </c>
      <c r="E59" s="21">
        <v>21.8</v>
      </c>
      <c r="F59" s="21">
        <v>3.44</v>
      </c>
      <c r="G59" s="21">
        <v>0.52200000000000002</v>
      </c>
      <c r="H59" s="21">
        <v>0.57099999999999995</v>
      </c>
    </row>
    <row r="60" spans="1:15" ht="18">
      <c r="A60" s="278"/>
      <c r="B60" s="262" t="s">
        <v>43</v>
      </c>
      <c r="C60" s="63"/>
      <c r="D60" s="25">
        <v>30</v>
      </c>
      <c r="E60" s="21">
        <v>66.5</v>
      </c>
      <c r="F60" s="21">
        <v>1.1399999999999999</v>
      </c>
      <c r="G60" s="21">
        <v>6.44</v>
      </c>
      <c r="H60" s="21">
        <v>0.99</v>
      </c>
    </row>
    <row r="61" spans="1:15" ht="18">
      <c r="A61" s="289"/>
      <c r="B61" s="270" t="s">
        <v>77</v>
      </c>
      <c r="C61" s="23" t="s">
        <v>78</v>
      </c>
      <c r="D61" s="25">
        <v>100</v>
      </c>
      <c r="E61" s="21">
        <v>57.4</v>
      </c>
      <c r="F61" s="21">
        <v>6.35</v>
      </c>
      <c r="G61" s="21">
        <v>2.1</v>
      </c>
      <c r="H61" s="21">
        <v>3.03</v>
      </c>
    </row>
    <row r="62" spans="1:15" ht="18">
      <c r="A62" s="289"/>
      <c r="B62" s="270" t="s">
        <v>79</v>
      </c>
      <c r="C62" s="23" t="s">
        <v>80</v>
      </c>
      <c r="D62" s="46">
        <v>100</v>
      </c>
      <c r="E62" s="21">
        <v>241</v>
      </c>
      <c r="F62" s="21">
        <v>32.5</v>
      </c>
      <c r="G62" s="21">
        <v>9.31</v>
      </c>
      <c r="H62" s="21">
        <v>6.13</v>
      </c>
    </row>
    <row r="63" spans="1:15" ht="18">
      <c r="A63" s="300" t="s">
        <v>28</v>
      </c>
      <c r="B63" s="265" t="s">
        <v>29</v>
      </c>
      <c r="C63" s="23"/>
      <c r="D63" s="25">
        <v>50</v>
      </c>
      <c r="E63" s="21">
        <v>28.195</v>
      </c>
      <c r="F63" s="21">
        <v>2.4375</v>
      </c>
      <c r="G63" s="21">
        <v>1.2849999999999999</v>
      </c>
      <c r="H63" s="21">
        <v>1.72</v>
      </c>
      <c r="J63" s="33"/>
      <c r="K63" s="32"/>
      <c r="L63" s="32"/>
      <c r="M63" s="32"/>
      <c r="N63" s="32"/>
      <c r="O63" s="32"/>
    </row>
    <row r="64" spans="1:15" ht="18">
      <c r="A64" s="282"/>
      <c r="B64" s="265" t="s">
        <v>30</v>
      </c>
      <c r="C64" s="57" t="s">
        <v>31</v>
      </c>
      <c r="D64" s="25">
        <v>50</v>
      </c>
      <c r="E64" s="21">
        <v>37.372999999999998</v>
      </c>
      <c r="F64" s="21">
        <v>6.0614999999999997</v>
      </c>
      <c r="G64" s="21">
        <v>0.75</v>
      </c>
      <c r="H64" s="21">
        <v>1.6</v>
      </c>
    </row>
    <row r="65" spans="1:8" ht="18.95" customHeight="1">
      <c r="A65" s="282"/>
      <c r="B65" s="265" t="s">
        <v>32</v>
      </c>
      <c r="C65" s="55" t="s">
        <v>33</v>
      </c>
      <c r="D65" s="25">
        <v>50</v>
      </c>
      <c r="E65" s="21">
        <v>0.2</v>
      </c>
      <c r="F65" s="21">
        <v>0</v>
      </c>
      <c r="G65" s="21">
        <v>0</v>
      </c>
      <c r="H65" s="21">
        <v>0.05</v>
      </c>
    </row>
    <row r="66" spans="1:8" ht="18.95" customHeight="1">
      <c r="A66" s="282"/>
      <c r="B66" s="265" t="s">
        <v>34</v>
      </c>
      <c r="C66" s="23"/>
      <c r="D66" s="25">
        <v>50</v>
      </c>
      <c r="E66" s="21">
        <v>123.1</v>
      </c>
      <c r="F66" s="21">
        <v>26.15</v>
      </c>
      <c r="G66" s="21">
        <v>1</v>
      </c>
      <c r="H66" s="21">
        <v>3.5750000000000002</v>
      </c>
    </row>
    <row r="67" spans="1:8" ht="18.95" customHeight="1">
      <c r="A67" s="282"/>
      <c r="B67" s="266" t="s">
        <v>50</v>
      </c>
      <c r="C67" s="62"/>
      <c r="D67" s="25">
        <v>50</v>
      </c>
      <c r="E67" s="21">
        <v>16.2</v>
      </c>
      <c r="F67" s="21">
        <v>2.8</v>
      </c>
      <c r="G67" s="21">
        <v>0.1</v>
      </c>
      <c r="H67" s="21">
        <v>0.3</v>
      </c>
    </row>
    <row r="68" spans="1:8" ht="18.95" customHeight="1">
      <c r="A68" s="293"/>
      <c r="B68" s="268" t="s">
        <v>51</v>
      </c>
      <c r="C68" s="55"/>
      <c r="D68" s="25">
        <v>50</v>
      </c>
      <c r="E68" s="21">
        <v>24.038</v>
      </c>
      <c r="F68" s="21">
        <v>6.74</v>
      </c>
      <c r="G68" s="21">
        <v>0</v>
      </c>
      <c r="H68" s="21">
        <v>0</v>
      </c>
    </row>
    <row r="69" spans="1:8" ht="18.95" customHeight="1">
      <c r="A69" s="223"/>
      <c r="B69" s="22"/>
      <c r="C69" s="22" t="s">
        <v>37</v>
      </c>
      <c r="D69" s="30"/>
      <c r="E69" s="48">
        <f>SUM(E58:E68)</f>
        <v>770.80600000000027</v>
      </c>
      <c r="F69" s="48">
        <f>SUM(F58:F68)</f>
        <v>96.948999999999984</v>
      </c>
      <c r="G69" s="48">
        <f>SUM(G58:G68)</f>
        <v>30.117000000000001</v>
      </c>
      <c r="H69" s="48">
        <f>SUM(H58:H68)</f>
        <v>27.276</v>
      </c>
    </row>
    <row r="70" spans="1:8" ht="50.1" customHeight="1">
      <c r="A70" s="238" t="s">
        <v>81</v>
      </c>
      <c r="B70" s="29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8" ht="30">
      <c r="A71" s="330"/>
      <c r="B71" s="61" t="s">
        <v>82</v>
      </c>
      <c r="C71" s="57" t="s">
        <v>83</v>
      </c>
      <c r="D71" s="21">
        <v>120</v>
      </c>
      <c r="E71" s="21">
        <v>80.5</v>
      </c>
      <c r="F71" s="21">
        <v>4.93</v>
      </c>
      <c r="G71" s="21">
        <v>4.59</v>
      </c>
      <c r="H71" s="21">
        <v>4.03</v>
      </c>
    </row>
    <row r="72" spans="1:8" ht="30.75">
      <c r="A72" s="224" t="s">
        <v>13</v>
      </c>
      <c r="B72" s="195" t="s">
        <v>84</v>
      </c>
      <c r="C72" s="221" t="s">
        <v>85</v>
      </c>
      <c r="D72" s="27">
        <v>20</v>
      </c>
      <c r="E72" s="21">
        <v>13.5</v>
      </c>
      <c r="F72" s="21">
        <v>1.01</v>
      </c>
      <c r="G72" s="21">
        <v>0.78</v>
      </c>
      <c r="H72" s="21">
        <v>0.59</v>
      </c>
    </row>
    <row r="73" spans="1:8" ht="18">
      <c r="A73" s="394" t="e" vm="3">
        <v>#VALUE!</v>
      </c>
      <c r="B73" s="263" t="s">
        <v>16</v>
      </c>
      <c r="C73" s="222" t="s">
        <v>86</v>
      </c>
      <c r="D73" s="49">
        <v>60</v>
      </c>
      <c r="E73" s="21">
        <v>102.93899999999999</v>
      </c>
      <c r="F73" s="21">
        <v>21.394199999999998</v>
      </c>
      <c r="G73" s="21">
        <v>0.80699999999999994</v>
      </c>
      <c r="H73" s="21">
        <v>3.4061999999999997</v>
      </c>
    </row>
    <row r="74" spans="1:8" ht="18">
      <c r="A74" s="394"/>
      <c r="B74" s="261" t="s">
        <v>87</v>
      </c>
      <c r="C74" s="53" t="s">
        <v>88</v>
      </c>
      <c r="D74" s="27">
        <v>60</v>
      </c>
      <c r="E74" s="21">
        <v>94.621200000000002</v>
      </c>
      <c r="F74" s="21">
        <v>16.125599999999999</v>
      </c>
      <c r="G74" s="21">
        <v>2.8451999999999997</v>
      </c>
      <c r="H74" s="21">
        <v>1.3662000000000001</v>
      </c>
    </row>
    <row r="75" spans="1:8" ht="18">
      <c r="A75" s="394"/>
      <c r="B75" s="296" t="s">
        <v>89</v>
      </c>
      <c r="C75" s="58" t="s">
        <v>90</v>
      </c>
      <c r="D75" s="25">
        <v>50</v>
      </c>
      <c r="E75" s="21">
        <v>30.42</v>
      </c>
      <c r="F75" s="21">
        <v>6.2534999999999998</v>
      </c>
      <c r="G75" s="21">
        <v>0.5615</v>
      </c>
      <c r="H75" s="21">
        <v>0.84150000000000003</v>
      </c>
    </row>
    <row r="76" spans="1:8" ht="18.95" customHeight="1">
      <c r="A76" s="394"/>
      <c r="B76" s="263" t="s">
        <v>64</v>
      </c>
      <c r="C76" s="57" t="s">
        <v>91</v>
      </c>
      <c r="D76" s="25">
        <v>5</v>
      </c>
      <c r="E76" s="21">
        <v>32.189399999999999</v>
      </c>
      <c r="F76" s="21">
        <v>9.7050000000000011E-2</v>
      </c>
      <c r="G76" s="21">
        <v>3.5305500000000003</v>
      </c>
      <c r="H76" s="21">
        <v>1.3550000000000001E-2</v>
      </c>
    </row>
    <row r="77" spans="1:8" ht="18">
      <c r="A77" s="394"/>
      <c r="B77" s="268" t="s">
        <v>92</v>
      </c>
      <c r="C77" s="55" t="s">
        <v>93</v>
      </c>
      <c r="D77" s="25">
        <v>50</v>
      </c>
      <c r="E77" s="21">
        <v>16.100000000000001</v>
      </c>
      <c r="F77" s="21">
        <v>2.56</v>
      </c>
      <c r="G77" s="21">
        <v>0.09</v>
      </c>
      <c r="H77" s="21">
        <v>0.72</v>
      </c>
    </row>
    <row r="78" spans="1:8" ht="18.95" customHeight="1">
      <c r="A78" s="394"/>
      <c r="B78" s="264" t="s">
        <v>94</v>
      </c>
      <c r="C78" s="57"/>
      <c r="D78" s="25">
        <v>100</v>
      </c>
      <c r="E78" s="21">
        <v>27.7</v>
      </c>
      <c r="F78" s="21">
        <v>4.03</v>
      </c>
      <c r="G78" s="21">
        <v>0.2</v>
      </c>
      <c r="H78" s="21">
        <v>1.1299999999999999</v>
      </c>
    </row>
    <row r="79" spans="1:8" ht="18.95" customHeight="1">
      <c r="A79" s="394"/>
      <c r="B79" s="264" t="s">
        <v>26</v>
      </c>
      <c r="C79" s="53" t="s">
        <v>95</v>
      </c>
      <c r="D79" s="25">
        <v>15</v>
      </c>
      <c r="E79" s="21">
        <v>91.315049999999999</v>
      </c>
      <c r="F79" s="21">
        <v>1.92</v>
      </c>
      <c r="G79" s="21">
        <v>7.7350499999999993</v>
      </c>
      <c r="H79" s="21">
        <v>4.2349499999999995</v>
      </c>
    </row>
    <row r="80" spans="1:8" ht="18.95" customHeight="1">
      <c r="A80" s="394"/>
      <c r="B80" s="331" t="s">
        <v>96</v>
      </c>
      <c r="C80" s="53"/>
      <c r="D80" s="25">
        <v>40</v>
      </c>
      <c r="E80" s="21">
        <v>120.5</v>
      </c>
      <c r="F80" s="21">
        <v>12.26</v>
      </c>
      <c r="G80" s="21">
        <v>6.55</v>
      </c>
      <c r="H80" s="21">
        <v>2.54</v>
      </c>
    </row>
    <row r="81" spans="1:12" ht="18.95" customHeight="1">
      <c r="A81" s="225" t="s">
        <v>28</v>
      </c>
      <c r="B81" s="261" t="s">
        <v>29</v>
      </c>
      <c r="C81" s="58"/>
      <c r="D81" s="49">
        <v>50</v>
      </c>
      <c r="E81" s="21">
        <v>28.195</v>
      </c>
      <c r="F81" s="21">
        <v>2.4375</v>
      </c>
      <c r="G81" s="21">
        <v>1.2849999999999999</v>
      </c>
      <c r="H81" s="21">
        <v>1.72</v>
      </c>
      <c r="I81" s="26"/>
      <c r="J81" s="26"/>
      <c r="K81" s="26"/>
      <c r="L81" s="26"/>
    </row>
    <row r="82" spans="1:12" ht="30.75">
      <c r="A82" s="224"/>
      <c r="B82" s="265" t="s">
        <v>30</v>
      </c>
      <c r="C82" s="53" t="s">
        <v>97</v>
      </c>
      <c r="D82" s="25">
        <v>50</v>
      </c>
      <c r="E82" s="21">
        <v>37.372999999999998</v>
      </c>
      <c r="F82" s="21">
        <v>6.0614999999999997</v>
      </c>
      <c r="G82" s="21">
        <v>0.75</v>
      </c>
      <c r="H82" s="21">
        <v>1.6</v>
      </c>
    </row>
    <row r="83" spans="1:12" ht="18">
      <c r="A83" s="226"/>
      <c r="B83" s="266" t="s">
        <v>32</v>
      </c>
      <c r="C83" s="57" t="s">
        <v>33</v>
      </c>
      <c r="D83" s="25">
        <v>50</v>
      </c>
      <c r="E83" s="21">
        <v>0.2</v>
      </c>
      <c r="F83" s="21">
        <v>0</v>
      </c>
      <c r="G83" s="21">
        <v>0</v>
      </c>
      <c r="H83" s="21">
        <v>0.05</v>
      </c>
    </row>
    <row r="84" spans="1:12" ht="18.95" customHeight="1">
      <c r="A84" s="227"/>
      <c r="B84" s="266" t="s">
        <v>34</v>
      </c>
      <c r="C84" s="55"/>
      <c r="D84" s="25">
        <v>50</v>
      </c>
      <c r="E84" s="21">
        <v>123.1</v>
      </c>
      <c r="F84" s="21">
        <v>26.15</v>
      </c>
      <c r="G84" s="21">
        <v>1</v>
      </c>
      <c r="H84" s="21">
        <v>3.5750000000000002</v>
      </c>
    </row>
    <row r="85" spans="1:12" ht="18.95" customHeight="1">
      <c r="A85" s="227"/>
      <c r="B85" s="54" t="s">
        <v>71</v>
      </c>
      <c r="C85" s="53"/>
      <c r="D85" s="25">
        <v>50</v>
      </c>
      <c r="E85" s="21">
        <v>9.4499999999999993</v>
      </c>
      <c r="F85" s="21">
        <v>1.45</v>
      </c>
      <c r="G85" s="21">
        <v>0.05</v>
      </c>
      <c r="H85" s="21">
        <v>0.4</v>
      </c>
    </row>
    <row r="86" spans="1:12" ht="18.95" customHeight="1">
      <c r="A86" s="332"/>
      <c r="B86" s="263" t="s">
        <v>51</v>
      </c>
      <c r="C86" s="53"/>
      <c r="D86" s="25">
        <v>50</v>
      </c>
      <c r="E86" s="21">
        <v>24.038</v>
      </c>
      <c r="F86" s="21">
        <v>6.74</v>
      </c>
      <c r="G86" s="21">
        <v>0</v>
      </c>
      <c r="H86" s="21">
        <v>0</v>
      </c>
    </row>
    <row r="87" spans="1:12" ht="18.95" customHeight="1">
      <c r="A87" s="223"/>
      <c r="B87" s="22"/>
      <c r="C87" s="22" t="s">
        <v>37</v>
      </c>
      <c r="D87" s="333"/>
      <c r="E87" s="52">
        <f>SUM(E71:E86)</f>
        <v>832.14065000000028</v>
      </c>
      <c r="F87" s="52">
        <f>SUM(F71:F86)</f>
        <v>113.41935000000001</v>
      </c>
      <c r="G87" s="52">
        <f>SUM(G71:G86)</f>
        <v>30.7743</v>
      </c>
      <c r="H87" s="52">
        <f>SUM(H71:H86)</f>
        <v>26.217399999999998</v>
      </c>
    </row>
    <row r="88" spans="1:12" ht="18.95" customHeight="1">
      <c r="A88" s="385" t="s">
        <v>98</v>
      </c>
      <c r="B88" s="386"/>
      <c r="C88" s="386"/>
      <c r="D88" s="387"/>
      <c r="E88" s="20">
        <f>AVERAGE(E24,E38,E56,E69,E87)</f>
        <v>778.58969000000013</v>
      </c>
      <c r="F88" s="19">
        <f>AVERAGE(F24,F38,F56,F69,F87)</f>
        <v>99.596149999999994</v>
      </c>
      <c r="G88" s="19">
        <f>AVERAGE(G24,G38,G56,G69,G87)</f>
        <v>30.221089999999997</v>
      </c>
      <c r="H88" s="19">
        <f>AVERAGE(H24,H38,H56,H69,H87)</f>
        <v>27.543290000000002</v>
      </c>
    </row>
    <row r="89" spans="1:12" ht="18.95" customHeight="1">
      <c r="A89" s="18"/>
      <c r="B89" s="17"/>
      <c r="C89" s="388" t="s">
        <v>99</v>
      </c>
      <c r="D89" s="389"/>
      <c r="E89" s="334"/>
      <c r="F89" s="14">
        <f>(F88*4)/E88*100</f>
        <v>51.167464084966227</v>
      </c>
      <c r="G89" s="14">
        <f>(G88*9)/E88*100</f>
        <v>34.933651638772659</v>
      </c>
      <c r="H89" s="14">
        <f>(H88*4)/E88*100</f>
        <v>14.150349203827755</v>
      </c>
    </row>
    <row r="90" spans="1:12" ht="18.95" customHeight="1">
      <c r="A90" s="16"/>
      <c r="B90" s="15"/>
      <c r="C90" s="390" t="s">
        <v>100</v>
      </c>
      <c r="D90" s="391"/>
      <c r="E90" s="334" t="s">
        <v>101</v>
      </c>
      <c r="F90" s="14" t="s">
        <v>102</v>
      </c>
      <c r="G90" s="14" t="s">
        <v>103</v>
      </c>
      <c r="H90" s="14" t="s">
        <v>104</v>
      </c>
    </row>
    <row r="91" spans="1:12" ht="18.95" customHeight="1">
      <c r="A91" s="382" t="s">
        <v>105</v>
      </c>
      <c r="B91" s="382"/>
      <c r="C91" s="382"/>
      <c r="D91" s="382"/>
      <c r="E91" s="382"/>
      <c r="F91" s="382"/>
      <c r="G91" s="382"/>
      <c r="H91" s="382"/>
    </row>
    <row r="92" spans="1:12" ht="18.95" customHeight="1">
      <c r="A92" s="376" t="s">
        <v>106</v>
      </c>
      <c r="B92" s="377"/>
      <c r="C92" s="377"/>
      <c r="D92" s="377"/>
      <c r="E92" s="377"/>
      <c r="F92" s="377"/>
      <c r="G92" s="377"/>
      <c r="H92" s="378"/>
    </row>
    <row r="93" spans="1:12" ht="18.95" customHeight="1">
      <c r="A93" s="217" t="s">
        <v>107</v>
      </c>
      <c r="B93" s="8"/>
      <c r="C93" s="8"/>
      <c r="D93" s="8"/>
      <c r="E93" s="8"/>
      <c r="F93" s="8"/>
      <c r="G93" s="8"/>
      <c r="H93" s="218"/>
      <c r="I93" s="8"/>
    </row>
    <row r="94" spans="1:12" ht="18.95" customHeight="1">
      <c r="A94" s="379" t="s">
        <v>108</v>
      </c>
      <c r="B94" s="380"/>
      <c r="C94" s="380"/>
      <c r="D94" s="380"/>
      <c r="E94" s="380"/>
      <c r="F94" s="380"/>
      <c r="G94" s="380"/>
      <c r="H94" s="381"/>
    </row>
    <row r="95" spans="1:12" ht="18.95" customHeight="1">
      <c r="A95" s="379" t="s">
        <v>109</v>
      </c>
      <c r="B95" s="380"/>
      <c r="C95" s="380"/>
      <c r="D95" s="380"/>
      <c r="E95" s="380"/>
      <c r="F95" s="380"/>
      <c r="G95" s="380"/>
      <c r="H95" s="381"/>
    </row>
    <row r="96" spans="1:12" ht="18.95" customHeight="1">
      <c r="A96" s="379" t="s">
        <v>110</v>
      </c>
      <c r="B96" s="380"/>
      <c r="C96" s="380"/>
      <c r="D96" s="380"/>
      <c r="E96" s="380"/>
      <c r="F96" s="380"/>
      <c r="G96" s="380"/>
      <c r="H96" s="381"/>
    </row>
    <row r="97" spans="1:8" ht="18.95" customHeight="1">
      <c r="A97" s="373" t="s">
        <v>111</v>
      </c>
      <c r="B97" s="373"/>
      <c r="C97" s="373"/>
      <c r="D97" s="373"/>
      <c r="E97" s="373"/>
      <c r="F97" s="373"/>
      <c r="G97" s="373"/>
      <c r="H97" s="373"/>
    </row>
    <row r="98" spans="1:8" ht="18.95" customHeight="1">
      <c r="A98" s="13" t="s">
        <v>112</v>
      </c>
      <c r="B98" s="12" t="s">
        <v>113</v>
      </c>
      <c r="C98" s="12"/>
      <c r="D98" s="12"/>
      <c r="E98" s="11"/>
      <c r="F98" s="11"/>
      <c r="G98" s="11"/>
      <c r="H98" s="10"/>
    </row>
    <row r="99" spans="1:8" ht="18.95" customHeight="1">
      <c r="A99" s="9" t="s">
        <v>114</v>
      </c>
      <c r="B99" s="8" t="s">
        <v>115</v>
      </c>
      <c r="C99" s="8"/>
      <c r="D99" s="8"/>
      <c r="E99" s="7"/>
      <c r="F99" s="7"/>
      <c r="G99" s="7"/>
      <c r="H99" s="6"/>
    </row>
    <row r="100" spans="1:8" ht="18.95" customHeight="1">
      <c r="A100" s="5" t="s">
        <v>116</v>
      </c>
      <c r="B100" s="4" t="s">
        <v>117</v>
      </c>
      <c r="C100" s="4"/>
      <c r="D100" s="4"/>
      <c r="E100" s="3"/>
      <c r="F100" s="3"/>
      <c r="G100" s="3"/>
      <c r="H100" s="2"/>
    </row>
    <row r="101" spans="1:8" ht="18.95" customHeight="1">
      <c r="A101" s="374" t="s">
        <v>118</v>
      </c>
      <c r="B101" s="374"/>
      <c r="C101" s="374"/>
      <c r="D101" s="374"/>
      <c r="E101" s="374"/>
      <c r="F101" s="374"/>
      <c r="G101" s="374"/>
      <c r="H101" s="374"/>
    </row>
    <row r="102" spans="1:8" ht="18.95" customHeight="1">
      <c r="A102" s="375" t="s">
        <v>119</v>
      </c>
      <c r="B102" s="375"/>
      <c r="C102" s="375"/>
      <c r="D102" s="375"/>
      <c r="E102" s="375"/>
      <c r="F102" s="375"/>
      <c r="G102" s="375"/>
      <c r="H102" s="375"/>
    </row>
  </sheetData>
  <mergeCells count="15">
    <mergeCell ref="A91:H91"/>
    <mergeCell ref="A1:B5"/>
    <mergeCell ref="A6:B6"/>
    <mergeCell ref="A88:D88"/>
    <mergeCell ref="C89:D89"/>
    <mergeCell ref="C90:D90"/>
    <mergeCell ref="D1:E7"/>
    <mergeCell ref="A73:A80"/>
    <mergeCell ref="A97:H97"/>
    <mergeCell ref="A101:H101"/>
    <mergeCell ref="A102:H102"/>
    <mergeCell ref="A92:H92"/>
    <mergeCell ref="A94:H94"/>
    <mergeCell ref="A95:H95"/>
    <mergeCell ref="A96:H96"/>
  </mergeCells>
  <pageMargins left="0.25" right="0.25" top="0.75" bottom="0.75" header="0.3" footer="0.3"/>
  <pageSetup paperSize="9" scale="53" fitToHeight="0" orientation="landscape" r:id="rId1"/>
  <rowBreaks count="2" manualBreakCount="2">
    <brk id="38" max="7" man="1"/>
    <brk id="69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5A10-138D-443C-9A7E-A3B1EB71054A}">
  <sheetPr>
    <pageSetUpPr fitToPage="1"/>
  </sheetPr>
  <dimension ref="A1:W100"/>
  <sheetViews>
    <sheetView topLeftCell="A75" zoomScale="80" zoomScaleNormal="80" workbookViewId="0">
      <selection activeCell="I86" sqref="I86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tr">
        <f>'Nädal_07_4.-9.klass'!A7</f>
        <v>07. nädal</v>
      </c>
      <c r="B7" s="44" t="str">
        <f>'Nädal_07_4.-9.klass'!B7</f>
        <v>09.02.2026-13.02.2026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6">
      <c r="A9" s="310"/>
      <c r="B9" s="262" t="str">
        <f>'Nädal_07_4.-9.klass'!B9</f>
        <v>Kana-karrikaste (L)</v>
      </c>
      <c r="C9" s="23" t="str">
        <f>'Nädal_07_4.-9.klass'!C9</f>
        <v xml:space="preserve">Kanailiha, mugulsibul, maisitärklis, värske petersell, toidukoor, karripulber (koriander, kurkum, põld-lambalääts, Cayenne`i pipar, apteegitill, vürtsköömen, must pipar), must pipar, söögisool, vesi, toiduõli </v>
      </c>
      <c r="D9" s="21">
        <v>140</v>
      </c>
      <c r="E9" s="21">
        <f>D9*'Nädal_07_4.-9.klass'!E9/'Nädal_07_4.-9.klass'!D9</f>
        <v>151.66666666666666</v>
      </c>
      <c r="F9" s="21">
        <f>D9*'Nädal_07_4.-9.klass'!F9/'Nädal_07_4.-9.klass'!D9</f>
        <v>3.6983333333333333</v>
      </c>
      <c r="G9" s="21">
        <f>D9*'Nädal_07_4.-9.klass'!G9/'Nädal_07_4.-9.klass'!D9</f>
        <v>10.208333333333334</v>
      </c>
      <c r="H9" s="21">
        <f>D9*'Nädal_07_4.-9.klass'!H9/'Nädal_07_4.-9.klass'!D9</f>
        <v>11.106666666666666</v>
      </c>
    </row>
    <row r="10" spans="1:8" ht="36">
      <c r="A10" s="278" t="s">
        <v>13</v>
      </c>
      <c r="B10" s="262" t="str">
        <f>'Nädal_07_4.-9.klass'!B10</f>
        <v>Kikerhernekarri (L)</v>
      </c>
      <c r="C10" s="23" t="str">
        <f>'Nädal_07_4.-9.klass'!C10</f>
        <v xml:space="preserve">Kikerherned, mugulsibul, küüslauk, tšillipipar, tomat, jahvatatud paprika, vürtsköömned, koriandriseemned, must pipar, söögisool, kurkum, kookosjook, vesi, toiduõli </v>
      </c>
      <c r="D10" s="27">
        <v>20</v>
      </c>
      <c r="E10" s="21">
        <f>D10*'Nädal_07_4.-9.klass'!E10/'Nädal_07_4.-9.klass'!D10</f>
        <v>15.9</v>
      </c>
      <c r="F10" s="21">
        <f>D10*'Nädal_07_4.-9.klass'!F10/'Nädal_07_4.-9.klass'!D10</f>
        <v>1.28</v>
      </c>
      <c r="G10" s="21">
        <f>D10*'Nädal_07_4.-9.klass'!G10/'Nädal_07_4.-9.klass'!D10</f>
        <v>0.76</v>
      </c>
      <c r="H10" s="21">
        <f>D10*'Nädal_07_4.-9.klass'!H10/'Nädal_07_4.-9.klass'!D10</f>
        <v>0.53</v>
      </c>
    </row>
    <row r="11" spans="1:8" ht="18.95" customHeight="1">
      <c r="A11" s="311"/>
      <c r="B11" s="262" t="str">
        <f>'Nädal_07_4.-9.klass'!B11</f>
        <v>Täisterapasta/pasta (G) (mahe)</v>
      </c>
      <c r="C11" s="23" t="str">
        <f>'Nädal_07_4.-9.klass'!C11</f>
        <v xml:space="preserve">Täisterapasta/pasta (durumnisu jahu, vesi), vesi, söögisool </v>
      </c>
      <c r="D11" s="25">
        <v>100</v>
      </c>
      <c r="E11" s="21">
        <f>D11*'Nädal_07_4.-9.klass'!E11/'Nädal_07_4.-9.klass'!D11</f>
        <v>171.565</v>
      </c>
      <c r="F11" s="21">
        <f>D11*'Nädal_07_4.-9.klass'!F11/'Nädal_07_4.-9.klass'!D11</f>
        <v>35.656999999999996</v>
      </c>
      <c r="G11" s="21">
        <f>D11*'Nädal_07_4.-9.klass'!G11/'Nädal_07_4.-9.klass'!D11</f>
        <v>1.3449999999999998</v>
      </c>
      <c r="H11" s="21">
        <f>D11*'Nädal_07_4.-9.klass'!H11/'Nädal_07_4.-9.klass'!D11</f>
        <v>5.6769999999999987</v>
      </c>
    </row>
    <row r="12" spans="1:8" ht="18.95" customHeight="1">
      <c r="A12" s="312"/>
      <c r="B12" s="262" t="str">
        <f>'Nädal_07_4.-9.klass'!B12</f>
        <v xml:space="preserve">Tatar, aurutatud </v>
      </c>
      <c r="C12" s="23" t="str">
        <f>'Nädal_07_4.-9.klass'!C12</f>
        <v>Tatar, vesi, söögisool</v>
      </c>
      <c r="D12" s="25">
        <v>100</v>
      </c>
      <c r="E12" s="21">
        <f>D12*'Nädal_07_4.-9.klass'!E12/'Nädal_07_4.-9.klass'!D12</f>
        <v>154.19999999999999</v>
      </c>
      <c r="F12" s="21">
        <f>D12*'Nädal_07_4.-9.klass'!F12/'Nädal_07_4.-9.klass'!D12</f>
        <v>27</v>
      </c>
      <c r="G12" s="21">
        <f>D12*'Nädal_07_4.-9.klass'!G12/'Nädal_07_4.-9.klass'!D12</f>
        <v>4.742</v>
      </c>
      <c r="H12" s="21">
        <f>D12*'Nädal_07_4.-9.klass'!H12/'Nädal_07_4.-9.klass'!D12</f>
        <v>2.2770000000000001</v>
      </c>
    </row>
    <row r="13" spans="1:8" ht="18.95" customHeight="1">
      <c r="A13" s="312"/>
      <c r="B13" s="262" t="str">
        <f>'Nädal_07_4.-9.klass'!B13</f>
        <v>Porgand, aurutatud</v>
      </c>
      <c r="C13" s="23"/>
      <c r="D13" s="25">
        <v>100</v>
      </c>
      <c r="E13" s="21">
        <f>D13*'Nädal_07_4.-9.klass'!E13/'Nädal_07_4.-9.klass'!D13</f>
        <v>34.472999999999999</v>
      </c>
      <c r="F13" s="21">
        <f>D13*'Nädal_07_4.-9.klass'!F13/'Nädal_07_4.-9.klass'!D13</f>
        <v>9.0440000000000005</v>
      </c>
      <c r="G13" s="21">
        <f>D13*'Nädal_07_4.-9.klass'!G13/'Nädal_07_4.-9.klass'!D13</f>
        <v>0.21299999999999999</v>
      </c>
      <c r="H13" s="21">
        <f>D13*'Nädal_07_4.-9.klass'!H13/'Nädal_07_4.-9.klass'!D13</f>
        <v>0.63800000000000001</v>
      </c>
    </row>
    <row r="14" spans="1:8" ht="18.95" customHeight="1">
      <c r="A14" s="312"/>
      <c r="B14" s="262" t="str">
        <f>'Nädal_07_4.-9.klass'!B14</f>
        <v>Külm jogurtikaste (L)</v>
      </c>
      <c r="C14" s="23" t="str">
        <f>'Nädal_07_4.-9.klass'!C14</f>
        <v>Maitsestamata jogurt, söögisool, suhkur, till</v>
      </c>
      <c r="D14" s="25">
        <v>50</v>
      </c>
      <c r="E14" s="21">
        <f>D14*'Nädal_07_4.-9.klass'!E14/'Nädal_07_4.-9.klass'!D14</f>
        <v>20.558500000000002</v>
      </c>
      <c r="F14" s="21">
        <f>D14*'Nädal_07_4.-9.klass'!F14/'Nädal_07_4.-9.klass'!D14</f>
        <v>2.7290000000000001</v>
      </c>
      <c r="G14" s="21">
        <f>D14*'Nädal_07_4.-9.klass'!G14/'Nädal_07_4.-9.klass'!D14</f>
        <v>0.2455</v>
      </c>
      <c r="H14" s="21">
        <f>D14*'Nädal_07_4.-9.klass'!H14/'Nädal_07_4.-9.klass'!D14</f>
        <v>1.9</v>
      </c>
    </row>
    <row r="15" spans="1:8" ht="18.95" customHeight="1">
      <c r="A15" s="312"/>
      <c r="B15" s="262" t="str">
        <f>'Nädal_07_4.-9.klass'!B15</f>
        <v>Peedi-küüslaugusalat</v>
      </c>
      <c r="C15" s="23" t="str">
        <f>'Nädal_07_4.-9.klass'!C15</f>
        <v>Peet, küüslauk</v>
      </c>
      <c r="D15" s="25">
        <v>100</v>
      </c>
      <c r="E15" s="21">
        <f>D15*'Nädal_07_4.-9.klass'!E15/'Nädal_07_4.-9.klass'!D15</f>
        <v>41.8</v>
      </c>
      <c r="F15" s="21">
        <f>D15*'Nädal_07_4.-9.klass'!F15/'Nädal_07_4.-9.klass'!D15</f>
        <v>9.5950000000000006</v>
      </c>
      <c r="G15" s="21">
        <f>D15*'Nädal_07_4.-9.klass'!G15/'Nädal_07_4.-9.klass'!D15</f>
        <v>0.19699999999999998</v>
      </c>
      <c r="H15" s="21">
        <f>D15*'Nädal_07_4.-9.klass'!H15/'Nädal_07_4.-9.klass'!D15</f>
        <v>1.7109999999999999</v>
      </c>
    </row>
    <row r="16" spans="1:8" ht="18.95" customHeight="1">
      <c r="A16" s="312"/>
      <c r="B16" s="262" t="str">
        <f>'Nädal_07_4.-9.klass'!B16</f>
        <v>Hiina kapsas, tomat, redis (mahe)</v>
      </c>
      <c r="C16" s="23"/>
      <c r="D16" s="25">
        <v>100</v>
      </c>
      <c r="E16" s="21">
        <f>D16*'Nädal_07_4.-9.klass'!E16/'Nädal_07_4.-9.klass'!D16</f>
        <v>16.899999999999999</v>
      </c>
      <c r="F16" s="21">
        <f>D16*'Nädal_07_4.-9.klass'!F16/'Nädal_07_4.-9.klass'!D16</f>
        <v>2.2999999999999998</v>
      </c>
      <c r="G16" s="21">
        <f>D16*'Nädal_07_4.-9.klass'!G16/'Nädal_07_4.-9.klass'!D16</f>
        <v>0.16699999999999998</v>
      </c>
      <c r="H16" s="21">
        <f>D16*'Nädal_07_4.-9.klass'!H16/'Nädal_07_4.-9.klass'!D16</f>
        <v>0.86699999999999999</v>
      </c>
    </row>
    <row r="17" spans="1:23" ht="18.95" customHeight="1">
      <c r="A17" s="312"/>
      <c r="B17" s="262" t="str">
        <f>'Nädal_07_4.-9.klass'!B17</f>
        <v>Seemnesegu (mahe)</v>
      </c>
      <c r="C17" s="23" t="str">
        <f>'Nädal_07_4.-9.klass'!C17</f>
        <v>Kõrvitsaseemned, päevalilleseemned, seesamiseemned</v>
      </c>
      <c r="D17" s="25">
        <v>10</v>
      </c>
      <c r="E17" s="21">
        <f>D17*'Nädal_07_4.-9.klass'!E17/'Nädal_07_4.-9.klass'!D17</f>
        <v>60.8767</v>
      </c>
      <c r="F17" s="21">
        <f>D17*'Nädal_07_4.-9.klass'!F17/'Nädal_07_4.-9.klass'!D17</f>
        <v>1.28</v>
      </c>
      <c r="G17" s="21">
        <f>D17*'Nädal_07_4.-9.klass'!G17/'Nädal_07_4.-9.klass'!D17</f>
        <v>5.1566999999999998</v>
      </c>
      <c r="H17" s="21">
        <f>D17*'Nädal_07_4.-9.klass'!H17/'Nädal_07_4.-9.klass'!D17</f>
        <v>2.8232999999999993</v>
      </c>
    </row>
    <row r="18" spans="1:23" ht="18.95" customHeight="1">
      <c r="A18" s="312"/>
      <c r="B18" s="262" t="str">
        <f>'Nädal_07_4.-9.klass'!B18</f>
        <v>Piimatooted (piim, keefir R 2,5% ) (L)</v>
      </c>
      <c r="C18" s="23"/>
      <c r="D18" s="25">
        <v>50</v>
      </c>
      <c r="E18" s="21">
        <f>D18*'Nädal_07_4.-9.klass'!E18/'Nädal_07_4.-9.klass'!D18</f>
        <v>28.195</v>
      </c>
      <c r="F18" s="21">
        <f>D18*'Nädal_07_4.-9.klass'!F18/'Nädal_07_4.-9.klass'!D18</f>
        <v>2.4375</v>
      </c>
      <c r="G18" s="21">
        <f>D18*'Nädal_07_4.-9.klass'!G18/'Nädal_07_4.-9.klass'!D18</f>
        <v>1.2849999999999999</v>
      </c>
      <c r="H18" s="21">
        <f>D18*'Nädal_07_4.-9.klass'!H18/'Nädal_07_4.-9.klass'!D18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6">
      <c r="A19" s="312"/>
      <c r="B19" s="262" t="str">
        <f>'Nädal_07_4.-9.klass'!B19</f>
        <v>Joogijogurt, maitsestatud (L)</v>
      </c>
      <c r="C19" s="23" t="str">
        <f>'Nädal_07_4.-9.klass'!C19</f>
        <v>Maitsestamata jogurt, naturaalne marjapüree (maasikas, vaarikas, mustad sõstrad, punased sõstrad, mustikas), suhkur</v>
      </c>
      <c r="D19" s="25">
        <v>50</v>
      </c>
      <c r="E19" s="21">
        <f>D19*'Nädal_07_4.-9.klass'!E19/'Nädal_07_4.-9.klass'!D19</f>
        <v>37.372999999999998</v>
      </c>
      <c r="F19" s="21">
        <f>D19*'Nädal_07_4.-9.klass'!F19/'Nädal_07_4.-9.klass'!D19</f>
        <v>6.0614999999999997</v>
      </c>
      <c r="G19" s="21">
        <f>D19*'Nädal_07_4.-9.klass'!G19/'Nädal_07_4.-9.klass'!D19</f>
        <v>0.75</v>
      </c>
      <c r="H19" s="21">
        <f>D19*'Nädal_07_4.-9.klass'!H19/'Nädal_07_4.-9.klass'!D19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'Nädal_07_4.-9.klass'!B20</f>
        <v>Tee, suhkruta</v>
      </c>
      <c r="C20" s="23" t="str">
        <f>'Nädal_07_4.-9.klass'!C20</f>
        <v>Teepuru, vesi</v>
      </c>
      <c r="D20" s="25">
        <v>50</v>
      </c>
      <c r="E20" s="21">
        <f>D20*'Nädal_07_4.-9.klass'!E20/'Nädal_07_4.-9.klass'!D20</f>
        <v>0.2</v>
      </c>
      <c r="F20" s="21">
        <f>D20*'Nädal_07_4.-9.klass'!F20/'Nädal_07_4.-9.klass'!D20</f>
        <v>0</v>
      </c>
      <c r="G20" s="21">
        <f>D20*'Nädal_07_4.-9.klass'!G20/'Nädal_07_4.-9.klass'!D20</f>
        <v>0</v>
      </c>
      <c r="H20" s="21">
        <f>D20*'Nädal_07_4.-9.klass'!H20/'Nädal_07_4.-9.klass'!D20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'Nädal_07_4.-9.klass'!B21</f>
        <v>Rukkileiva (3 sorti) - ja sepikutoodete valik  (G)</v>
      </c>
      <c r="C21" s="23"/>
      <c r="D21" s="25">
        <v>30</v>
      </c>
      <c r="E21" s="21">
        <f>D21*'Nädal_07_4.-9.klass'!E21/'Nädal_07_4.-9.klass'!D21</f>
        <v>73.86</v>
      </c>
      <c r="F21" s="21">
        <f>E21*'Nädal_07_4.-9.klass'!F21/'Nädal_07_4.-9.klass'!E21</f>
        <v>15.69</v>
      </c>
      <c r="G21" s="21">
        <f>F21*'Nädal_07_4.-9.klass'!G21/'Nädal_07_4.-9.klass'!F21</f>
        <v>0.6</v>
      </c>
      <c r="H21" s="21">
        <f>G21*'Nädal_07_4.-9.klass'!H21/'Nädal_07_4.-9.klass'!G21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'Nädal_07_4.-9.klass'!B22</f>
        <v>Nuikapsas</v>
      </c>
      <c r="C22" s="23"/>
      <c r="D22" s="25">
        <v>50</v>
      </c>
      <c r="E22" s="21">
        <f>D22*'Nädal_07_4.-9.klass'!E22/'Nädal_07_4.-9.klass'!D22</f>
        <v>12.1</v>
      </c>
      <c r="F22" s="21">
        <f>E22*'Nädal_07_4.-9.klass'!F22/'Nädal_07_4.-9.klass'!E22</f>
        <v>2.1</v>
      </c>
      <c r="G22" s="21">
        <f>F22*'Nädal_07_4.-9.klass'!G22/'Nädal_07_4.-9.klass'!F22</f>
        <v>0.1</v>
      </c>
      <c r="H22" s="21">
        <f>G22*'Nädal_07_4.-9.klass'!H22/'Nädal_07_4.-9.klass'!G22</f>
        <v>0.25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'Nädal_07_4.-9.klass'!B23</f>
        <v xml:space="preserve">Pirn </v>
      </c>
      <c r="C23" s="23"/>
      <c r="D23" s="25">
        <v>50</v>
      </c>
      <c r="E23" s="21">
        <f>D23*'Nädal_07_4.-9.klass'!E23/'Nädal_07_4.-9.klass'!D23</f>
        <v>19.988</v>
      </c>
      <c r="F23" s="21">
        <f>D23*'Nädal_07_4.-9.klass'!F23/'Nädal_07_4.-9.klass'!D23</f>
        <v>5.97</v>
      </c>
      <c r="G23" s="21">
        <f>D23*'Nädal_07_4.-9.klass'!G23/'Nädal_07_4.-9.klass'!D23</f>
        <v>0</v>
      </c>
      <c r="H23" s="21">
        <f>D23*'Nädal_07_4.-9.klass'!H23/'Nädal_07_4.-9.klass'!D23</f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48">
        <f>SUM(E9:E23)</f>
        <v>839.65586666666672</v>
      </c>
      <c r="F24" s="48">
        <f>SUM(F9:F23)</f>
        <v>124.84233333333331</v>
      </c>
      <c r="G24" s="48">
        <f>SUM(G9:G23)</f>
        <v>25.769533333333339</v>
      </c>
      <c r="H24" s="48">
        <f>SUM(H9:H23)</f>
        <v>33.444966666666666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'Nädal_07_4.-9.klass'!B26</f>
        <v xml:space="preserve">Värskekapsaborš sealihaga </v>
      </c>
      <c r="C26" s="85" t="str">
        <f>'Nädal_07_4.-9.klass'!C26</f>
        <v>Peet, kartul, porgand, peakapsas, pastinaak, mugulsibul, tomatipasta, puljong liha kontidest, toiduõli,sealiha, loorber, söögisool, must pipar, sidrunimahl, petersell</v>
      </c>
      <c r="D26" s="21">
        <v>300</v>
      </c>
      <c r="E26" s="21">
        <f>D26*'Nädal_07_4.-9.klass'!E26/'Nädal_07_4.-9.klass'!D26</f>
        <v>210</v>
      </c>
      <c r="F26" s="21">
        <f>D26*'Nädal_07_4.-9.klass'!F26/'Nädal_07_4.-9.klass'!D26</f>
        <v>13.8</v>
      </c>
      <c r="G26" s="21">
        <f>D26*'Nädal_07_4.-9.klass'!G26/'Nädal_07_4.-9.klass'!D26</f>
        <v>12.6</v>
      </c>
      <c r="H26" s="21">
        <f>D26*'Nädal_07_4.-9.klass'!H26/'Nädal_07_4.-9.klass'!D26</f>
        <v>8.2199999999999989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6">
      <c r="A27" s="278" t="s">
        <v>13</v>
      </c>
      <c r="B27" s="262" t="str">
        <f>'Nädal_07_4.-9.klass'!B27</f>
        <v xml:space="preserve">Värskekapsaborš punaste ubadega </v>
      </c>
      <c r="C27" s="23" t="str">
        <f>'Nädal_07_4.-9.klass'!C26</f>
        <v>Peet, kartul, porgand, peakapsas, pastinaak, mugulsibul, tomatipasta, puljong liha kontidest, toiduõli,sealiha, loorber, söögisool, must pipar, sidrunimahl, petersell</v>
      </c>
      <c r="D27" s="27">
        <v>50</v>
      </c>
      <c r="E27" s="21">
        <f>D27*'Nädal_07_4.-9.klass'!E27/'Nädal_07_4.-9.klass'!D27</f>
        <v>25.8</v>
      </c>
      <c r="F27" s="21">
        <f>D27*'Nädal_07_4.-9.klass'!F27/'Nädal_07_4.-9.klass'!D27</f>
        <v>4.24</v>
      </c>
      <c r="G27" s="21">
        <f>D27*'Nädal_07_4.-9.klass'!G27/'Nädal_07_4.-9.klass'!D27</f>
        <v>0.10800000000000001</v>
      </c>
      <c r="H27" s="21">
        <f>D27*'Nädal_07_4.-9.klass'!H27/'Nädal_07_4.-9.klass'!D27</f>
        <v>1.3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20.25">
      <c r="A28" s="278"/>
      <c r="B28" s="262" t="str">
        <f>'Nädal_07_4.-9.klass'!B28</f>
        <v>Hapukoor R 20% (L)</v>
      </c>
      <c r="C28" s="24"/>
      <c r="D28" s="27">
        <v>30</v>
      </c>
      <c r="E28" s="21">
        <f>D28*'Nädal_07_4.-9.klass'!E28/'Nädal_07_4.-9.klass'!D28</f>
        <v>66.5</v>
      </c>
      <c r="F28" s="21">
        <f>E28*'Nädal_07_4.-9.klass'!F28/'Nädal_07_4.-9.klass'!E28</f>
        <v>1.1399999999999999</v>
      </c>
      <c r="G28" s="21">
        <f>F28*'Nädal_07_4.-9.klass'!G28/'Nädal_07_4.-9.klass'!F28</f>
        <v>6.44</v>
      </c>
      <c r="H28" s="21">
        <f>G28*'Nädal_07_4.-9.klass'!H28/'Nädal_07_4.-9.klass'!G28</f>
        <v>0.99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20.25">
      <c r="A29" s="299"/>
      <c r="B29" s="262" t="str">
        <f>'Nädal_07_4.-9.klass'!B29</f>
        <v>Marja-mannavaht mustsõstra kastmega (G)</v>
      </c>
      <c r="C29" s="31" t="str">
        <f>'Nädal_07_4.-9.klass'!C29</f>
        <v>Mustikas, nisumanna, suhkur, vesi, vanillisuhkur, söögisool, mustad sõstrad</v>
      </c>
      <c r="D29" s="25">
        <v>100</v>
      </c>
      <c r="E29" s="21">
        <f>D29*'Nädal_07_4.-9.klass'!E29/'Nädal_07_4.-9.klass'!D29</f>
        <v>79.400000000000006</v>
      </c>
      <c r="F29" s="21">
        <f>D29*'Nädal_07_4.-9.klass'!F29/'Nädal_07_4.-9.klass'!D29</f>
        <v>17.7</v>
      </c>
      <c r="G29" s="21">
        <f>D29*'Nädal_07_4.-9.klass'!G29/'Nädal_07_4.-9.klass'!D29</f>
        <v>0.23799999999999996</v>
      </c>
      <c r="H29" s="21">
        <f>D29*'Nädal_07_4.-9.klass'!H29/'Nädal_07_4.-9.klass'!D29</f>
        <v>0.82899999999999996</v>
      </c>
      <c r="I29" s="26"/>
    </row>
    <row r="30" spans="1:23" s="39" customFormat="1" ht="20.25">
      <c r="A30" s="308"/>
      <c r="B30" s="262" t="str">
        <f>'Nädal_07_4.-9.klass'!B30</f>
        <v>Maasika-kohupiimakreem (L)</v>
      </c>
      <c r="C30" s="23" t="str">
        <f>'Nädal_07_4.-9.klass'!C29</f>
        <v>Mustikas, nisumanna, suhkur, vesi, vanillisuhkur, söögisool, mustad sõstrad</v>
      </c>
      <c r="D30" s="25">
        <v>100</v>
      </c>
      <c r="E30" s="21">
        <f>D30*'Nädal_07_4.-9.klass'!E30/'Nädal_07_4.-9.klass'!D30</f>
        <v>144</v>
      </c>
      <c r="F30" s="21">
        <f>D30*'Nädal_07_4.-9.klass'!F30/'Nädal_07_4.-9.klass'!D30</f>
        <v>12.2</v>
      </c>
      <c r="G30" s="21">
        <f>D30*'Nädal_07_4.-9.klass'!G30/'Nädal_07_4.-9.klass'!D30</f>
        <v>8.34</v>
      </c>
      <c r="H30" s="21">
        <f>D30*'Nädal_07_4.-9.klass'!H30/'Nädal_07_4.-9.klass'!D30</f>
        <v>4.9000000000000004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'Nädal_07_4.-9.klass'!B31</f>
        <v>Piimatooted (piim, keefir R 2,5% ) (L)</v>
      </c>
      <c r="C31" s="23" t="str">
        <f>'Nädal_07_4.-9.klass'!C30</f>
        <v>Maitsestamata kohupiim, maitsestamata jogurt, vahukoor, suhkur, maasikas</v>
      </c>
      <c r="D31" s="25">
        <v>50</v>
      </c>
      <c r="E31" s="21">
        <f>D31*'Nädal_07_4.-9.klass'!E31/'Nädal_07_4.-9.klass'!D31</f>
        <v>28.195</v>
      </c>
      <c r="F31" s="21">
        <f>D31*'Nädal_07_4.-9.klass'!F31/'Nädal_07_4.-9.klass'!D31</f>
        <v>2.4375</v>
      </c>
      <c r="G31" s="21">
        <f>D31*'Nädal_07_4.-9.klass'!G31/'Nädal_07_4.-9.klass'!D31</f>
        <v>1.2849999999999999</v>
      </c>
      <c r="H31" s="21">
        <f>D31*'Nädal_07_4.-9.klass'!H31/'Nädal_07_4.-9.klass'!D31</f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8"/>
      <c r="B32" s="262" t="str">
        <f>'Nädal_07_4.-9.klass'!B32</f>
        <v>Mahl (erinevad maitsed)</v>
      </c>
      <c r="C32" s="23"/>
      <c r="D32" s="25">
        <v>50</v>
      </c>
      <c r="E32" s="21">
        <f>D32*'Nädal_07_4.-9.klass'!E32/'Nädal_07_4.-9.klass'!D32</f>
        <v>24.264400000000002</v>
      </c>
      <c r="F32" s="21">
        <f>D32*'Nädal_07_4.-9.klass'!F32/'Nädal_07_4.-9.klass'!D32</f>
        <v>5.891</v>
      </c>
      <c r="G32" s="21">
        <f>D32*'Nädal_07_4.-9.klass'!G32/'Nädal_07_4.-9.klass'!D32</f>
        <v>2.5000000000000001E-2</v>
      </c>
      <c r="H32" s="21">
        <f>D32*'Nädal_07_4.-9.klass'!H32/'Nädal_07_4.-9.klass'!D32</f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2" t="str">
        <f>'Nädal_07_4.-9.klass'!B33</f>
        <v>Joogijogurt, maitsestatud (L)</v>
      </c>
      <c r="C33" s="23" t="str">
        <f>'Nädal_07_4.-9.klass'!C32</f>
        <v>Rõngu suhkruvaba mahlakonsentraat 100% naturaalne, vesi</v>
      </c>
      <c r="D33" s="25">
        <v>50</v>
      </c>
      <c r="E33" s="21">
        <f>D33*'Nädal_07_4.-9.klass'!E33/'Nädal_07_4.-9.klass'!D33</f>
        <v>37.372999999999998</v>
      </c>
      <c r="F33" s="21">
        <f>D33*'Nädal_07_4.-9.klass'!F33/'Nädal_07_4.-9.klass'!D33</f>
        <v>6.0614999999999997</v>
      </c>
      <c r="G33" s="21">
        <f>D33*'Nädal_07_4.-9.klass'!G33/'Nädal_07_4.-9.klass'!D33</f>
        <v>0.75</v>
      </c>
      <c r="H33" s="21">
        <f>D33*'Nädal_07_4.-9.klass'!H33/'Nädal_07_4.-9.klass'!D33</f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36">
      <c r="A34" s="299"/>
      <c r="B34" s="262" t="str">
        <f>'Nädal_07_4.-9.klass'!B34</f>
        <v>Tee, suhkruta</v>
      </c>
      <c r="C34" s="23" t="str">
        <f>'Nädal_07_4.-9.klass'!C33</f>
        <v>Maitsestamata jogurt, naturaalne marjapüree (maasikas, vaarikas, mustad sõstrad, punased sõstrad, mustikas), suhkur</v>
      </c>
      <c r="D34" s="25">
        <v>50</v>
      </c>
      <c r="E34" s="21">
        <f>D34*'Nädal_07_4.-9.klass'!E34/'Nädal_07_4.-9.klass'!D34</f>
        <v>0.2</v>
      </c>
      <c r="F34" s="21">
        <f>D34*'Nädal_07_4.-9.klass'!F34/'Nädal_07_4.-9.klass'!D34</f>
        <v>0</v>
      </c>
      <c r="G34" s="21">
        <f>D34*'Nädal_07_4.-9.klass'!G34/'Nädal_07_4.-9.klass'!D34</f>
        <v>0</v>
      </c>
      <c r="H34" s="21">
        <f>D34*'Nädal_07_4.-9.klass'!H34/'Nädal_07_4.-9.klass'!D34</f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'Nädal_07_4.-9.klass'!B35</f>
        <v>Rukkileiva (3 sorti) - ja sepikutoodete valik  (G)</v>
      </c>
      <c r="C35" s="23" t="str">
        <f>'Nädal_07_4.-9.klass'!C34</f>
        <v>Teepuru, vesi</v>
      </c>
      <c r="D35" s="25">
        <v>30</v>
      </c>
      <c r="E35" s="21">
        <f>D35*'Nädal_07_4.-9.klass'!E35/'Nädal_07_4.-9.klass'!D35</f>
        <v>73.86</v>
      </c>
      <c r="F35" s="21">
        <f>E35*'Nädal_07_4.-9.klass'!F35/'Nädal_07_4.-9.klass'!E35</f>
        <v>15.69</v>
      </c>
      <c r="G35" s="21">
        <f>F35*'Nädal_07_4.-9.klass'!G35/'Nädal_07_4.-9.klass'!F35</f>
        <v>0.6</v>
      </c>
      <c r="H35" s="21">
        <f>G35*'Nädal_07_4.-9.klass'!H35/'Nädal_07_4.-9.klass'!G35</f>
        <v>2.145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99"/>
      <c r="B36" s="262" t="str">
        <f>'Nädal_07_4.-9.klass'!B36</f>
        <v xml:space="preserve">Porgand </v>
      </c>
      <c r="C36" s="23"/>
      <c r="D36" s="25">
        <v>50</v>
      </c>
      <c r="E36" s="21">
        <f>D36*'Nädal_07_4.-9.klass'!E36/'Nädal_07_4.-9.klass'!D36</f>
        <v>16.2</v>
      </c>
      <c r="F36" s="21">
        <f>E36*'Nädal_07_4.-9.klass'!F36/'Nädal_07_4.-9.klass'!E36</f>
        <v>2.8</v>
      </c>
      <c r="G36" s="21">
        <f>F36*'Nädal_07_4.-9.klass'!G36/'Nädal_07_4.-9.klass'!F36</f>
        <v>9.9999999999999992E-2</v>
      </c>
      <c r="H36" s="21">
        <f>G36*'Nädal_07_4.-9.klass'!H36/'Nädal_07_4.-9.klass'!G36</f>
        <v>0.29999999999999993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5"/>
      <c r="B37" s="262" t="str">
        <f>'Nädal_07_4.-9.klass'!B37</f>
        <v>Õun (mahe)</v>
      </c>
      <c r="C37" s="23"/>
      <c r="D37" s="25">
        <v>50</v>
      </c>
      <c r="E37" s="21">
        <f>D37*'Nädal_07_4.-9.klass'!E37/'Nädal_07_4.-9.klass'!D37</f>
        <v>24.038</v>
      </c>
      <c r="F37" s="21">
        <f>E37*'Nädal_07_4.-9.klass'!F37/'Nädal_07_4.-9.klass'!E37</f>
        <v>6.74</v>
      </c>
      <c r="G37" s="21">
        <f>F37*'Nädal_07_4.-9.klass'!G37/'Nädal_07_4.-9.klass'!F37</f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223"/>
      <c r="B38" s="22"/>
      <c r="C38" s="22" t="s">
        <v>37</v>
      </c>
      <c r="D38" s="51"/>
      <c r="E38" s="48">
        <f>SUM(E26:E37)</f>
        <v>729.83040000000028</v>
      </c>
      <c r="F38" s="48">
        <f>SUM(F26:F37)</f>
        <v>88.699999999999989</v>
      </c>
      <c r="G38" s="48">
        <f>SUM(G26:G37)</f>
        <v>30.486000000000001</v>
      </c>
      <c r="H38" s="48">
        <f>SUM(H26:H37)</f>
        <v>22.235500000000002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8" t="s">
        <v>52</v>
      </c>
      <c r="B39" s="47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303"/>
      <c r="B40" s="262" t="str">
        <f>'Nädal_07_4.-9.klass'!B40</f>
        <v>Lõhetükid koorekastmes (G, L)</v>
      </c>
      <c r="C40" s="23" t="str">
        <f>'Nädal_07_4.-9.klass'!C40</f>
        <v>Lõhe, must pipar, söögisool, värske till, toiduõli, nisujahu, piim, toidukoor</v>
      </c>
      <c r="D40" s="21">
        <v>100</v>
      </c>
      <c r="E40" s="21">
        <f>D40*'Nädal_07_4.-9.klass'!E40/'Nädal_07_4.-9.klass'!D40</f>
        <v>192.5</v>
      </c>
      <c r="F40" s="21">
        <f>D40*'Nädal_07_4.-9.klass'!F40/'Nädal_07_4.-9.klass'!D40</f>
        <v>5.3583333333333334</v>
      </c>
      <c r="G40" s="21">
        <f>D40*'Nädal_07_4.-9.klass'!G40/'Nädal_07_4.-9.klass'!D40</f>
        <v>13.25</v>
      </c>
      <c r="H40" s="21">
        <f>D40*'Nädal_07_4.-9.klass'!H40/'Nädal_07_4.-9.klass'!D40</f>
        <v>13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20.25">
      <c r="A41" s="278" t="s">
        <v>13</v>
      </c>
      <c r="B41" s="262" t="str">
        <f>'Nädal_07_4.-9.klass'!B41</f>
        <v>Juurviljastrooganov (G, L)</v>
      </c>
      <c r="C41" s="23" t="str">
        <f>'Nädal_07_4.-9.klass'!C41</f>
        <v>Kaalikas, juurseller, mugulsibul, pastinaak, porgand, nisujahu, tomatipüree, toiduõli, hapukoor , vesi, söögisool</v>
      </c>
      <c r="D41" s="27">
        <v>50</v>
      </c>
      <c r="E41" s="21">
        <f>D41*'Nädal_07_4.-9.klass'!E41/'Nädal_07_4.-9.klass'!D41</f>
        <v>54.9</v>
      </c>
      <c r="F41" s="21">
        <f>D41*'Nädal_07_4.-9.klass'!F41/'Nädal_07_4.-9.klass'!D41</f>
        <v>3.79</v>
      </c>
      <c r="G41" s="21">
        <f>D41*'Nädal_07_4.-9.klass'!G41/'Nädal_07_4.-9.klass'!D41</f>
        <v>3.76</v>
      </c>
      <c r="H41" s="21">
        <f>D41*'Nädal_07_4.-9.klass'!H41/'Nädal_07_4.-9.klass'!D41</f>
        <v>0.94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5"/>
      <c r="B42" s="262" t="str">
        <f>'Nädal_07_4.-9.klass'!B42</f>
        <v>Riis, aurutatud (mahe)</v>
      </c>
      <c r="C42" s="23" t="str">
        <f>'Nädal_07_4.-9.klass'!C42</f>
        <v xml:space="preserve">Riis, vesi, söögisool </v>
      </c>
      <c r="D42" s="25">
        <v>100</v>
      </c>
      <c r="E42" s="21">
        <f>D42*'Nädal_07_4.-9.klass'!E42/'Nädal_07_4.-9.klass'!D42</f>
        <v>157.70200000000003</v>
      </c>
      <c r="F42" s="21">
        <f>D42*'Nädal_07_4.-9.klass'!F42/'Nädal_07_4.-9.klass'!D42</f>
        <v>26.875999999999998</v>
      </c>
      <c r="G42" s="21">
        <f>D42*'Nädal_07_4.-9.klass'!G42/'Nädal_07_4.-9.klass'!D42</f>
        <v>4.742</v>
      </c>
      <c r="H42" s="21">
        <f>D42*'Nädal_07_4.-9.klass'!H42/'Nädal_07_4.-9.klass'!D42</f>
        <v>2.2770000000000001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20.25">
      <c r="A43" s="305"/>
      <c r="B43" s="262" t="str">
        <f>'Nädal_07_4.-9.klass'!B43</f>
        <v>Kartul, aurutatud (mahe)</v>
      </c>
      <c r="C43" s="23"/>
      <c r="D43" s="25">
        <v>100</v>
      </c>
      <c r="E43" s="21">
        <f>D43*'Nädal_07_4.-9.klass'!E43/'Nädal_07_4.-9.klass'!D43</f>
        <v>72.5</v>
      </c>
      <c r="F43" s="21">
        <f>D43*'Nädal_07_4.-9.klass'!F43/'Nädal_07_4.-9.klass'!D43</f>
        <v>15.500000000000002</v>
      </c>
      <c r="G43" s="21">
        <f>D43*'Nädal_07_4.-9.klass'!G43/'Nädal_07_4.-9.klass'!D43</f>
        <v>0</v>
      </c>
      <c r="H43" s="21">
        <f>D43*'Nädal_07_4.-9.klass'!H43/'Nädal_07_4.-9.klass'!D43</f>
        <v>1.8999999999999997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14"/>
      <c r="B44" s="262" t="str">
        <f>'Nädal_07_4.-9.klass'!B44</f>
        <v>Ahjuköögiviljad</v>
      </c>
      <c r="C44" s="23" t="str">
        <f>'Nädal_07_4.-9.klass'!C44</f>
        <v>Kaalikas, bataat, pastinaak, porgand, paprika, mugulsibul, kuivatatud roosmariin, toiduõli</v>
      </c>
      <c r="D44" s="25">
        <v>100</v>
      </c>
      <c r="E44" s="21">
        <f>D44*'Nädal_07_4.-9.klass'!E44/'Nädal_07_4.-9.klass'!D44</f>
        <v>70.599999999999994</v>
      </c>
      <c r="F44" s="21">
        <f>D44*'Nädal_07_4.-9.klass'!F44/'Nädal_07_4.-9.klass'!D44</f>
        <v>11.06</v>
      </c>
      <c r="G44" s="21">
        <f>D44*'Nädal_07_4.-9.klass'!G44/'Nädal_07_4.-9.klass'!D44</f>
        <v>1.46</v>
      </c>
      <c r="H44" s="21">
        <f>D44*'Nädal_07_4.-9.klass'!H44/'Nädal_07_4.-9.klass'!D44</f>
        <v>1.44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4"/>
      <c r="B45" s="262" t="str">
        <f>'Nädal_07_4.-9.klass'!B45</f>
        <v>Külm küüslaugu-jogurtikaste (L)</v>
      </c>
      <c r="C45" s="23" t="str">
        <f>'Nädal_07_4.-9.klass'!C45</f>
        <v>Maitsestamata jogurt, sidrunimahl, suhkur, küüslauk, söögisool</v>
      </c>
      <c r="D45" s="25">
        <v>100</v>
      </c>
      <c r="E45" s="21">
        <f>D45*'Nädal_07_4.-9.klass'!E45/'Nädal_07_4.-9.klass'!D45</f>
        <v>83.3</v>
      </c>
      <c r="F45" s="21">
        <f>D45*'Nädal_07_4.-9.klass'!F45/'Nädal_07_4.-9.klass'!D45</f>
        <v>5.7999999999999989</v>
      </c>
      <c r="G45" s="21">
        <f>D45*'Nädal_07_4.-9.klass'!G45/'Nädal_07_4.-9.klass'!D45</f>
        <v>4.8</v>
      </c>
      <c r="H45" s="21">
        <f>D45*'Nädal_07_4.-9.klass'!H45/'Nädal_07_4.-9.klass'!D45</f>
        <v>4.0999999999999996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4"/>
      <c r="B46" s="262" t="str">
        <f>'Nädal_07_4.-9.klass'!B46</f>
        <v>Mahla-õlikaste</v>
      </c>
      <c r="C46" s="23" t="str">
        <f>'Nädal_07_4.-9.klass'!C46</f>
        <v>Õunamahl 100% naturaalne, õunaäädikas, sinepipulber, söögisool, petersell, värske, toiduõli</v>
      </c>
      <c r="D46" s="25">
        <v>5</v>
      </c>
      <c r="E46" s="21">
        <f>D46*'Nädal_07_4.-9.klass'!E46/'Nädal_07_4.-9.klass'!D46</f>
        <v>32.189399999999999</v>
      </c>
      <c r="F46" s="21">
        <f>D46*'Nädal_07_4.-9.klass'!F46/'Nädal_07_4.-9.klass'!D46</f>
        <v>9.7050000000000011E-2</v>
      </c>
      <c r="G46" s="21">
        <f>D46*'Nädal_07_4.-9.klass'!G46/'Nädal_07_4.-9.klass'!D46</f>
        <v>3.5305500000000003</v>
      </c>
      <c r="H46" s="21">
        <f>D46*'Nädal_07_4.-9.klass'!H46/'Nädal_07_4.-9.klass'!D46</f>
        <v>1.3550000000000001E-2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14"/>
      <c r="B47" s="262" t="str">
        <f>'Nädal_07_4.-9.klass'!B47</f>
        <v>Porgandi-melonisalat</v>
      </c>
      <c r="C47" s="23" t="str">
        <f>'Nädal_07_4.-9.klass'!C47</f>
        <v>Porgand, melon, toiduõli</v>
      </c>
      <c r="D47" s="25">
        <v>100</v>
      </c>
      <c r="E47" s="21">
        <f>D47*'Nädal_07_4.-9.klass'!E47/'Nädal_07_4.-9.klass'!D47</f>
        <v>48.155999999999992</v>
      </c>
      <c r="F47" s="21">
        <f>D47*'Nädal_07_4.-9.klass'!F47/'Nädal_07_4.-9.klass'!D47</f>
        <v>7.6859999999999999</v>
      </c>
      <c r="G47" s="21">
        <f>D47*'Nädal_07_4.-9.klass'!G47/'Nädal_07_4.-9.klass'!D47</f>
        <v>2.1680000000000001</v>
      </c>
      <c r="H47" s="21">
        <f>D47*'Nädal_07_4.-9.klass'!H47/'Nädal_07_4.-9.klass'!D47</f>
        <v>0.58799999999999997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pans="1:22" ht="18.95" customHeight="1">
      <c r="A48" s="314"/>
      <c r="B48" s="262" t="str">
        <f>'Nädal_07_4.-9.klass'!B48</f>
        <v>Kapsas (mahe), peet, roheline hernes</v>
      </c>
      <c r="C48" s="23"/>
      <c r="D48" s="25">
        <v>100</v>
      </c>
      <c r="E48" s="21">
        <f>D48*'Nädal_07_4.-9.klass'!E48/'Nädal_07_4.-9.klass'!D48</f>
        <v>53.3</v>
      </c>
      <c r="F48" s="21">
        <f>D48*'Nädal_07_4.-9.klass'!F48/'Nädal_07_4.-9.klass'!D48</f>
        <v>7.55</v>
      </c>
      <c r="G48" s="21">
        <f>D48*'Nädal_07_4.-9.klass'!G48/'Nädal_07_4.-9.klass'!D48</f>
        <v>0.3</v>
      </c>
      <c r="H48" s="21">
        <f>D48*'Nädal_07_4.-9.klass'!H48/'Nädal_07_4.-9.klass'!D48</f>
        <v>3.06</v>
      </c>
    </row>
    <row r="49" spans="1:15" ht="18.95" customHeight="1">
      <c r="A49" s="314"/>
      <c r="B49" s="262" t="str">
        <f>'Nädal_07_4.-9.klass'!B49</f>
        <v>Seemnesegu (mahe)</v>
      </c>
      <c r="C49" s="23" t="str">
        <f>'Nädal_07_4.-9.klass'!C49</f>
        <v>Kõrvitsaseemned, päevalilleseemned, seesamiseemned</v>
      </c>
      <c r="D49" s="25">
        <v>15</v>
      </c>
      <c r="E49" s="21">
        <f>D49*'Nädal_07_4.-9.klass'!E49/'Nädal_07_4.-9.klass'!D49</f>
        <v>91.315049999999999</v>
      </c>
      <c r="F49" s="21">
        <f>D49*'Nädal_07_4.-9.klass'!F49/'Nädal_07_4.-9.klass'!D49</f>
        <v>1.9199999999999997</v>
      </c>
      <c r="G49" s="21">
        <f>D49*'Nädal_07_4.-9.klass'!G49/'Nädal_07_4.-9.klass'!D49</f>
        <v>7.7350499999999993</v>
      </c>
      <c r="H49" s="21">
        <f>D49*'Nädal_07_4.-9.klass'!H49/'Nädal_07_4.-9.klass'!D49</f>
        <v>4.2349499999999995</v>
      </c>
    </row>
    <row r="50" spans="1:15" ht="18.95" customHeight="1">
      <c r="A50" s="314"/>
      <c r="B50" s="262" t="str">
        <f>'Nädal_07_4.-9.klass'!B50</f>
        <v>Piimatooted (piim, keefir R 2,5% ) (L)</v>
      </c>
      <c r="C50" s="23"/>
      <c r="D50" s="25">
        <v>50</v>
      </c>
      <c r="E50" s="21">
        <f>D50*'Nädal_07_4.-9.klass'!E50/'Nädal_07_4.-9.klass'!D50</f>
        <v>28.195</v>
      </c>
      <c r="F50" s="21">
        <f>D50*'Nädal_07_4.-9.klass'!F50/'Nädal_07_4.-9.klass'!D50</f>
        <v>2.4375</v>
      </c>
      <c r="G50" s="21">
        <f>D50*'Nädal_07_4.-9.klass'!G50/'Nädal_07_4.-9.klass'!D50</f>
        <v>1.2849999999999999</v>
      </c>
      <c r="H50" s="21">
        <f>D50*'Nädal_07_4.-9.klass'!H50/'Nädal_07_4.-9.klass'!D50</f>
        <v>1.72</v>
      </c>
    </row>
    <row r="51" spans="1:15" ht="36">
      <c r="A51" s="314"/>
      <c r="B51" s="262" t="str">
        <f>'Nädal_07_4.-9.klass'!B51</f>
        <v>Joogijogurt, maitsestatud (L)</v>
      </c>
      <c r="C51" s="23" t="str">
        <f>'Nädal_07_4.-9.klass'!C51</f>
        <v>Maitsestamata jogurt, naturaalne marjapüree (maasikas, vaarikas, mustad sõstrad, punased sõstrad, mustikas), suhkur</v>
      </c>
      <c r="D51" s="25">
        <v>50</v>
      </c>
      <c r="E51" s="21">
        <f>D51*'Nädal_07_4.-9.klass'!E51/'Nädal_07_4.-9.klass'!D51</f>
        <v>37.372999999999998</v>
      </c>
      <c r="F51" s="21">
        <f>D51*'Nädal_07_4.-9.klass'!F51/'Nädal_07_4.-9.klass'!D51</f>
        <v>6.0614999999999997</v>
      </c>
      <c r="G51" s="21">
        <f>D51*'Nädal_07_4.-9.klass'!G51/'Nädal_07_4.-9.klass'!D51</f>
        <v>0.75</v>
      </c>
      <c r="H51" s="21">
        <f>D51*'Nädal_07_4.-9.klass'!H51/'Nädal_07_4.-9.klass'!D51</f>
        <v>1.6</v>
      </c>
    </row>
    <row r="52" spans="1:15" ht="18.95" customHeight="1">
      <c r="A52" s="314"/>
      <c r="B52" s="262" t="str">
        <f>'Nädal_07_4.-9.klass'!B52</f>
        <v>Tee, suhkruta</v>
      </c>
      <c r="C52" s="23" t="str">
        <f>'Nädal_07_4.-9.klass'!C52</f>
        <v>Teepuru, vesi</v>
      </c>
      <c r="D52" s="25">
        <v>50</v>
      </c>
      <c r="E52" s="21">
        <f>D52*'Nädal_07_4.-9.klass'!E52/'Nädal_07_4.-9.klass'!D52</f>
        <v>0.2</v>
      </c>
      <c r="F52" s="21">
        <f>D52*'Nädal_07_4.-9.klass'!F52/'Nädal_07_4.-9.klass'!D52</f>
        <v>0</v>
      </c>
      <c r="G52" s="21">
        <f>D52*'Nädal_07_4.-9.klass'!G52/'Nädal_07_4.-9.klass'!D52</f>
        <v>0</v>
      </c>
      <c r="H52" s="21">
        <f>D52*'Nädal_07_4.-9.klass'!H52/'Nädal_07_4.-9.klass'!D52</f>
        <v>0.05</v>
      </c>
    </row>
    <row r="53" spans="1:15" ht="18.95" customHeight="1">
      <c r="A53" s="314"/>
      <c r="B53" s="262" t="str">
        <f>'Nädal_07_4.-9.klass'!B53</f>
        <v>Rukkileiva (3 sorti) - ja sepikutoodete valik  (G)</v>
      </c>
      <c r="C53" s="23"/>
      <c r="D53" s="25">
        <v>30</v>
      </c>
      <c r="E53" s="21">
        <f>D53*'Nädal_07_4.-9.klass'!E53/'Nädal_07_4.-9.klass'!D53</f>
        <v>73.86</v>
      </c>
      <c r="F53" s="21">
        <f>E53*'Nädal_07_4.-9.klass'!F53/'Nädal_07_4.-9.klass'!E53</f>
        <v>15.69</v>
      </c>
      <c r="G53" s="21">
        <f>F53*'Nädal_07_4.-9.klass'!G53/'Nädal_07_4.-9.klass'!F53</f>
        <v>0.6</v>
      </c>
      <c r="H53" s="21">
        <f>G53*'Nädal_07_4.-9.klass'!H53/'Nädal_07_4.-9.klass'!G53</f>
        <v>2.145</v>
      </c>
    </row>
    <row r="54" spans="1:15" ht="18.95" customHeight="1">
      <c r="A54" s="314"/>
      <c r="B54" s="262" t="str">
        <f>'Nädal_07_4.-9.klass'!B54</f>
        <v>Valge redis</v>
      </c>
      <c r="C54" s="23"/>
      <c r="D54" s="25">
        <v>50</v>
      </c>
      <c r="E54" s="21">
        <f>D54*'Nädal_07_4.-9.klass'!E54/'Nädal_07_4.-9.klass'!D54</f>
        <v>9.4499999999999993</v>
      </c>
      <c r="F54" s="21">
        <f>E54*'Nädal_07_4.-9.klass'!F54/'Nädal_07_4.-9.klass'!E54</f>
        <v>1.45</v>
      </c>
      <c r="G54" s="21">
        <f>F54*'Nädal_07_4.-9.klass'!G54/'Nädal_07_4.-9.klass'!F54</f>
        <v>4.9999999999999996E-2</v>
      </c>
      <c r="H54" s="21">
        <f>G54*'Nädal_07_4.-9.klass'!H54/'Nädal_07_4.-9.klass'!G54</f>
        <v>0.39999999999999997</v>
      </c>
    </row>
    <row r="55" spans="1:15" ht="18.95" customHeight="1">
      <c r="A55" s="315"/>
      <c r="B55" s="262" t="str">
        <f>'Nädal_07_4.-9.klass'!B55</f>
        <v xml:space="preserve">Pirn </v>
      </c>
      <c r="C55" s="23"/>
      <c r="D55" s="25">
        <v>50</v>
      </c>
      <c r="E55" s="21">
        <f>D55*'Nädal_07_4.-9.klass'!E55/'Nädal_07_4.-9.klass'!D55</f>
        <v>19.988</v>
      </c>
      <c r="F55" s="21">
        <f>E55*'Nädal_07_4.-9.klass'!F55/'Nädal_07_4.-9.klass'!E55</f>
        <v>5.97</v>
      </c>
      <c r="G55" s="21">
        <f>F55*'Nädal_07_4.-9.klass'!G55/'Nädal_07_4.-9.klass'!F55</f>
        <v>0</v>
      </c>
      <c r="H55" s="21" t="s">
        <v>528</v>
      </c>
    </row>
    <row r="56" spans="1:15" s="34" customFormat="1" ht="18.95" customHeight="1">
      <c r="A56" s="223"/>
      <c r="B56" s="22"/>
      <c r="C56" s="22" t="s">
        <v>37</v>
      </c>
      <c r="D56" s="50"/>
      <c r="E56" s="48">
        <f>SUM(E40:E55)</f>
        <v>1025.52845</v>
      </c>
      <c r="F56" s="48">
        <f>SUM(F40:F55)</f>
        <v>117.24638333333333</v>
      </c>
      <c r="G56" s="48">
        <f>SUM(G40:G55)</f>
        <v>44.430599999999998</v>
      </c>
      <c r="H56" s="48">
        <f>SUM(H40:H55)</f>
        <v>37.468499999999992</v>
      </c>
      <c r="J56" s="33"/>
      <c r="K56" s="32"/>
      <c r="L56" s="32"/>
      <c r="M56" s="32"/>
      <c r="N56" s="32"/>
      <c r="O56" s="32"/>
    </row>
    <row r="57" spans="1:15" ht="50.1" customHeight="1">
      <c r="A57" s="238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15" ht="30">
      <c r="A58" s="298"/>
      <c r="B58" s="262" t="str">
        <f>'Nädal_07_4.-9.klass'!B58</f>
        <v>Kodune seljanka (G)</v>
      </c>
      <c r="C58" s="23" t="str">
        <f>'Nädal_07_4.-9.klass'!C58</f>
        <v>Veiseliha, sealiha, keedusink, hapukurk (söögisool, vesi, till), kartul, porgand, mugulsibul, tomatipüree, toiduõli, söögisool, vesi, värske petersell</v>
      </c>
      <c r="D58" s="21">
        <v>300</v>
      </c>
      <c r="E58" s="21">
        <f>D58*'Nädal_07_4.-9.klass'!E58/'Nädal_07_4.-9.klass'!D58</f>
        <v>232.5</v>
      </c>
      <c r="F58" s="21">
        <f>D58*'Nädal_07_4.-9.klass'!F58/'Nädal_07_4.-9.klass'!D58</f>
        <v>13.994999999999999</v>
      </c>
      <c r="G58" s="21">
        <f>D58*'Nädal_07_4.-9.klass'!G58/'Nädal_07_4.-9.klass'!D58</f>
        <v>12.914999999999999</v>
      </c>
      <c r="H58" s="21">
        <f>D58*'Nädal_07_4.-9.klass'!H58/'Nädal_07_4.-9.klass'!D58</f>
        <v>13.965</v>
      </c>
    </row>
    <row r="59" spans="1:15" ht="18">
      <c r="A59" s="278" t="s">
        <v>13</v>
      </c>
      <c r="B59" s="262" t="str">
        <f>'Nädal_07_4.-9.klass'!B59</f>
        <v xml:space="preserve">Seeneseljanka </v>
      </c>
      <c r="C59" s="23" t="str">
        <f>'Nädal_07_4.-9.klass'!C59</f>
        <v>Kartul, šampinjonid, mugulsibul, hapukurk, tomatipüree, toiduõli, söögisool, must pipar, vesi</v>
      </c>
      <c r="D59" s="27">
        <v>50</v>
      </c>
      <c r="E59" s="21">
        <f>D59*'Nädal_07_4.-9.klass'!E59/'Nädal_07_4.-9.klass'!D59</f>
        <v>21.8</v>
      </c>
      <c r="F59" s="21">
        <f>D59*'Nädal_07_4.-9.klass'!F59/'Nädal_07_4.-9.klass'!D59</f>
        <v>3.44</v>
      </c>
      <c r="G59" s="21">
        <f>D59*'Nädal_07_4.-9.klass'!G59/'Nädal_07_4.-9.klass'!D59</f>
        <v>0.52200000000000002</v>
      </c>
      <c r="H59" s="21">
        <f>D59*'Nädal_07_4.-9.klass'!H59/'Nädal_07_4.-9.klass'!D59</f>
        <v>0.57099999999999995</v>
      </c>
    </row>
    <row r="60" spans="1:15" ht="18">
      <c r="A60" s="278"/>
      <c r="B60" s="262" t="str">
        <f>'Nädal_07_4.-9.klass'!B60</f>
        <v>Hapukoor R 20% (L)</v>
      </c>
      <c r="C60" s="23"/>
      <c r="D60" s="27">
        <v>30</v>
      </c>
      <c r="E60" s="21">
        <f>D60*'Nädal_07_4.-9.klass'!E60/'Nädal_07_4.-9.klass'!D60</f>
        <v>66.5</v>
      </c>
      <c r="F60" s="21">
        <f>E60*'Nädal_07_4.-9.klass'!F60/'Nädal_07_4.-9.klass'!E60</f>
        <v>1.1399999999999999</v>
      </c>
      <c r="G60" s="21">
        <f>F60*'Nädal_07_4.-9.klass'!G60/'Nädal_07_4.-9.klass'!F60</f>
        <v>6.44</v>
      </c>
      <c r="H60" s="21">
        <f>G60*'Nädal_07_4.-9.klass'!H60/'Nädal_07_4.-9.klass'!G60</f>
        <v>0.99</v>
      </c>
    </row>
    <row r="61" spans="1:15" ht="18.95" customHeight="1">
      <c r="A61" s="299"/>
      <c r="B61" s="262" t="str">
        <f>'Nädal_07_4.-9.klass'!B61</f>
        <v>Marjasmuuti (L)</v>
      </c>
      <c r="C61" s="23" t="str">
        <f>'Nädal_07_4.-9.klass'!C61</f>
        <v>Marjad, banaan, keefir</v>
      </c>
      <c r="D61" s="25">
        <v>100</v>
      </c>
      <c r="E61" s="21">
        <f>D61*'Nädal_07_4.-9.klass'!E61/'Nädal_07_4.-9.klass'!D61</f>
        <v>57.4</v>
      </c>
      <c r="F61" s="21">
        <f>D61*'Nädal_07_4.-9.klass'!F61/'Nädal_07_4.-9.klass'!D61</f>
        <v>6.35</v>
      </c>
      <c r="G61" s="21">
        <f>D61*'Nädal_07_4.-9.klass'!G61/'Nädal_07_4.-9.klass'!D61</f>
        <v>2.1</v>
      </c>
      <c r="H61" s="21">
        <f>D61*'Nädal_07_4.-9.klass'!H61/'Nädal_07_4.-9.klass'!D61</f>
        <v>3.03</v>
      </c>
    </row>
    <row r="62" spans="1:15" ht="18">
      <c r="A62" s="299"/>
      <c r="B62" s="262" t="str">
        <f>'Nädal_07_4.-9.klass'!B62</f>
        <v>Pannkook moosiga (G, L, M)</v>
      </c>
      <c r="C62" s="23" t="str">
        <f>'Nädal_07_4.-9.klass'!C62</f>
        <v>Nisujahu, kanamuna, toiduõli, suhkur, söögisool, vanillisuhkur, piim, marjad</v>
      </c>
      <c r="D62" s="25">
        <v>100</v>
      </c>
      <c r="E62" s="21">
        <f>D62*'Nädal_07_4.-9.klass'!E62/'Nädal_07_4.-9.klass'!D62</f>
        <v>241</v>
      </c>
      <c r="F62" s="21">
        <f>D62*'Nädal_07_4.-9.klass'!F62/'Nädal_07_4.-9.klass'!D62</f>
        <v>32.5</v>
      </c>
      <c r="G62" s="21">
        <f>D62*'Nädal_07_4.-9.klass'!G62/'Nädal_07_4.-9.klass'!D62</f>
        <v>9.31</v>
      </c>
      <c r="H62" s="21">
        <f>D62*'Nädal_07_4.-9.klass'!H62/'Nädal_07_4.-9.klass'!D62</f>
        <v>6.13</v>
      </c>
    </row>
    <row r="63" spans="1:15" ht="18">
      <c r="A63" s="299"/>
      <c r="B63" s="262" t="str">
        <f>'Nädal_07_4.-9.klass'!B63</f>
        <v>Piimatooted (piim, keefir R 2,5% ) (L)</v>
      </c>
      <c r="C63" s="23"/>
      <c r="D63" s="25">
        <v>50</v>
      </c>
      <c r="E63" s="21">
        <f>D63*'Nädal_07_4.-9.klass'!E63/'Nädal_07_4.-9.klass'!D63</f>
        <v>28.195</v>
      </c>
      <c r="F63" s="21">
        <f>D63*'Nädal_07_4.-9.klass'!F63/'Nädal_07_4.-9.klass'!D63</f>
        <v>2.4375</v>
      </c>
      <c r="G63" s="21">
        <f>D63*'Nädal_07_4.-9.klass'!G63/'Nädal_07_4.-9.klass'!D63</f>
        <v>1.2849999999999999</v>
      </c>
      <c r="H63" s="21">
        <f>D63*'Nädal_07_4.-9.klass'!H63/'Nädal_07_4.-9.klass'!D63</f>
        <v>1.72</v>
      </c>
      <c r="J63" s="33"/>
      <c r="K63" s="32"/>
      <c r="L63" s="32"/>
      <c r="M63" s="32"/>
      <c r="N63" s="32"/>
      <c r="O63" s="32"/>
    </row>
    <row r="64" spans="1:15" ht="30">
      <c r="A64" s="301"/>
      <c r="B64" s="262" t="str">
        <f>'Nädal_07_4.-9.klass'!B64</f>
        <v>Joogijogurt, maitsestatud (L)</v>
      </c>
      <c r="C64" s="23" t="str">
        <f>'Nädal_07_4.-9.klass'!C64</f>
        <v>Maitsestamata jogurt, naturaalne marjapüree (maasikas, vaarikas, mustad sõstrad, punased sõstrad, mustikas), suhkur</v>
      </c>
      <c r="D64" s="25">
        <v>50</v>
      </c>
      <c r="E64" s="21">
        <f>D64*'Nädal_07_4.-9.klass'!E64/'Nädal_07_4.-9.klass'!D64</f>
        <v>37.372999999999998</v>
      </c>
      <c r="F64" s="21">
        <f>D64*'Nädal_07_4.-9.klass'!F64/'Nädal_07_4.-9.klass'!D64</f>
        <v>6.0614999999999997</v>
      </c>
      <c r="G64" s="21">
        <f>D64*'Nädal_07_4.-9.klass'!G64/'Nädal_07_4.-9.klass'!D64</f>
        <v>0.75</v>
      </c>
      <c r="H64" s="21">
        <f>D64*'Nädal_07_4.-9.klass'!H64/'Nädal_07_4.-9.klass'!D64</f>
        <v>1.6</v>
      </c>
    </row>
    <row r="65" spans="1:12" ht="18.95" customHeight="1">
      <c r="A65" s="301"/>
      <c r="B65" s="262" t="str">
        <f>'Nädal_07_4.-9.klass'!B65</f>
        <v>Tee, suhkruta</v>
      </c>
      <c r="C65" s="23" t="str">
        <f>'Nädal_07_4.-9.klass'!C65</f>
        <v>Teepuru, vesi</v>
      </c>
      <c r="D65" s="25">
        <v>50</v>
      </c>
      <c r="E65" s="21">
        <f>D65*'Nädal_07_4.-9.klass'!E65/'Nädal_07_4.-9.klass'!D65</f>
        <v>0.2</v>
      </c>
      <c r="F65" s="21">
        <f>D65*'Nädal_07_4.-9.klass'!F65/'Nädal_07_4.-9.klass'!D65</f>
        <v>0</v>
      </c>
      <c r="G65" s="21">
        <f>D65*'Nädal_07_4.-9.klass'!G65/'Nädal_07_4.-9.klass'!D65</f>
        <v>0</v>
      </c>
      <c r="H65" s="21">
        <f>D65*'Nädal_07_4.-9.klass'!H65/'Nädal_07_4.-9.klass'!D65</f>
        <v>0.05</v>
      </c>
    </row>
    <row r="66" spans="1:12" ht="18.95" customHeight="1">
      <c r="A66" s="301"/>
      <c r="B66" s="262" t="str">
        <f>'Nädal_07_4.-9.klass'!B66</f>
        <v>Rukkileiva (3 sorti) - ja sepikutoodete valik  (G)</v>
      </c>
      <c r="C66" s="23"/>
      <c r="D66" s="25">
        <v>30</v>
      </c>
      <c r="E66" s="21">
        <f>D66*'Nädal_07_4.-9.klass'!E66/'Nädal_07_4.-9.klass'!D66</f>
        <v>73.86</v>
      </c>
      <c r="F66" s="21">
        <f>D66*'Nädal_07_4.-9.klass'!F66/'Nädal_07_4.-9.klass'!D66</f>
        <v>15.69</v>
      </c>
      <c r="G66" s="21">
        <f>D66*'Nädal_07_4.-9.klass'!G66/'Nädal_07_4.-9.klass'!D66</f>
        <v>0.6</v>
      </c>
      <c r="H66" s="21">
        <f>D66*'Nädal_07_4.-9.klass'!H66/'Nädal_07_4.-9.klass'!D66</f>
        <v>2.145</v>
      </c>
    </row>
    <row r="67" spans="1:12" ht="18.95" customHeight="1">
      <c r="A67" s="301"/>
      <c r="B67" s="262"/>
      <c r="C67" s="23"/>
      <c r="D67" s="25"/>
      <c r="E67" s="21"/>
      <c r="F67" s="21"/>
      <c r="G67" s="21"/>
      <c r="H67" s="21"/>
    </row>
    <row r="68" spans="1:12" ht="18.95" customHeight="1">
      <c r="A68" s="302"/>
      <c r="B68" s="262" t="str">
        <f>'Nädal_07_4.-9.klass'!B68</f>
        <v>Õun (mahe)</v>
      </c>
      <c r="C68" s="23"/>
      <c r="D68" s="25">
        <v>50</v>
      </c>
      <c r="E68" s="21">
        <f>D68*'Nädal_07_4.-9.klass'!E68/'Nädal_07_4.-9.klass'!D68</f>
        <v>24.038</v>
      </c>
      <c r="F68" s="21">
        <f>D68*'Nädal_07_4.-9.klass'!F68/'Nädal_07_4.-9.klass'!D68</f>
        <v>6.74</v>
      </c>
      <c r="G68" s="21">
        <f>D68*'Nädal_07_4.-9.klass'!G68/'Nädal_07_4.-9.klass'!D68</f>
        <v>0</v>
      </c>
      <c r="H68" s="21">
        <f>D68*'Nädal_07_4.-9.klass'!H68/'Nädal_07_4.-9.klass'!D68</f>
        <v>0</v>
      </c>
    </row>
    <row r="69" spans="1:12" ht="18.95" customHeight="1">
      <c r="A69" s="223"/>
      <c r="B69" s="22"/>
      <c r="C69" s="22" t="s">
        <v>37</v>
      </c>
      <c r="D69" s="49"/>
      <c r="E69" s="48">
        <f>SUM(E58:E68)</f>
        <v>782.86600000000021</v>
      </c>
      <c r="F69" s="48">
        <f>SUM(F58:F68)</f>
        <v>88.353999999999985</v>
      </c>
      <c r="G69" s="48">
        <f>SUM(G58:G68)</f>
        <v>33.921999999999997</v>
      </c>
      <c r="H69" s="48">
        <f>SUM(H58:H68)</f>
        <v>30.201000000000001</v>
      </c>
    </row>
    <row r="70" spans="1:12" ht="50.1" customHeight="1">
      <c r="A70" s="238" t="s">
        <v>81</v>
      </c>
      <c r="B70" s="47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6">
      <c r="A71" s="303"/>
      <c r="B71" s="262" t="str">
        <f>'Nädal_07_4.-9.klass'!B71</f>
        <v>Bolognese kaste</v>
      </c>
      <c r="C71" s="23" t="str">
        <f>'Nädal_07_4.-9.klass'!C71</f>
        <v>Veisehakkliha, mugulsibul, küüslauk, porgand, tomat, tomatipasta, kuivatatud pune, kuivataud basiilik, söögisool, must pipar, vesi</v>
      </c>
      <c r="D71" s="21">
        <v>140</v>
      </c>
      <c r="E71" s="21">
        <f>D71*'Nädal_07_4.-9.klass'!E71/'Nädal_07_4.-9.klass'!D71</f>
        <v>93.916666666666671</v>
      </c>
      <c r="F71" s="21">
        <f>E71*'Nädal_07_4.-9.klass'!F71/'Nädal_07_4.-9.klass'!E71</f>
        <v>5.7516666666666669</v>
      </c>
      <c r="G71" s="21">
        <f>F71*'Nädal_07_4.-9.klass'!G71/'Nädal_07_4.-9.klass'!F71</f>
        <v>5.3550000000000004</v>
      </c>
      <c r="H71" s="21">
        <f>G71*'Nädal_07_4.-9.klass'!H71/'Nädal_07_4.-9.klass'!G71</f>
        <v>4.7016666666666671</v>
      </c>
    </row>
    <row r="72" spans="1:12" ht="36">
      <c r="A72" s="278" t="s">
        <v>13</v>
      </c>
      <c r="B72" s="262" t="str">
        <f>'Nädal_07_4.-9.klass'!B72</f>
        <v>Bolognese kaste sojaubadega</v>
      </c>
      <c r="C72" s="23" t="str">
        <f>'Nädal_07_4.-9.klass'!C72</f>
        <v>Edamame oad, porgand, mugulsibul, küüslauk, kuivatatud pune, tomat, tomatipasta, kuivatatud basiilik, söögisool, must pipar, toiduõli, vesi</v>
      </c>
      <c r="D72" s="27">
        <v>50</v>
      </c>
      <c r="E72" s="21">
        <f>D72*'Nädal_07_4.-9.klass'!E72/'Nädal_07_4.-9.klass'!D72</f>
        <v>33.75</v>
      </c>
      <c r="F72" s="21">
        <f>E72*'Nädal_07_4.-9.klass'!F72/'Nädal_07_4.-9.klass'!E72</f>
        <v>2.5249999999999999</v>
      </c>
      <c r="G72" s="21">
        <f>F72*'Nädal_07_4.-9.klass'!G72/'Nädal_07_4.-9.klass'!F72</f>
        <v>1.95</v>
      </c>
      <c r="H72" s="21">
        <f>G72*'Nädal_07_4.-9.klass'!H72/'Nädal_07_4.-9.klass'!G72</f>
        <v>1.4749999999999999</v>
      </c>
    </row>
    <row r="73" spans="1:12" ht="20.25">
      <c r="A73" s="278"/>
      <c r="B73" s="262" t="str">
        <f>'Nädal_07_4.-9.klass'!B73</f>
        <v>Täisterapasta/pasta (G) (mahe)</v>
      </c>
      <c r="C73" s="23" t="str">
        <f>'Nädal_07_4.-9.klass'!C73</f>
        <v>Täisterapasta/pasta ( durumnisujahu, vesi), vesi, söögisool</v>
      </c>
      <c r="D73" s="27">
        <v>100</v>
      </c>
      <c r="E73" s="21">
        <f>D73*'Nädal_07_4.-9.klass'!E73/'Nädal_07_4.-9.klass'!D73</f>
        <v>171.565</v>
      </c>
      <c r="F73" s="21">
        <f>E73*'Nädal_07_4.-9.klass'!F73/'Nädal_07_4.-9.klass'!E73</f>
        <v>35.656999999999996</v>
      </c>
      <c r="G73" s="21">
        <f>F73*'Nädal_07_4.-9.klass'!G73/'Nädal_07_4.-9.klass'!F73</f>
        <v>1.3449999999999998</v>
      </c>
      <c r="H73" s="21">
        <f>G73*'Nädal_07_4.-9.klass'!H73/'Nädal_07_4.-9.klass'!G73</f>
        <v>5.6769999999999987</v>
      </c>
    </row>
    <row r="74" spans="1:12" ht="20.25">
      <c r="A74" s="278"/>
      <c r="B74" s="262" t="str">
        <f>'Nädal_07_4.-9.klass'!B74</f>
        <v xml:space="preserve">Riis, aurutatud </v>
      </c>
      <c r="C74" s="23" t="str">
        <f>'Nädal_07_4.-9.klass'!C74</f>
        <v>Riis, vesi, söögisool</v>
      </c>
      <c r="D74" s="27">
        <v>100</v>
      </c>
      <c r="E74" s="21">
        <f>D74*'Nädal_07_4.-9.klass'!E74/'Nädal_07_4.-9.klass'!D74</f>
        <v>157.70200000000003</v>
      </c>
      <c r="F74" s="21">
        <f>E74*'Nädal_07_4.-9.klass'!F74/'Nädal_07_4.-9.klass'!E74</f>
        <v>26.876000000000001</v>
      </c>
      <c r="G74" s="21">
        <f>F74*'Nädal_07_4.-9.klass'!G74/'Nädal_07_4.-9.klass'!F74</f>
        <v>4.742</v>
      </c>
      <c r="H74" s="21">
        <f>G74*'Nädal_07_4.-9.klass'!H74/'Nädal_07_4.-9.klass'!G74</f>
        <v>2.2770000000000006</v>
      </c>
    </row>
    <row r="75" spans="1:12" ht="20.25">
      <c r="A75" s="304"/>
      <c r="B75" s="262" t="str">
        <f>'Nädal_07_4.-9.klass'!B75</f>
        <v>Peet, röstitud</v>
      </c>
      <c r="C75" s="23" t="str">
        <f>'Nädal_07_4.-9.klass'!C75</f>
        <v>Peet, toiduõli, tüümian, värske</v>
      </c>
      <c r="D75" s="25">
        <v>100</v>
      </c>
      <c r="E75" s="21">
        <f>D75*'Nädal_07_4.-9.klass'!E75/'Nädal_07_4.-9.klass'!D75</f>
        <v>60.84</v>
      </c>
      <c r="F75" s="21">
        <f>E75*'Nädal_07_4.-9.klass'!F75/'Nädal_07_4.-9.klass'!E75</f>
        <v>12.507</v>
      </c>
      <c r="G75" s="21">
        <f>F75*'Nädal_07_4.-9.klass'!G75/'Nädal_07_4.-9.klass'!F75</f>
        <v>1.123</v>
      </c>
      <c r="H75" s="21">
        <f>G75*'Nädal_07_4.-9.klass'!H75/'Nädal_07_4.-9.klass'!G75</f>
        <v>1.6830000000000001</v>
      </c>
    </row>
    <row r="76" spans="1:12" ht="18.95" customHeight="1">
      <c r="A76" s="305"/>
      <c r="B76" s="262" t="str">
        <f>'Nädal_07_4.-9.klass'!B76</f>
        <v>Mahla-õlikaste</v>
      </c>
      <c r="C76" s="23" t="str">
        <f>'Nädal_07_4.-9.klass'!C76</f>
        <v>Õunamahl 100% naturaalne, õunaäädikas, sinepipulber, söögisool, petersell, värske, toiduõli</v>
      </c>
      <c r="D76" s="25">
        <v>10</v>
      </c>
      <c r="E76" s="21">
        <f>D76*'Nädal_07_4.-9.klass'!E76/'Nädal_07_4.-9.klass'!D76</f>
        <v>64.378799999999998</v>
      </c>
      <c r="F76" s="21">
        <f>E76*'Nädal_07_4.-9.klass'!F76/'Nädal_07_4.-9.klass'!E76</f>
        <v>0.19410000000000002</v>
      </c>
      <c r="G76" s="21">
        <f>F76*'Nädal_07_4.-9.klass'!G76/'Nädal_07_4.-9.klass'!F76</f>
        <v>7.0611000000000006</v>
      </c>
      <c r="H76" s="21">
        <f>G76*'Nädal_07_4.-9.klass'!H76/'Nädal_07_4.-9.klass'!G76</f>
        <v>2.7100000000000003E-2</v>
      </c>
    </row>
    <row r="77" spans="1:12" ht="18.95" customHeight="1">
      <c r="A77" s="305"/>
      <c r="B77" s="262" t="str">
        <f>'Nädal_07_4.-9.klass'!B77</f>
        <v>Kapsa-virsikusalat</v>
      </c>
      <c r="C77" s="23" t="str">
        <f>'Nädal_07_4.-9.klass'!C77</f>
        <v>Valge/punane peakapsas, virsik</v>
      </c>
      <c r="D77" s="25">
        <v>5</v>
      </c>
      <c r="E77" s="21">
        <f>D77*'Nädal_07_4.-9.klass'!E77/'Nädal_07_4.-9.klass'!D77</f>
        <v>1.61</v>
      </c>
      <c r="F77" s="21">
        <f>E77*'Nädal_07_4.-9.klass'!F77/'Nädal_07_4.-9.klass'!E77</f>
        <v>0.25599999999999995</v>
      </c>
      <c r="G77" s="21">
        <f>F77*'Nädal_07_4.-9.klass'!G77/'Nädal_07_4.-9.klass'!F77</f>
        <v>8.9999999999999976E-3</v>
      </c>
      <c r="H77" s="21">
        <f>G77*'Nädal_07_4.-9.klass'!H77/'Nädal_07_4.-9.klass'!G77</f>
        <v>7.1999999999999981E-2</v>
      </c>
    </row>
    <row r="78" spans="1:12" ht="18.95" customHeight="1">
      <c r="A78" s="305"/>
      <c r="B78" s="262" t="str">
        <f>'Nädal_07_4.-9.klass'!B78</f>
        <v>Porgand, paprika, porrulauk (mahe kapsas)</v>
      </c>
      <c r="C78" s="23"/>
      <c r="D78" s="25">
        <v>100</v>
      </c>
      <c r="E78" s="21">
        <f>D78*'Nädal_07_4.-9.klass'!E78/'Nädal_07_4.-9.klass'!D78</f>
        <v>27.7</v>
      </c>
      <c r="F78" s="21">
        <f>E78*'Nädal_07_4.-9.klass'!F78/'Nädal_07_4.-9.klass'!E78</f>
        <v>4.03</v>
      </c>
      <c r="G78" s="21">
        <f>F78*'Nädal_07_4.-9.klass'!G78/'Nädal_07_4.-9.klass'!F78</f>
        <v>0.2</v>
      </c>
      <c r="H78" s="21">
        <f>G78*'Nädal_07_4.-9.klass'!H78/'Nädal_07_4.-9.klass'!G78</f>
        <v>1.1299999999999999</v>
      </c>
    </row>
    <row r="79" spans="1:12" ht="18.95" customHeight="1">
      <c r="A79" s="306"/>
      <c r="B79" s="262" t="str">
        <f>'Nädal_07_4.-9.klass'!B79</f>
        <v>Seemnesegu (mahe)</v>
      </c>
      <c r="C79" s="23" t="str">
        <f>'Nädal_07_4.-9.klass'!C79</f>
        <v>Kõrvitsaseemned, päevalilleseemned, seesamiseemned</v>
      </c>
      <c r="D79" s="25">
        <v>10</v>
      </c>
      <c r="E79" s="21">
        <f>D79*'Nädal_07_4.-9.klass'!E79/'Nädal_07_4.-9.klass'!D79</f>
        <v>60.8767</v>
      </c>
      <c r="F79" s="21">
        <f>E79*'Nädal_07_4.-9.klass'!F79/'Nädal_07_4.-9.klass'!E79</f>
        <v>1.28</v>
      </c>
      <c r="G79" s="21">
        <f>F79*'Nädal_07_4.-9.klass'!G79/'Nädal_07_4.-9.klass'!F79</f>
        <v>5.1566999999999998</v>
      </c>
      <c r="H79" s="21">
        <f>G79*'Nädal_07_4.-9.klass'!H79/'Nädal_07_4.-9.klass'!G79</f>
        <v>2.8232999999999997</v>
      </c>
      <c r="I79" s="26"/>
      <c r="J79" s="26"/>
      <c r="K79" s="26"/>
      <c r="L79" s="26"/>
    </row>
    <row r="80" spans="1:12" ht="18.95" customHeight="1">
      <c r="A80" s="306"/>
      <c r="B80" s="262" t="str">
        <f>'Nädal_07_4.-9.klass'!B80</f>
        <v>Šokolaadi peedi-brownie (G, L, M, PT)</v>
      </c>
      <c r="C80" s="23"/>
      <c r="D80" s="25">
        <v>40</v>
      </c>
      <c r="E80" s="21">
        <f>D80*'Nädal_07_4.-9.klass'!E80/'Nädal_07_4.-9.klass'!D80</f>
        <v>120.5</v>
      </c>
      <c r="F80" s="21">
        <f>E80*'Nädal_07_4.-9.klass'!F80/'Nädal_07_4.-9.klass'!E80</f>
        <v>12.26</v>
      </c>
      <c r="G80" s="21">
        <f>F80*'Nädal_07_4.-9.klass'!G80/'Nädal_07_4.-9.klass'!F80</f>
        <v>6.55</v>
      </c>
      <c r="H80" s="21">
        <f>G80*'Nädal_07_4.-9.klass'!H80/'Nädal_07_4.-9.klass'!G80</f>
        <v>2.54</v>
      </c>
    </row>
    <row r="81" spans="1:8" ht="18.95" customHeight="1">
      <c r="A81" s="306"/>
      <c r="B81" s="262" t="str">
        <f>'Nädal_07_4.-9.klass'!B81</f>
        <v>Piimatooted (piim, keefir R 2,5% ) (L)</v>
      </c>
      <c r="C81" s="23"/>
      <c r="D81" s="25">
        <v>50</v>
      </c>
      <c r="E81" s="21">
        <f>D81*'Nädal_07_4.-9.klass'!E81/'Nädal_07_4.-9.klass'!D81</f>
        <v>28.195</v>
      </c>
      <c r="F81" s="21">
        <f>E81*'Nädal_07_4.-9.klass'!F81/'Nädal_07_4.-9.klass'!E81</f>
        <v>2.4375</v>
      </c>
      <c r="G81" s="21">
        <f>F81*'Nädal_07_4.-9.klass'!G81/'Nädal_07_4.-9.klass'!F81</f>
        <v>1.2849999999999999</v>
      </c>
      <c r="H81" s="21">
        <f>G81*'Nädal_07_4.-9.klass'!H81/'Nädal_07_4.-9.klass'!G81</f>
        <v>1.72</v>
      </c>
    </row>
    <row r="82" spans="1:8" ht="36">
      <c r="A82" s="314"/>
      <c r="B82" s="262" t="str">
        <f>'Nädal_07_4.-9.klass'!B82</f>
        <v>Joogijogurt, maitsestatud (L)</v>
      </c>
      <c r="C82" s="23" t="str">
        <f>'Nädal_07_4.-9.klass'!C82</f>
        <v>Maitsestamata jogurt, naturaalne marjapüree (maasikas, vaarikas, mustad sõstrad, punased sõstrad, mustikas), suhkur</v>
      </c>
      <c r="D82" s="25">
        <v>50</v>
      </c>
      <c r="E82" s="21">
        <f>D82*'Nädal_07_4.-9.klass'!E82/'Nädal_07_4.-9.klass'!D82</f>
        <v>37.372999999999998</v>
      </c>
      <c r="F82" s="21">
        <f>E82*'Nädal_07_4.-9.klass'!F82/'Nädal_07_4.-9.klass'!E82</f>
        <v>6.0614999999999997</v>
      </c>
      <c r="G82" s="21">
        <f>F82*'Nädal_07_4.-9.klass'!G82/'Nädal_07_4.-9.klass'!F82</f>
        <v>0.75</v>
      </c>
      <c r="H82" s="21">
        <f>G82*'Nädal_07_4.-9.klass'!H82/'Nädal_07_4.-9.klass'!G82</f>
        <v>1.6000000000000003</v>
      </c>
    </row>
    <row r="83" spans="1:8" ht="18.95" customHeight="1">
      <c r="A83" s="314"/>
      <c r="B83" s="262" t="str">
        <f>'Nädal_07_4.-9.klass'!B83</f>
        <v>Tee, suhkruta</v>
      </c>
      <c r="C83" s="23" t="str">
        <f>'Nädal_07_4.-9.klass'!C83</f>
        <v>Teepuru, vesi</v>
      </c>
      <c r="D83" s="25">
        <v>50</v>
      </c>
      <c r="E83" s="21">
        <f>D83*'Nädal_07_4.-9.klass'!E83/'Nädal_07_4.-9.klass'!D83</f>
        <v>0.2</v>
      </c>
      <c r="F83" s="21">
        <f>E83*'Nädal_07_4.-9.klass'!F83/'Nädal_07_4.-9.klass'!E83</f>
        <v>0</v>
      </c>
      <c r="G83" s="21">
        <v>0</v>
      </c>
      <c r="H83" s="21">
        <v>0.05</v>
      </c>
    </row>
    <row r="84" spans="1:8" ht="18.95" customHeight="1">
      <c r="A84" s="306"/>
      <c r="B84" s="262" t="str">
        <f>'Nädal_07_4.-9.klass'!B84</f>
        <v>Rukkileiva (3 sorti) - ja sepikutoodete valik  (G)</v>
      </c>
      <c r="C84" s="23"/>
      <c r="D84" s="25">
        <v>30</v>
      </c>
      <c r="E84" s="21">
        <f>D84*'Nädal_07_4.-9.klass'!E84/'Nädal_07_4.-9.klass'!D84</f>
        <v>73.86</v>
      </c>
      <c r="F84" s="21">
        <f>E84*'Nädal_07_4.-9.klass'!F84/'Nädal_07_4.-9.klass'!E84</f>
        <v>15.69</v>
      </c>
      <c r="G84" s="21">
        <f>F84*'Nädal_07_4.-9.klass'!G84/'Nädal_07_4.-9.klass'!F84</f>
        <v>0.6</v>
      </c>
      <c r="H84" s="21">
        <f>G84*'Nädal_07_4.-9.klass'!H84/'Nädal_07_4.-9.klass'!G84</f>
        <v>2.145</v>
      </c>
    </row>
    <row r="85" spans="1:8" ht="18.95" customHeight="1">
      <c r="A85" s="306"/>
      <c r="B85" s="262" t="str">
        <f>'Nädal_07_4.-9.klass'!B85</f>
        <v>Valge redis</v>
      </c>
      <c r="C85" s="23"/>
      <c r="D85" s="25">
        <v>50</v>
      </c>
      <c r="E85" s="21">
        <f>D85*'Nädal_07_4.-9.klass'!E85/'Nädal_07_4.-9.klass'!D85</f>
        <v>9.4499999999999993</v>
      </c>
      <c r="F85" s="21">
        <f>E85*'Nädal_07_4.-9.klass'!F85/'Nädal_07_4.-9.klass'!E85</f>
        <v>1.45</v>
      </c>
      <c r="G85" s="21">
        <f>F85*'Nädal_07_4.-9.klass'!G85/'Nädal_07_4.-9.klass'!F85</f>
        <v>4.9999999999999996E-2</v>
      </c>
      <c r="H85" s="21">
        <f>G85*'Nädal_07_4.-9.klass'!H85/'Nädal_07_4.-9.klass'!G85</f>
        <v>0.39999999999999997</v>
      </c>
    </row>
    <row r="86" spans="1:8" ht="18.95" customHeight="1">
      <c r="A86" s="326"/>
      <c r="B86" s="262" t="str">
        <f>'Nädal_07_4.-9.klass'!B86</f>
        <v>Õun (mahe)</v>
      </c>
      <c r="C86" s="23"/>
      <c r="D86" s="25">
        <v>50</v>
      </c>
      <c r="E86" s="21">
        <f>D86*'Nädal_07_4.-9.klass'!E86/'Nädal_07_4.-9.klass'!D86</f>
        <v>24.038</v>
      </c>
      <c r="F86" s="21">
        <f>E86*'Nädal_07_4.-9.klass'!F86/'Nädal_07_4.-9.klass'!E86</f>
        <v>6.74</v>
      </c>
      <c r="G86" s="21">
        <f>F86*'Nädal_07_4.-9.klass'!G86/'Nädal_07_4.-9.klass'!F86</f>
        <v>0</v>
      </c>
      <c r="H86" s="21">
        <v>0</v>
      </c>
    </row>
    <row r="87" spans="1:8" ht="18.95" customHeight="1">
      <c r="A87" s="223"/>
      <c r="B87" s="22"/>
      <c r="C87" s="22" t="s">
        <v>37</v>
      </c>
      <c r="D87" s="333"/>
      <c r="E87" s="52">
        <f>SUM(E71:E86)</f>
        <v>965.95516666666697</v>
      </c>
      <c r="F87" s="52">
        <f>SUM(F71:F86)</f>
        <v>133.7157666666667</v>
      </c>
      <c r="G87" s="52">
        <f>SUM(G71:G86)</f>
        <v>36.176799999999993</v>
      </c>
      <c r="H87" s="52">
        <f>SUM(H71:H86)</f>
        <v>28.321066666666663</v>
      </c>
    </row>
    <row r="88" spans="1:8" ht="18.95" customHeight="1">
      <c r="A88" s="385" t="s">
        <v>98</v>
      </c>
      <c r="B88" s="386"/>
      <c r="C88" s="386"/>
      <c r="D88" s="387"/>
      <c r="E88" s="20">
        <f>AVERAGE(E24,E38,E56,E69,E87)</f>
        <v>868.76717666666684</v>
      </c>
      <c r="F88" s="19">
        <f>AVERAGE(F24,F38,F56,F69,F87)</f>
        <v>110.57169666666667</v>
      </c>
      <c r="G88" s="19">
        <f>AVERAGE(G24,G38,G56,G69,G87)</f>
        <v>34.156986666666668</v>
      </c>
      <c r="H88" s="19">
        <f>AVERAGE(H24,H38,H56,H69,H87)</f>
        <v>30.334206666666667</v>
      </c>
    </row>
    <row r="89" spans="1:8" ht="18.95" customHeight="1">
      <c r="A89" s="18"/>
      <c r="B89" s="17"/>
      <c r="C89" s="388" t="s">
        <v>238</v>
      </c>
      <c r="D89" s="389"/>
      <c r="E89" s="334"/>
      <c r="F89" s="14">
        <f>(F88*4)/E88*100</f>
        <v>50.909702685091837</v>
      </c>
      <c r="G89" s="14">
        <f>(G88*9)/E88*100</f>
        <v>35.384955630977963</v>
      </c>
      <c r="H89" s="14">
        <f>(H88*4)/E88*100</f>
        <v>13.966552826295581</v>
      </c>
    </row>
    <row r="90" spans="1:8" ht="18.95" customHeight="1">
      <c r="A90" s="16"/>
      <c r="B90" s="15"/>
      <c r="C90" s="390" t="s">
        <v>100</v>
      </c>
      <c r="D90" s="391"/>
      <c r="E90" s="334" t="s">
        <v>529</v>
      </c>
      <c r="F90" s="14" t="s">
        <v>102</v>
      </c>
      <c r="G90" s="14" t="s">
        <v>103</v>
      </c>
      <c r="H90" s="14" t="s">
        <v>104</v>
      </c>
    </row>
    <row r="91" spans="1:8" ht="18.95" customHeight="1">
      <c r="A91" s="403" t="s">
        <v>105</v>
      </c>
      <c r="B91" s="403"/>
      <c r="C91" s="403"/>
      <c r="D91" s="403"/>
      <c r="E91" s="382"/>
      <c r="F91" s="382"/>
      <c r="G91" s="382"/>
      <c r="H91" s="382"/>
    </row>
    <row r="92" spans="1:8" ht="18.95" customHeight="1">
      <c r="A92" s="376" t="s">
        <v>106</v>
      </c>
      <c r="B92" s="377"/>
      <c r="C92" s="377"/>
      <c r="D92" s="377"/>
      <c r="E92" s="377"/>
      <c r="F92" s="377"/>
      <c r="G92" s="377"/>
      <c r="H92" s="378"/>
    </row>
    <row r="93" spans="1:8" ht="18.95" customHeight="1">
      <c r="A93" s="395" t="s">
        <v>530</v>
      </c>
      <c r="B93" s="396"/>
      <c r="C93" s="396"/>
      <c r="D93" s="396"/>
      <c r="E93" s="396"/>
      <c r="F93" s="396"/>
      <c r="G93" s="396"/>
      <c r="H93" s="397"/>
    </row>
    <row r="94" spans="1:8" ht="18.95" customHeight="1">
      <c r="A94" s="379" t="s">
        <v>531</v>
      </c>
      <c r="B94" s="380"/>
      <c r="C94" s="380"/>
      <c r="D94" s="380"/>
      <c r="E94" s="380"/>
      <c r="F94" s="380"/>
      <c r="G94" s="380"/>
      <c r="H94" s="381"/>
    </row>
    <row r="95" spans="1:8" ht="18.95" customHeight="1">
      <c r="A95" s="379" t="s">
        <v>109</v>
      </c>
      <c r="B95" s="380"/>
      <c r="C95" s="380"/>
      <c r="D95" s="380"/>
      <c r="E95" s="380"/>
      <c r="F95" s="380"/>
      <c r="G95" s="380"/>
      <c r="H95" s="381"/>
    </row>
    <row r="96" spans="1:8" ht="18.95" customHeight="1">
      <c r="A96" s="379" t="s">
        <v>110</v>
      </c>
      <c r="B96" s="380"/>
      <c r="C96" s="380"/>
      <c r="D96" s="380"/>
      <c r="E96" s="380"/>
      <c r="F96" s="380"/>
      <c r="G96" s="380"/>
      <c r="H96" s="381"/>
    </row>
    <row r="97" spans="1:8" ht="18.95" customHeight="1">
      <c r="A97" s="373" t="s">
        <v>111</v>
      </c>
      <c r="B97" s="373"/>
      <c r="C97" s="373"/>
      <c r="D97" s="373"/>
      <c r="E97" s="373"/>
      <c r="F97" s="373"/>
      <c r="G97" s="373"/>
      <c r="H97" s="373"/>
    </row>
    <row r="98" spans="1:8" ht="18.95" customHeight="1">
      <c r="A98" s="13" t="s">
        <v>112</v>
      </c>
      <c r="B98" s="12" t="s">
        <v>113</v>
      </c>
      <c r="C98" s="12"/>
      <c r="D98" s="12"/>
      <c r="E98" s="11"/>
      <c r="F98" s="11"/>
      <c r="G98" s="11"/>
      <c r="H98" s="10"/>
    </row>
    <row r="99" spans="1:8" ht="18.95" customHeight="1">
      <c r="A99" s="9" t="s">
        <v>114</v>
      </c>
      <c r="B99" s="8" t="s">
        <v>115</v>
      </c>
      <c r="C99" s="8"/>
      <c r="D99" s="8"/>
      <c r="E99" s="7"/>
      <c r="F99" s="7"/>
      <c r="G99" s="7"/>
      <c r="H99" s="6"/>
    </row>
    <row r="100" spans="1:8" ht="18.95" customHeight="1">
      <c r="A100" s="5" t="s">
        <v>116</v>
      </c>
      <c r="B100" s="4" t="s">
        <v>117</v>
      </c>
      <c r="C100" s="4"/>
      <c r="D100" s="4"/>
      <c r="E100" s="3"/>
      <c r="F100" s="3"/>
      <c r="G100" s="3"/>
      <c r="H100" s="2"/>
    </row>
  </sheetData>
  <mergeCells count="13">
    <mergeCell ref="A97:H97"/>
    <mergeCell ref="A1:B5"/>
    <mergeCell ref="A6:B6"/>
    <mergeCell ref="A88:D88"/>
    <mergeCell ref="C89:D89"/>
    <mergeCell ref="D1:E7"/>
    <mergeCell ref="A91:H91"/>
    <mergeCell ref="A92:H92"/>
    <mergeCell ref="A93:H93"/>
    <mergeCell ref="A94:H94"/>
    <mergeCell ref="A95:H95"/>
    <mergeCell ref="C90:D90"/>
    <mergeCell ref="A96:H96"/>
  </mergeCells>
  <pageMargins left="0.25" right="0.25" top="0.75" bottom="0.75" header="0.3" footer="0.3"/>
  <pageSetup paperSize="9" scale="53" fitToHeight="0" orientation="landscape" r:id="rId1"/>
  <rowBreaks count="2" manualBreakCount="2">
    <brk id="38" max="7" man="1"/>
    <brk id="6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7687-858E-48A2-BE94-293DC884D047}">
  <sheetPr>
    <pageSetUpPr fitToPage="1"/>
  </sheetPr>
  <dimension ref="A1:W103"/>
  <sheetViews>
    <sheetView topLeftCell="A67" zoomScale="80" zoomScaleNormal="80" workbookViewId="0">
      <selection activeCell="I89" sqref="I89"/>
    </sheetView>
  </sheetViews>
  <sheetFormatPr defaultColWidth="9.25" defaultRowHeight="15"/>
  <cols>
    <col min="1" max="1" width="25.625" style="1" customWidth="1"/>
    <col min="2" max="2" width="62.12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tr">
        <f>'Nädal_08_1_4.-9.klass'!A7</f>
        <v>08. nädal</v>
      </c>
      <c r="B7" s="44" t="str">
        <f>'Nädal_08_1_4.-9.klass'!B7</f>
        <v>16.02.2026-19.02.2026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20.25">
      <c r="A9" s="310"/>
      <c r="B9" s="262" t="str">
        <f>'Nädal_08_1_4.-9.klass'!B9</f>
        <v>Sealihakaste (G, L)</v>
      </c>
      <c r="C9" s="23" t="str">
        <f>'Nädal_08_1_4.-9.klass'!C9</f>
        <v>Sealiha, mugulsibul, vesi, nisujahu, toiduõli, hapukoor, petersell, must pipar, söögisool</v>
      </c>
      <c r="D9" s="21">
        <v>120</v>
      </c>
      <c r="E9" s="21">
        <f>D9*'Nädal_08_1_4.-9.klass'!E9/'Nädal_08_1_4.-9.klass'!D9</f>
        <v>113</v>
      </c>
      <c r="F9" s="21">
        <f>E9*'Nädal_08_1_4.-9.klass'!F9/'Nädal_08_1_4.-9.klass'!E9</f>
        <v>4.74</v>
      </c>
      <c r="G9" s="21">
        <f>F9*'Nädal_08_1_4.-9.klass'!G9/'Nädal_08_1_4.-9.klass'!F9</f>
        <v>7.69</v>
      </c>
      <c r="H9" s="21">
        <f>G9*'Nädal_08_1_4.-9.klass'!H9/'Nädal_08_1_4.-9.klass'!G9</f>
        <v>6.05</v>
      </c>
    </row>
    <row r="10" spans="1:8" ht="20.25">
      <c r="A10" s="278" t="s">
        <v>13</v>
      </c>
      <c r="B10" s="262" t="str">
        <f>'Nädal_08_1_4.-9.klass'!B10</f>
        <v>Stoovitud porgandid (G, L)</v>
      </c>
      <c r="C10" s="23" t="str">
        <f>'Nädal_08_1_4.-9.klass'!C10</f>
        <v>Porgand, toidukoor, nisujahu, või, sidrunimahl, söögisool, suhkur, vesi</v>
      </c>
      <c r="D10" s="27">
        <v>20</v>
      </c>
      <c r="E10" s="21">
        <f>D10*'Nädal_08_1_4.-9.klass'!E10/'Nädal_08_1_4.-9.klass'!D10</f>
        <v>13.8</v>
      </c>
      <c r="F10" s="21">
        <f>E10*'Nädal_08_1_4.-9.klass'!F10/'Nädal_08_1_4.-9.klass'!E10</f>
        <v>1.02</v>
      </c>
      <c r="G10" s="21">
        <f>F10*'Nädal_08_1_4.-9.klass'!G10/'Nädal_08_1_4.-9.klass'!F10</f>
        <v>0.93</v>
      </c>
      <c r="H10" s="21">
        <f>G10*'Nädal_08_1_4.-9.klass'!H10/'Nädal_08_1_4.-9.klass'!G10</f>
        <v>0.19600000000000001</v>
      </c>
    </row>
    <row r="11" spans="1:8" ht="18.95" customHeight="1">
      <c r="A11" s="311"/>
      <c r="B11" s="262" t="str">
        <f>'Nädal_08_1_4.-9.klass'!B11</f>
        <v xml:space="preserve">Tatar, aurutatud </v>
      </c>
      <c r="C11" s="23" t="str">
        <f>'Nädal_08_1_4.-9.klass'!C11</f>
        <v>Tatar, vesi, söögisool</v>
      </c>
      <c r="D11" s="25">
        <v>100</v>
      </c>
      <c r="E11" s="21">
        <f>D11*'Nädal_08_1_4.-9.klass'!E11/'Nädal_08_1_4.-9.klass'!D11</f>
        <v>154.19999999999999</v>
      </c>
      <c r="F11" s="21">
        <f>E11*'Nädal_08_1_4.-9.klass'!F11/'Nädal_08_1_4.-9.klass'!E11</f>
        <v>26.999999999999996</v>
      </c>
      <c r="G11" s="21">
        <f>F11*'Nädal_08_1_4.-9.klass'!G11/'Nädal_08_1_4.-9.klass'!F11</f>
        <v>2.4999999999999996</v>
      </c>
      <c r="H11" s="21">
        <f>G11*'Nädal_08_1_4.-9.klass'!H11/'Nädal_08_1_4.-9.klass'!G11</f>
        <v>4.8333333333333321</v>
      </c>
    </row>
    <row r="12" spans="1:8" ht="18.95" customHeight="1">
      <c r="A12" s="312"/>
      <c r="B12" s="262" t="str">
        <f>'Nädal_08_1_4.-9.klass'!B12</f>
        <v>Kuskuss, aurutatud (G)</v>
      </c>
      <c r="C12" s="23" t="str">
        <f>'Nädal_08_1_4.-9.klass'!C12</f>
        <v>Kuskuss, vesi, söögisool</v>
      </c>
      <c r="D12" s="25">
        <v>100</v>
      </c>
      <c r="E12" s="21">
        <f>D12*'Nädal_08_1_4.-9.klass'!E12/'Nädal_08_1_4.-9.klass'!D12</f>
        <v>134.00000000000003</v>
      </c>
      <c r="F12" s="21">
        <f>E12*'Nädal_08_1_4.-9.klass'!F12/'Nädal_08_1_4.-9.klass'!E12</f>
        <v>27.200000000000006</v>
      </c>
      <c r="G12" s="21">
        <f>F12*'Nädal_08_1_4.-9.klass'!G12/'Nädal_08_1_4.-9.klass'!F12</f>
        <v>0</v>
      </c>
      <c r="H12" s="21">
        <f>D12*'Nädal_08_1_4.-9.klass'!H12/'Nädal_08_1_4.-9.klass'!D12</f>
        <v>4.1333333333333337</v>
      </c>
    </row>
    <row r="13" spans="1:8" ht="18.95" customHeight="1">
      <c r="A13" s="312"/>
      <c r="B13" s="262" t="str">
        <f>'Nädal_08_1_4.-9.klass'!B13</f>
        <v>Brokoli, aurutatud</v>
      </c>
      <c r="C13" s="23"/>
      <c r="D13" s="25">
        <v>100</v>
      </c>
      <c r="E13" s="21">
        <f>D13*'Nädal_08_1_4.-9.klass'!E13/'Nädal_08_1_4.-9.klass'!D13</f>
        <v>39.46</v>
      </c>
      <c r="F13" s="21">
        <f>E13*'Nädal_08_1_4.-9.klass'!F13/'Nädal_08_1_4.-9.klass'!E13</f>
        <v>6.1</v>
      </c>
      <c r="G13" s="21">
        <f>F13*'Nädal_08_1_4.-9.klass'!G13/'Nädal_08_1_4.-9.klass'!F13</f>
        <v>0.5</v>
      </c>
      <c r="H13" s="21">
        <f>G13*'Nädal_08_1_4.-9.klass'!H13/'Nädal_08_1_4.-9.klass'!G13</f>
        <v>4.0999999999999996</v>
      </c>
    </row>
    <row r="14" spans="1:8" ht="18.95" customHeight="1">
      <c r="A14" s="312"/>
      <c r="B14" s="262" t="str">
        <f>'Nädal_08_1_4.-9.klass'!B14</f>
        <v>Mahla-õlikaste</v>
      </c>
      <c r="C14" s="23" t="str">
        <f>'Nädal_08_1_4.-9.klass'!C14</f>
        <v>Õunamahl 100% naturaalne, õunaäädikas, sinepipulber, söögisool, petersell, toiduõli</v>
      </c>
      <c r="D14" s="25">
        <v>10</v>
      </c>
      <c r="E14" s="21">
        <f>D14*'Nädal_08_1_4.-9.klass'!E14/'Nädal_08_1_4.-9.klass'!D14</f>
        <v>64.378799999999998</v>
      </c>
      <c r="F14" s="21">
        <f>E14*'Nädal_08_1_4.-9.klass'!F14/'Nädal_08_1_4.-9.klass'!E14</f>
        <v>0.19410000000000002</v>
      </c>
      <c r="G14" s="21">
        <f>F14*'Nädal_08_1_4.-9.klass'!G14/'Nädal_08_1_4.-9.klass'!F14</f>
        <v>7.0611000000000006</v>
      </c>
      <c r="H14" s="21">
        <f>G14*'Nädal_08_1_4.-9.klass'!H14/'Nädal_08_1_4.-9.klass'!G14</f>
        <v>2.7100000000000003E-2</v>
      </c>
    </row>
    <row r="15" spans="1:8" ht="18.95" customHeight="1">
      <c r="A15" s="312"/>
      <c r="B15" s="262" t="str">
        <f>'Nädal_08_1_4.-9.klass'!B15</f>
        <v>Peedi-piprajuuresalat (L) (mahe peet)</v>
      </c>
      <c r="C15" s="23" t="str">
        <f>'Nädal_08_1_4.-9.klass'!C15</f>
        <v xml:space="preserve">Peet, mädarõigas, hapukoor, õun, suhkur, </v>
      </c>
      <c r="D15" s="25">
        <v>100</v>
      </c>
      <c r="E15" s="21">
        <f>D15*'Nädal_08_1_4.-9.klass'!E15/'Nädal_08_1_4.-9.klass'!D15</f>
        <v>59.6</v>
      </c>
      <c r="F15" s="21">
        <f>E15*'Nädal_08_1_4.-9.klass'!F15/'Nädal_08_1_4.-9.klass'!E15</f>
        <v>8.2799999999999994</v>
      </c>
      <c r="G15" s="21">
        <f>F15*'Nädal_08_1_4.-9.klass'!G15/'Nädal_08_1_4.-9.klass'!F15</f>
        <v>1.68</v>
      </c>
      <c r="H15" s="21">
        <f>G15*'Nädal_08_1_4.-9.klass'!H15/'Nädal_08_1_4.-9.klass'!G15</f>
        <v>1.84</v>
      </c>
    </row>
    <row r="16" spans="1:8" ht="18.95" customHeight="1">
      <c r="A16" s="312"/>
      <c r="B16" s="262" t="str">
        <f>'Nädal_08_1_4.-9.klass'!B16</f>
        <v>Hiina kapsas, tomat, mais</v>
      </c>
      <c r="C16" s="23"/>
      <c r="D16" s="25">
        <v>100</v>
      </c>
      <c r="E16" s="21">
        <f>D16*'Nädal_08_1_4.-9.klass'!E16/'Nädal_08_1_4.-9.klass'!D16</f>
        <v>40.200000000000003</v>
      </c>
      <c r="F16" s="21">
        <f>E16*'Nädal_08_1_4.-9.klass'!F16/'Nädal_08_1_4.-9.klass'!E16</f>
        <v>5.68</v>
      </c>
      <c r="G16" s="21">
        <f>F16*'Nädal_08_1_4.-9.klass'!G16/'Nädal_08_1_4.-9.klass'!F16</f>
        <v>0.63300000000000001</v>
      </c>
      <c r="H16" s="21">
        <f>G16*'Nädal_08_1_4.-9.klass'!H16/'Nädal_08_1_4.-9.klass'!G16</f>
        <v>1.7000000000000002</v>
      </c>
    </row>
    <row r="17" spans="1:23" ht="18.95" customHeight="1">
      <c r="A17" s="312"/>
      <c r="B17" s="262" t="str">
        <f>'Nädal_08_1_4.-9.klass'!B17</f>
        <v>Seemnesegu (mahe)</v>
      </c>
      <c r="C17" s="23" t="str">
        <f>'Nädal_08_1_4.-9.klass'!C17</f>
        <v>Kõrvitsaseemned, päevalilleseemned, seesamiseemned</v>
      </c>
      <c r="D17" s="25">
        <v>10</v>
      </c>
      <c r="E17" s="21">
        <f>D17*'Nädal_08_1_4.-9.klass'!E17/'Nädal_08_1_4.-9.klass'!D17</f>
        <v>60.8767</v>
      </c>
      <c r="F17" s="21">
        <f>E17*'Nädal_08_1_4.-9.klass'!F17/'Nädal_08_1_4.-9.klass'!E17</f>
        <v>1.28</v>
      </c>
      <c r="G17" s="21">
        <f>F17*'Nädal_08_1_4.-9.klass'!G17/'Nädal_08_1_4.-9.klass'!F17</f>
        <v>5.1566999999999998</v>
      </c>
      <c r="H17" s="21">
        <f>G17*'Nädal_08_1_4.-9.klass'!H17/'Nädal_08_1_4.-9.klass'!G17</f>
        <v>2.8232999999999997</v>
      </c>
    </row>
    <row r="18" spans="1:23" ht="18.95" customHeight="1">
      <c r="A18" s="312"/>
      <c r="B18" s="262" t="str">
        <f>'Nädal_08_1_4.-9.klass'!B18</f>
        <v>Piimatooted (piim, keefir R 2,5% ) (L)</v>
      </c>
      <c r="C18" s="23"/>
      <c r="D18" s="25">
        <v>50</v>
      </c>
      <c r="E18" s="21">
        <f>D18*'Nädal_08_1_4.-9.klass'!E18/'Nädal_08_1_4.-9.klass'!D18</f>
        <v>28.195</v>
      </c>
      <c r="F18" s="21">
        <f>E18*'Nädal_08_1_4.-9.klass'!F18/'Nädal_08_1_4.-9.klass'!E18</f>
        <v>2.4375</v>
      </c>
      <c r="G18" s="21">
        <f>F18*'Nädal_08_1_4.-9.klass'!G18/'Nädal_08_1_4.-9.klass'!F18</f>
        <v>1.2849999999999999</v>
      </c>
      <c r="H18" s="21">
        <f>G18*'Nädal_08_1_4.-9.klass'!H18/'Nädal_08_1_4.-9.klass'!G18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6">
      <c r="A19" s="312"/>
      <c r="B19" s="262" t="str">
        <f>'Nädal_08_1_4.-9.klass'!B19</f>
        <v>Joogijogurt, maitsestatud (L)</v>
      </c>
      <c r="C19" s="23" t="str">
        <f>'Nädal_08_1_4.-9.klass'!C19</f>
        <v>Maitsestamata jogurt, naturaalne marjapüree (maasikas, vaarikas, mustad sõstrad, punased sõstrad, mustikas), suhkur</v>
      </c>
      <c r="D19" s="25">
        <v>50</v>
      </c>
      <c r="E19" s="21">
        <f>D19*'Nädal_08_1_4.-9.klass'!E19/'Nädal_08_1_4.-9.klass'!D19</f>
        <v>37.372999999999998</v>
      </c>
      <c r="F19" s="21">
        <f>E19*'Nädal_08_1_4.-9.klass'!F19/'Nädal_08_1_4.-9.klass'!E19</f>
        <v>6.0614999999999997</v>
      </c>
      <c r="G19" s="21">
        <f>F19*'Nädal_08_1_4.-9.klass'!G19/'Nädal_08_1_4.-9.klass'!F19</f>
        <v>0.75</v>
      </c>
      <c r="H19" s="21">
        <f>G19*'Nädal_08_1_4.-9.klass'!H19/'Nädal_08_1_4.-9.klass'!G19</f>
        <v>1.6000000000000003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'Nädal_08_1_4.-9.klass'!B20</f>
        <v>Tee, suhkruta</v>
      </c>
      <c r="C20" s="23" t="str">
        <f>'Nädal_08_1_4.-9.klass'!C20</f>
        <v>Teepuru, vesi</v>
      </c>
      <c r="D20" s="25">
        <v>50</v>
      </c>
      <c r="E20" s="21">
        <f>D20*'Nädal_08_1_4.-9.klass'!E20/'Nädal_08_1_4.-9.klass'!D20</f>
        <v>0.2</v>
      </c>
      <c r="F20" s="21">
        <f>E20*'Nädal_08_1_4.-9.klass'!F20/'Nädal_08_1_4.-9.klass'!E20</f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'Nädal_08_1_4.-9.klass'!B21</f>
        <v>Rukkileiva (3 sorti) - ja sepikutoodete valik  (G)</v>
      </c>
      <c r="C21" s="23"/>
      <c r="D21" s="25">
        <v>30</v>
      </c>
      <c r="E21" s="21">
        <f>D21*'Nädal_08_1_4.-9.klass'!E21/'Nädal_08_1_4.-9.klass'!D21</f>
        <v>73.86</v>
      </c>
      <c r="F21" s="21">
        <f>E21*'Nädal_08_1_4.-9.klass'!F21/'Nädal_08_1_4.-9.klass'!E21</f>
        <v>15.69</v>
      </c>
      <c r="G21" s="21">
        <f>F21*'Nädal_08_1_4.-9.klass'!G21/'Nädal_08_1_4.-9.klass'!F21</f>
        <v>0.6</v>
      </c>
      <c r="H21" s="21">
        <f>G21*'Nädal_08_1_4.-9.klass'!H21/'Nädal_08_1_4.-9.klass'!G21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'Nädal_08_1_4.-9.klass'!B22</f>
        <v xml:space="preserve">Porgand </v>
      </c>
      <c r="C22" s="23"/>
      <c r="D22" s="25">
        <v>50</v>
      </c>
      <c r="E22" s="21">
        <f>D22*'Nädal_08_1_4.-9.klass'!E22/'Nädal_08_1_4.-9.klass'!D22</f>
        <v>16.2</v>
      </c>
      <c r="F22" s="21">
        <f>E22*'Nädal_08_1_4.-9.klass'!F22/'Nädal_08_1_4.-9.klass'!E22</f>
        <v>2.8</v>
      </c>
      <c r="G22" s="21">
        <f>F22*'Nädal_08_1_4.-9.klass'!G22/'Nädal_08_1_4.-9.klass'!F22</f>
        <v>9.9999999999999992E-2</v>
      </c>
      <c r="H22" s="21">
        <f>G22*'Nädal_08_1_4.-9.klass'!H22/'Nädal_08_1_4.-9.klass'!G22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'Nädal_08_1_4.-9.klass'!B23</f>
        <v xml:space="preserve">Pirn </v>
      </c>
      <c r="C23" s="23"/>
      <c r="D23" s="25">
        <v>50</v>
      </c>
      <c r="E23" s="21">
        <f>D23*'Nädal_08_1_4.-9.klass'!E23/'Nädal_08_1_4.-9.klass'!D23</f>
        <v>19.988</v>
      </c>
      <c r="F23" s="21">
        <f>E23*'Nädal_08_1_4.-9.klass'!F23/'Nädal_08_1_4.-9.klass'!E23</f>
        <v>5.97</v>
      </c>
      <c r="G23" s="21">
        <f>F23*'Nädal_08_1_4.-9.klass'!G23/'Nädal_08_1_4.-9.klass'!F23</f>
        <v>0</v>
      </c>
      <c r="H23" s="21" t="s">
        <v>528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48">
        <f>SUM(E9:E23)</f>
        <v>855.33150000000023</v>
      </c>
      <c r="F24" s="48">
        <f>SUM(F9:F23)</f>
        <v>114.45309999999999</v>
      </c>
      <c r="G24" s="48">
        <f>SUM(G9:G23)</f>
        <v>28.885800000000003</v>
      </c>
      <c r="H24" s="48">
        <f>SUM(H9:H23)</f>
        <v>31.518066666666666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6">
      <c r="A26" s="298"/>
      <c r="B26" s="262" t="str">
        <f>'Nädal_08_1_4.-9.klass'!B26</f>
        <v>Hernesupp suitsulihaga (G)</v>
      </c>
      <c r="C26" s="31" t="str">
        <f>'Nädal_08_1_4.-9.klass'!C26</f>
        <v>Kuivatatud hernes, odrakruup, porgand, mugulsibul, suitsutatud sealiha, seapuljong, vesi, toiduõli, loorber, sinep, söögisool, petersell, majoraan</v>
      </c>
      <c r="D26" s="21">
        <v>300</v>
      </c>
      <c r="E26" s="21">
        <f>D26*'Nädal_08_1_4.-9.klass'!E26/'Nädal_08_1_4.-9.klass'!D26</f>
        <v>429</v>
      </c>
      <c r="F26" s="21">
        <f>D26*'Nädal_08_1_4.-9.klass'!F26/'Nädal_08_1_4.-9.klass'!D26</f>
        <v>37.65</v>
      </c>
      <c r="G26" s="21">
        <f>D26*'Nädal_08_1_4.-9.klass'!G26/'Nädal_08_1_4.-9.klass'!D26</f>
        <v>16.5</v>
      </c>
      <c r="H26" s="21">
        <f>D26*'Nädal_08_1_4.-9.klass'!H26/'Nädal_08_1_4.-9.klass'!D26</f>
        <v>25.95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20.25">
      <c r="A27" s="278" t="s">
        <v>13</v>
      </c>
      <c r="B27" s="262" t="str">
        <f>'Nädal_08_1_4.-9.klass'!B27</f>
        <v>Hernesupp, lihavaba (G)</v>
      </c>
      <c r="C27" s="31"/>
      <c r="D27" s="27">
        <v>50</v>
      </c>
      <c r="E27" s="21">
        <f>D27*'Nädal_08_1_4.-9.klass'!E27/'Nädal_08_1_4.-9.klass'!D27</f>
        <v>39.299999999999997</v>
      </c>
      <c r="F27" s="21">
        <f>D27*'Nädal_08_1_4.-9.klass'!F27/'Nädal_08_1_4.-9.klass'!D27</f>
        <v>3.19</v>
      </c>
      <c r="G27" s="21">
        <f>D27*'Nädal_08_1_4.-9.klass'!G27/'Nädal_08_1_4.-9.klass'!D27</f>
        <v>2.44</v>
      </c>
      <c r="H27" s="21">
        <f>D27*'Nädal_08_1_4.-9.klass'!H27/'Nädal_08_1_4.-9.klass'!D27</f>
        <v>0.85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428" t="e" vm="4">
        <v>#VALUE!</v>
      </c>
      <c r="B28" s="262" t="str">
        <f>'Nädal_08_1_4.-9.klass'!B28</f>
        <v>Vastlakukkel vahukoorega (G, L, M, VS)</v>
      </c>
      <c r="C28" s="31" t="str">
        <f>'Nädal_08_1_4.-9.klass'!C28</f>
        <v>Piim, pärm, nisujahu, kanamuna, suhkur, või, söögisool, kardemon, vahukoor</v>
      </c>
      <c r="D28" s="25">
        <v>60</v>
      </c>
      <c r="E28" s="21">
        <f>D28*'Nädal_08_1_4.-9.klass'!E28/'Nädal_08_1_4.-9.klass'!D28</f>
        <v>210</v>
      </c>
      <c r="F28" s="21">
        <f>D28*'Nädal_08_1_4.-9.klass'!F28/'Nädal_08_1_4.-9.klass'!D28</f>
        <v>22.8</v>
      </c>
      <c r="G28" s="21">
        <f>D28*'Nädal_08_1_4.-9.klass'!G28/'Nädal_08_1_4.-9.klass'!D28</f>
        <v>10.8</v>
      </c>
      <c r="H28" s="21">
        <f>D28*'Nädal_08_1_4.-9.klass'!H28/'Nädal_08_1_4.-9.klass'!D28</f>
        <v>4.6900000000000004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428"/>
      <c r="B29" s="262" t="str">
        <f>'Nädal_08_1_4.-9.klass'!B29</f>
        <v>Kakaojogurt kirssidega (L)</v>
      </c>
      <c r="C29" s="31" t="str">
        <f>'Nädal_08_1_4.-9.klass'!C29</f>
        <v>Maitsestamata jogurt, kakaopulber, kirss, suhkur</v>
      </c>
      <c r="D29" s="25">
        <v>100</v>
      </c>
      <c r="E29" s="21">
        <f>D29*'Nädal_08_1_4.-9.klass'!E29/'Nädal_08_1_4.-9.klass'!D29</f>
        <v>95.2</v>
      </c>
      <c r="F29" s="21">
        <f>D29*'Nädal_08_1_4.-9.klass'!F29/'Nädal_08_1_4.-9.klass'!D29</f>
        <v>15.9</v>
      </c>
      <c r="G29" s="21">
        <f>D29*'Nädal_08_1_4.-9.klass'!G29/'Nädal_08_1_4.-9.klass'!D29</f>
        <v>2.21</v>
      </c>
      <c r="H29" s="21">
        <f>D29*'Nädal_08_1_4.-9.klass'!H29/'Nädal_08_1_4.-9.klass'!D29</f>
        <v>2.75</v>
      </c>
      <c r="I29" s="26"/>
    </row>
    <row r="30" spans="1:23" s="39" customFormat="1" ht="18.95" customHeight="1">
      <c r="A30" s="428"/>
      <c r="B30" s="265" t="s">
        <v>304</v>
      </c>
      <c r="C30" s="31"/>
      <c r="D30" s="25">
        <v>50</v>
      </c>
      <c r="E30" s="21">
        <f>D30*'Nädal_08_1_4.-9.klass'!E30/'Nädal_08_1_4.-9.klass'!D30</f>
        <v>28.195</v>
      </c>
      <c r="F30" s="21">
        <f>D30*'Nädal_08_1_4.-9.klass'!F30/'Nädal_08_1_4.-9.klass'!D30</f>
        <v>2.4375</v>
      </c>
      <c r="G30" s="21">
        <f>D30*'Nädal_08_1_4.-9.klass'!G30/'Nädal_08_1_4.-9.klass'!D30</f>
        <v>1.2849999999999999</v>
      </c>
      <c r="H30" s="21">
        <f>D30*'Nädal_08_1_4.-9.klass'!H30/'Nädal_08_1_4.-9.klass'!D30</f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36">
      <c r="A31" s="428"/>
      <c r="B31" s="262" t="str">
        <f>'Nädal_08_1_4.-9.klass'!B31</f>
        <v>Joogijogurt, maitsestatud (L)</v>
      </c>
      <c r="C31" s="31" t="str">
        <f>'Nädal_08_1_4.-9.klass'!C31</f>
        <v>Maitsestamata jogurt, naturaalne marjapüree (maasikas, vaarikas, mustad sõstrad, punased sõstrad, mustikas), suhkur</v>
      </c>
      <c r="D31" s="25">
        <v>50</v>
      </c>
      <c r="E31" s="21">
        <f>D31*'Nädal_08_1_4.-9.klass'!E31/'Nädal_08_1_4.-9.klass'!D31</f>
        <v>37.372999999999998</v>
      </c>
      <c r="F31" s="21">
        <f>D31*'Nädal_08_1_4.-9.klass'!F31/'Nädal_08_1_4.-9.klass'!D31</f>
        <v>6.0614999999999997</v>
      </c>
      <c r="G31" s="21">
        <f>D31*'Nädal_08_1_4.-9.klass'!G31/'Nädal_08_1_4.-9.klass'!D31</f>
        <v>0.75</v>
      </c>
      <c r="H31" s="21">
        <f>D31*'Nädal_08_1_4.-9.klass'!H31/'Nädal_08_1_4.-9.klass'!D31</f>
        <v>1.6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428"/>
      <c r="B32" s="262" t="str">
        <f>'Nädal_08_1_4.-9.klass'!B32</f>
        <v>Mahl (erinevad maitsed)</v>
      </c>
      <c r="C32" s="31" t="str">
        <f>'Nädal_08_1_4.-9.klass'!C32</f>
        <v>Rõngu suhkruvaba mahlakonsentraat 100% naturaalne, vesi</v>
      </c>
      <c r="D32" s="25">
        <v>50</v>
      </c>
      <c r="E32" s="21">
        <f>D32*'Nädal_08_1_4.-9.klass'!E32/'Nädal_08_1_4.-9.klass'!D32</f>
        <v>24.264400000000002</v>
      </c>
      <c r="F32" s="21">
        <f>D32*'Nädal_08_1_4.-9.klass'!F32/'Nädal_08_1_4.-9.klass'!D32</f>
        <v>5.891</v>
      </c>
      <c r="G32" s="21">
        <f>D32*'Nädal_08_1_4.-9.klass'!G32/'Nädal_08_1_4.-9.klass'!D32</f>
        <v>2.5000000000000001E-2</v>
      </c>
      <c r="H32" s="21">
        <f>D32*'Nädal_08_1_4.-9.klass'!H32/'Nädal_08_1_4.-9.klass'!D32</f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20.25">
      <c r="A33" s="428"/>
      <c r="B33" s="262" t="str">
        <f>'Nädal_08_1_4.-9.klass'!B33</f>
        <v>Tee, suhkruta</v>
      </c>
      <c r="C33" s="31" t="str">
        <f>'Nädal_08_1_4.-9.klass'!C33</f>
        <v>Teepuru, vesi</v>
      </c>
      <c r="D33" s="25">
        <v>50</v>
      </c>
      <c r="E33" s="21">
        <f>D33*'Nädal_08_1_4.-9.klass'!E33/'Nädal_08_1_4.-9.klass'!D33</f>
        <v>0.2</v>
      </c>
      <c r="F33" s="21">
        <f>D33*'Nädal_08_1_4.-9.klass'!F33/'Nädal_08_1_4.-9.klass'!D33</f>
        <v>0</v>
      </c>
      <c r="G33" s="21">
        <f>D33*'Nädal_08_1_4.-9.klass'!G33/'Nädal_08_1_4.-9.klass'!D33</f>
        <v>0</v>
      </c>
      <c r="H33" s="21">
        <f>D33*'Nädal_08_1_4.-9.klass'!H33/'Nädal_08_1_4.-9.klass'!D33</f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428"/>
      <c r="B34" s="262" t="str">
        <f>'Nädal_08_1_4.-9.klass'!B34</f>
        <v>Rukkileiva (3 sorti) - ja sepikutoodete valik  (G)</v>
      </c>
      <c r="C34" s="31"/>
      <c r="D34" s="25">
        <v>30</v>
      </c>
      <c r="E34" s="21">
        <f>D34*'Nädal_08_1_4.-9.klass'!E34/'Nädal_08_1_4.-9.klass'!D34</f>
        <v>73.86</v>
      </c>
      <c r="F34" s="21">
        <f>E34*'Nädal_08_1_4.-9.klass'!F34/'Nädal_08_1_4.-9.klass'!E34</f>
        <v>15.69</v>
      </c>
      <c r="G34" s="21">
        <f>F34*'Nädal_08_1_4.-9.klass'!G34/'Nädal_08_1_4.-9.klass'!F34</f>
        <v>0.6</v>
      </c>
      <c r="H34" s="21">
        <f>G34*'Nädal_08_1_4.-9.klass'!H34/'Nädal_08_1_4.-9.klass'!G34</f>
        <v>2.145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428"/>
      <c r="B35" s="262" t="str">
        <f>'Nädal_08_1_4.-9.klass'!B35</f>
        <v>Nuikapsas</v>
      </c>
      <c r="C35" s="31"/>
      <c r="D35" s="25">
        <v>50</v>
      </c>
      <c r="E35" s="21">
        <f>D35*'Nädal_08_1_4.-9.klass'!E35/'Nädal_08_1_4.-9.klass'!D35</f>
        <v>12.1</v>
      </c>
      <c r="F35" s="21">
        <f>E35*'Nädal_08_1_4.-9.klass'!F35/'Nädal_08_1_4.-9.klass'!E35</f>
        <v>2.1</v>
      </c>
      <c r="G35" s="21">
        <f>F35*'Nädal_08_1_4.-9.klass'!G35/'Nädal_08_1_4.-9.klass'!F35</f>
        <v>0.1</v>
      </c>
      <c r="H35" s="21">
        <f>G35*'Nädal_08_1_4.-9.klass'!H35/'Nädal_08_1_4.-9.klass'!G35</f>
        <v>0.25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429"/>
      <c r="B36" s="262" t="str">
        <f>'Nädal_08_1_4.-9.klass'!B36</f>
        <v>Õun (mahe)</v>
      </c>
      <c r="C36" s="31"/>
      <c r="D36" s="25">
        <v>50</v>
      </c>
      <c r="E36" s="21">
        <f>D36*'Nädal_08_1_4.-9.klass'!E36/'Nädal_08_1_4.-9.klass'!D36</f>
        <v>24.038</v>
      </c>
      <c r="F36" s="21">
        <f>E36*'Nädal_08_1_4.-9.klass'!F36/'Nädal_08_1_4.-9.klass'!E36</f>
        <v>6.74</v>
      </c>
      <c r="G36" s="21">
        <f>F36*'Nädal_08_1_4.-9.klass'!G36/'Nädal_08_1_4.-9.klass'!F36</f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223"/>
      <c r="B37" s="22"/>
      <c r="C37" s="22" t="s">
        <v>37</v>
      </c>
      <c r="D37" s="51"/>
      <c r="E37" s="48">
        <f>SUM(E26:E36)</f>
        <v>973.53040000000021</v>
      </c>
      <c r="F37" s="48">
        <f>SUM(F26:F36)</f>
        <v>118.46</v>
      </c>
      <c r="G37" s="48">
        <f>SUM(G26:G36)</f>
        <v>34.71</v>
      </c>
      <c r="H37" s="48">
        <f>SUM(H26:H36)</f>
        <v>40.186500000000002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47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20.25">
      <c r="A39" s="303"/>
      <c r="B39" s="262" t="str">
        <f>'Nädal_08_1_4.-9.klass'!B39</f>
        <v>Paneeritud ahjukala (G, PT)</v>
      </c>
      <c r="C39" s="23" t="str">
        <f>'Nädal_08_1_4.-9.klass'!C39</f>
        <v>Valge kala, nisujahu, kanamuna, riivsai, toiduõli, söögisool, maitseainetesegu, sidrunipipar</v>
      </c>
      <c r="D39" s="21">
        <v>100</v>
      </c>
      <c r="E39" s="21">
        <f>D39*'Nädal_08_1_4.-9.klass'!E39/'Nädal_08_1_4.-9.klass'!D39</f>
        <v>198.38600000000002</v>
      </c>
      <c r="F39" s="21">
        <f>E39*'Nädal_08_1_4.-9.klass'!F39/'Nädal_08_1_4.-9.klass'!E39</f>
        <v>11.765000000000002</v>
      </c>
      <c r="G39" s="21">
        <f>F39*'Nädal_08_1_4.-9.klass'!G39/'Nädal_08_1_4.-9.klass'!F39</f>
        <v>7.7439999999999998</v>
      </c>
      <c r="H39" s="21">
        <f>G39*'Nädal_08_1_4.-9.klass'!H39/'Nädal_08_1_4.-9.klass'!G39</f>
        <v>20.850999999999999</v>
      </c>
      <c r="J39" s="95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6">
      <c r="A40" s="278" t="s">
        <v>13</v>
      </c>
      <c r="B40" s="262" t="str">
        <f>'Nädal_08_1_4.-9.klass'!B40</f>
        <v>Tofukaste tomati ja paprikaga (L)</v>
      </c>
      <c r="C40" s="23" t="str">
        <f>'Nädal_08_1_4.-9.klass'!C40</f>
        <v>Tofu, porgand, mugulsibul, paprika, tomatipasta, vesi, kohvikoor, toiduõli, söögisool, must pipar, basiilik, vesi, masitärklis, petersell</v>
      </c>
      <c r="D40" s="27">
        <v>100</v>
      </c>
      <c r="E40" s="21">
        <f>D40*'Nädal_08_1_4.-9.klass'!E40/'Nädal_08_1_4.-9.klass'!D40</f>
        <v>60.5</v>
      </c>
      <c r="F40" s="21">
        <f>E40*'Nädal_08_1_4.-9.klass'!F40/'Nädal_08_1_4.-9.klass'!E40</f>
        <v>5.1000000000000005</v>
      </c>
      <c r="G40" s="21">
        <f>F40*'Nädal_08_1_4.-9.klass'!G40/'Nädal_08_1_4.-9.klass'!F40</f>
        <v>3.0249999999999999</v>
      </c>
      <c r="H40" s="21">
        <f>G40*'Nädal_08_1_4.-9.klass'!H40/'Nädal_08_1_4.-9.klass'!G40</f>
        <v>2.6550000000000002</v>
      </c>
      <c r="J40" s="251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20.25">
      <c r="A41" s="278"/>
      <c r="B41" s="262" t="str">
        <f>'Nädal_08_1_4.-9.klass'!B41</f>
        <v>Riis, aurutatud</v>
      </c>
      <c r="C41" s="23" t="str">
        <f>'Nädal_08_1_4.-9.klass'!C41</f>
        <v>Riis, vesi, söögisool</v>
      </c>
      <c r="D41" s="25">
        <v>100</v>
      </c>
      <c r="E41" s="21">
        <f>D41*'Nädal_08_1_4.-9.klass'!E41/'Nädal_08_1_4.-9.klass'!D41</f>
        <v>128.75</v>
      </c>
      <c r="F41" s="21">
        <f>E41*'Nädal_08_1_4.-9.klass'!F41/'Nädal_08_1_4.-9.klass'!E41</f>
        <v>28.633333333333336</v>
      </c>
      <c r="G41" s="21">
        <f>F41*'Nädal_08_1_4.-9.klass'!G41/'Nädal_08_1_4.-9.klass'!F41</f>
        <v>0.26666666666666672</v>
      </c>
      <c r="H41" s="21">
        <f>G41*'Nädal_08_1_4.-9.klass'!H41/'Nädal_08_1_4.-9.klass'!G41</f>
        <v>2.5000000000000004</v>
      </c>
      <c r="J41" s="9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20.25">
      <c r="A42" s="305"/>
      <c r="B42" s="262" t="str">
        <f>'Nädal_08_1_4.-9.klass'!B42</f>
        <v>Kartul, aurutatud</v>
      </c>
      <c r="C42" s="23"/>
      <c r="D42" s="25">
        <v>100</v>
      </c>
      <c r="E42" s="21">
        <f>D42*'Nädal_08_1_4.-9.klass'!E42/'Nädal_08_1_4.-9.klass'!D42</f>
        <v>72.5</v>
      </c>
      <c r="F42" s="21">
        <f>E42*'Nädal_08_1_4.-9.klass'!F42/'Nädal_08_1_4.-9.klass'!E42</f>
        <v>15.5</v>
      </c>
      <c r="G42" s="21">
        <f>F42*'Nädal_08_1_4.-9.klass'!G42/'Nädal_08_1_4.-9.klass'!F42</f>
        <v>0</v>
      </c>
      <c r="H42" s="21">
        <f>D42*'Nädal_08_1_4.-9.klass'!H42/'Nädal_08_1_4.-9.klass'!D42</f>
        <v>1.8999999999999997</v>
      </c>
      <c r="J42" s="9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20.25">
      <c r="A43" s="305"/>
      <c r="B43" s="262" t="str">
        <f>'Nädal_08_1_4.-9.klass'!B43</f>
        <v>Rooskapsas, röstitud</v>
      </c>
      <c r="C43" s="23" t="str">
        <f>'Nädal_08_1_4.-9.klass'!C43</f>
        <v>Rooskapsas, söögisool, toiduõli</v>
      </c>
      <c r="D43" s="25">
        <v>100</v>
      </c>
      <c r="E43" s="21">
        <f>D43*'Nädal_08_1_4.-9.klass'!E43/'Nädal_08_1_4.-9.klass'!D43</f>
        <v>59</v>
      </c>
      <c r="F43" s="21">
        <f>E43*'Nädal_08_1_4.-9.klass'!F43/'Nädal_08_1_4.-9.klass'!E43</f>
        <v>3.36</v>
      </c>
      <c r="G43" s="21">
        <f>F43*'Nädal_08_1_4.-9.klass'!G43/'Nädal_08_1_4.-9.klass'!F43</f>
        <v>1.6</v>
      </c>
      <c r="H43" s="21">
        <f>G43*'Nädal_08_1_4.-9.klass'!H43/'Nädal_08_1_4.-9.klass'!G43</f>
        <v>5.4</v>
      </c>
      <c r="J43" s="9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20.25">
      <c r="A44" s="305"/>
      <c r="B44" s="262" t="str">
        <f>'Nädal_08_1_4.-9.klass'!B44</f>
        <v>Külm jogurtikaste maitserohelisega (L)</v>
      </c>
      <c r="C44" s="23" t="str">
        <f>'Nädal_08_1_4.-9.klass'!C44</f>
        <v>Till, roheline sibul, maitsestamata jogurt</v>
      </c>
      <c r="D44" s="25">
        <v>100</v>
      </c>
      <c r="E44" s="21">
        <f>D44*'Nädal_08_1_4.-9.klass'!E44/'Nädal_08_1_4.-9.klass'!D44</f>
        <v>56.8</v>
      </c>
      <c r="F44" s="21">
        <f>E44*'Nädal_08_1_4.-9.klass'!F44/'Nädal_08_1_4.-9.klass'!E44</f>
        <v>4.78</v>
      </c>
      <c r="G44" s="21">
        <f>F44*'Nädal_08_1_4.-9.klass'!G44/'Nädal_08_1_4.-9.klass'!F44</f>
        <v>2.66</v>
      </c>
      <c r="H44" s="21">
        <f>G44*'Nädal_08_1_4.-9.klass'!H44/'Nädal_08_1_4.-9.klass'!G44</f>
        <v>3.4</v>
      </c>
      <c r="J44" s="9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20.25">
      <c r="A45" s="305"/>
      <c r="B45" s="262" t="str">
        <f>'Nädal_08_1_4.-9.klass'!B45</f>
        <v>Mahla-õlikaste</v>
      </c>
      <c r="C45" s="23" t="str">
        <f>'Nädal_08_1_4.-9.klass'!C45</f>
        <v>Õunamahl 100% naturaalne, õunaäädikas, sinepipulber, söögisool, petersell, värske, toiduõli</v>
      </c>
      <c r="D45" s="25">
        <v>5</v>
      </c>
      <c r="E45" s="21">
        <f>D45*'Nädal_08_1_4.-9.klass'!E45/'Nädal_08_1_4.-9.klass'!D45</f>
        <v>32.189399999999999</v>
      </c>
      <c r="F45" s="21">
        <f>E45*'Nädal_08_1_4.-9.klass'!F45/'Nädal_08_1_4.-9.klass'!E45</f>
        <v>9.7050000000000011E-2</v>
      </c>
      <c r="G45" s="21">
        <f>F45*'Nädal_08_1_4.-9.klass'!G45/'Nädal_08_1_4.-9.klass'!F45</f>
        <v>3.5305500000000003</v>
      </c>
      <c r="H45" s="21">
        <f>G45*'Nädal_08_1_4.-9.klass'!H45/'Nädal_08_1_4.-9.klass'!G45</f>
        <v>1.3550000000000001E-2</v>
      </c>
      <c r="J45" s="9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20.25">
      <c r="A46" s="305"/>
      <c r="B46" s="262" t="str">
        <f>'Nädal_08_1_4.-9.klass'!B46</f>
        <v>Brokoli ja porgand seesamiseemnetega</v>
      </c>
      <c r="C46" s="23" t="str">
        <f>'Nädal_08_1_4.-9.klass'!C46</f>
        <v>Brokoli, porgand, salatikaste (sinep, mesi, toiduõli, õunaäädikas, söögisool, must pipar, suhkur), seesamiseemned</v>
      </c>
      <c r="D46" s="25">
        <v>100</v>
      </c>
      <c r="E46" s="21">
        <f>D46*'Nädal_08_1_4.-9.klass'!E46/'Nädal_08_1_4.-9.klass'!D46</f>
        <v>105.6</v>
      </c>
      <c r="F46" s="21">
        <f>E46*'Nädal_08_1_4.-9.klass'!F46/'Nädal_08_1_4.-9.klass'!E46</f>
        <v>5.7799999999999994</v>
      </c>
      <c r="G46" s="21">
        <f>F46*'Nädal_08_1_4.-9.klass'!G46/'Nädal_08_1_4.-9.klass'!F46</f>
        <v>6.8599999999999994</v>
      </c>
      <c r="H46" s="21">
        <f>G46*'Nädal_08_1_4.-9.klass'!H46/'Nädal_08_1_4.-9.klass'!G46</f>
        <v>3.5999999999999996</v>
      </c>
      <c r="J46" s="9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20.25">
      <c r="A47" s="305"/>
      <c r="B47" s="262" t="str">
        <f>'Nädal_08_1_4.-9.klass'!B47</f>
        <v>Salatisegu, roheline hernes, hapukurk</v>
      </c>
      <c r="C47" s="23" t="str">
        <f>'Nädal_08_1_4.-9.klass'!C47</f>
        <v>Rooma salat, jääsalat, rukola, spinat, roheline hernes, hapukurk (kurk, söögisool, vesi)</v>
      </c>
      <c r="D47" s="25">
        <v>100</v>
      </c>
      <c r="E47" s="21">
        <f>D47*'Nädal_08_1_4.-9.klass'!E47/'Nädal_08_1_4.-9.klass'!D47</f>
        <v>39.9</v>
      </c>
      <c r="F47" s="21">
        <f>E47*'Nädal_08_1_4.-9.klass'!F47/'Nädal_08_1_4.-9.klass'!E47</f>
        <v>4.2300000000000004</v>
      </c>
      <c r="G47" s="21">
        <f>F47*'Nädal_08_1_4.-9.klass'!G47/'Nädal_08_1_4.-9.klass'!F47</f>
        <v>0.42299999999999999</v>
      </c>
      <c r="H47" s="21">
        <f>G47*'Nädal_08_1_4.-9.klass'!H47/'Nädal_08_1_4.-9.klass'!G47</f>
        <v>3.04</v>
      </c>
      <c r="J47" s="9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20.25">
      <c r="A48" s="305"/>
      <c r="B48" s="262" t="str">
        <f>'Nädal_08_1_4.-9.klass'!B48</f>
        <v>Seemnesegu (mahe)</v>
      </c>
      <c r="C48" s="23" t="str">
        <f>'Nädal_08_1_4.-9.klass'!C48</f>
        <v>Kõrvitsaseemned, päevalilleseemned, seesamiseemned</v>
      </c>
      <c r="D48" s="25">
        <v>10</v>
      </c>
      <c r="E48" s="21">
        <f>D48*'Nädal_08_1_4.-9.klass'!E48/'Nädal_08_1_4.-9.klass'!D48</f>
        <v>60.8767</v>
      </c>
      <c r="F48" s="21">
        <f>E48*'Nädal_08_1_4.-9.klass'!F48/'Nädal_08_1_4.-9.klass'!E48</f>
        <v>1.28</v>
      </c>
      <c r="G48" s="21">
        <f>F48*'Nädal_08_1_4.-9.klass'!G48/'Nädal_08_1_4.-9.klass'!F48</f>
        <v>5.1566999999999998</v>
      </c>
      <c r="H48" s="21">
        <f>G48*'Nädal_08_1_4.-9.klass'!H48/'Nädal_08_1_4.-9.klass'!G48</f>
        <v>2.8232999999999997</v>
      </c>
      <c r="J48" s="9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20.25">
      <c r="A49" s="305"/>
      <c r="B49" s="262" t="str">
        <f>'Nädal_08_1_4.-9.klass'!B49</f>
        <v>Piimatooted (piim, keefir R 2,5% ) (L)</v>
      </c>
      <c r="C49" s="23"/>
      <c r="D49" s="25">
        <v>50</v>
      </c>
      <c r="E49" s="21">
        <f>D49*'Nädal_08_1_4.-9.klass'!E49/'Nädal_08_1_4.-9.klass'!D49</f>
        <v>28.195</v>
      </c>
      <c r="F49" s="21">
        <f>E49*'Nädal_08_1_4.-9.klass'!F49/'Nädal_08_1_4.-9.klass'!E49</f>
        <v>2.4375</v>
      </c>
      <c r="G49" s="21">
        <f>F49*'Nädal_08_1_4.-9.klass'!G49/'Nädal_08_1_4.-9.klass'!F49</f>
        <v>1.2849999999999999</v>
      </c>
      <c r="H49" s="21">
        <f>G49*'Nädal_08_1_4.-9.klass'!H49/'Nädal_08_1_4.-9.klass'!G49</f>
        <v>1.72</v>
      </c>
      <c r="J49" s="96"/>
      <c r="K49" s="36"/>
      <c r="L49" s="36"/>
      <c r="M49" s="36"/>
      <c r="N49" s="36"/>
      <c r="O49" s="36"/>
      <c r="P49" s="37"/>
      <c r="Q49" s="37"/>
      <c r="R49" s="37"/>
      <c r="S49" s="37"/>
      <c r="T49" s="36"/>
      <c r="U49" s="36"/>
      <c r="V49" s="36"/>
    </row>
    <row r="50" spans="1:22" s="34" customFormat="1" ht="36">
      <c r="A50" s="314"/>
      <c r="B50" s="262" t="str">
        <f>'Nädal_08_1_4.-9.klass'!B50</f>
        <v>Joogijogurt, maitsestatud (L)</v>
      </c>
      <c r="C50" s="23" t="str">
        <f>'Nädal_08_1_4.-9.klass'!C50</f>
        <v>Maitsestamata jogurt, naturaalne marjapüree (maasikas, vaarikas, mustad sõstrad, punased sõstrad, mustikas), suhkur</v>
      </c>
      <c r="D50" s="25">
        <v>50</v>
      </c>
      <c r="E50" s="21">
        <f>D50*'Nädal_08_1_4.-9.klass'!E50/'Nädal_08_1_4.-9.klass'!D50</f>
        <v>37.372999999999998</v>
      </c>
      <c r="F50" s="21">
        <f>E50*'Nädal_08_1_4.-9.klass'!F50/'Nädal_08_1_4.-9.klass'!E50</f>
        <v>6.0614999999999997</v>
      </c>
      <c r="G50" s="21">
        <f>F50*'Nädal_08_1_4.-9.klass'!G50/'Nädal_08_1_4.-9.klass'!F50</f>
        <v>0.75</v>
      </c>
      <c r="H50" s="21">
        <f>G50*'Nädal_08_1_4.-9.klass'!H50/'Nädal_08_1_4.-9.klass'!G50</f>
        <v>1.6000000000000003</v>
      </c>
      <c r="J50" s="9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ht="18.95" customHeight="1">
      <c r="A51" s="314"/>
      <c r="B51" s="262" t="str">
        <f>'Nädal_08_1_4.-9.klass'!B51</f>
        <v>Tee, suhkruta</v>
      </c>
      <c r="C51" s="23" t="str">
        <f>'Nädal_08_1_4.-9.klass'!C51</f>
        <v>Teepuru, vesi</v>
      </c>
      <c r="D51" s="25">
        <v>50</v>
      </c>
      <c r="E51" s="21">
        <f>D51*'Nädal_08_1_4.-9.klass'!E51/'Nädal_08_1_4.-9.klass'!D51</f>
        <v>0.2</v>
      </c>
      <c r="F51" s="21">
        <f>E51*'Nädal_08_1_4.-9.klass'!F51/'Nädal_08_1_4.-9.klass'!E51</f>
        <v>0</v>
      </c>
      <c r="G51" s="21">
        <v>0</v>
      </c>
      <c r="H51" s="21">
        <v>0.05</v>
      </c>
      <c r="J51" s="96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314"/>
      <c r="B52" s="262" t="str">
        <f>'Nädal_08_1_4.-9.klass'!B52</f>
        <v>Rukkileiva (3 sorti) - ja sepikutoodete valik  (G)</v>
      </c>
      <c r="C52" s="23"/>
      <c r="D52" s="25">
        <v>30</v>
      </c>
      <c r="E52" s="21">
        <f>D52*'Nädal_08_1_4.-9.klass'!E52/'Nädal_08_1_4.-9.klass'!D52</f>
        <v>73.86</v>
      </c>
      <c r="F52" s="21">
        <f>E52*'Nädal_08_1_4.-9.klass'!F52/'Nädal_08_1_4.-9.klass'!E52</f>
        <v>15.69</v>
      </c>
      <c r="G52" s="21">
        <f>F52*'Nädal_08_1_4.-9.klass'!G52/'Nädal_08_1_4.-9.klass'!F52</f>
        <v>0.6</v>
      </c>
      <c r="H52" s="21">
        <f>G52*'Nädal_08_1_4.-9.klass'!H52/'Nädal_08_1_4.-9.klass'!G52</f>
        <v>2.145</v>
      </c>
      <c r="J52" s="96"/>
      <c r="K52" s="35"/>
      <c r="L52" s="35"/>
      <c r="M52" s="35"/>
      <c r="N52" s="35"/>
      <c r="O52" s="35"/>
      <c r="P52" s="35"/>
      <c r="Q52" s="35"/>
      <c r="R52" s="35"/>
      <c r="S52" s="35"/>
      <c r="T52" s="35"/>
    </row>
    <row r="53" spans="1:22" ht="18.95" customHeight="1">
      <c r="A53" s="314"/>
      <c r="B53" s="262" t="str">
        <f>'Nädal_08_1_4.-9.klass'!B53</f>
        <v>Valge redis</v>
      </c>
      <c r="C53" s="23"/>
      <c r="D53" s="25">
        <v>50</v>
      </c>
      <c r="E53" s="21">
        <f>D53*'Nädal_08_1_4.-9.klass'!E53/'Nädal_08_1_4.-9.klass'!D53</f>
        <v>9.4499999999999993</v>
      </c>
      <c r="F53" s="21">
        <f>E53*'Nädal_08_1_4.-9.klass'!F53/'Nädal_08_1_4.-9.klass'!E53</f>
        <v>1.45</v>
      </c>
      <c r="G53" s="21">
        <f>F53*'Nädal_08_1_4.-9.klass'!G53/'Nädal_08_1_4.-9.klass'!F53</f>
        <v>4.9999999999999996E-2</v>
      </c>
      <c r="H53" s="21">
        <f>G53*'Nädal_08_1_4.-9.klass'!H53/'Nädal_08_1_4.-9.klass'!G53</f>
        <v>0.39999999999999997</v>
      </c>
      <c r="J53" s="96"/>
      <c r="K53" s="35"/>
      <c r="L53" s="35"/>
      <c r="M53" s="35"/>
      <c r="N53" s="35"/>
      <c r="O53" s="35"/>
      <c r="P53" s="35"/>
      <c r="Q53" s="35"/>
      <c r="R53" s="35"/>
      <c r="S53" s="35"/>
      <c r="T53" s="35"/>
    </row>
    <row r="54" spans="1:22" ht="18.95" customHeight="1">
      <c r="A54" s="315"/>
      <c r="B54" s="262" t="str">
        <f>'Nädal_08_1_4.-9.klass'!B54</f>
        <v xml:space="preserve">Pirn </v>
      </c>
      <c r="C54" s="23"/>
      <c r="D54" s="25">
        <v>50</v>
      </c>
      <c r="E54" s="21">
        <f>D54*'Nädal_08_1_4.-9.klass'!E54/'Nädal_08_1_4.-9.klass'!D54</f>
        <v>19.988</v>
      </c>
      <c r="F54" s="21">
        <f>E54*'Nädal_08_1_4.-9.klass'!F54/'Nädal_08_1_4.-9.klass'!E54</f>
        <v>5.97</v>
      </c>
      <c r="G54" s="21">
        <f>F54*'Nädal_08_1_4.-9.klass'!G54/'Nädal_08_1_4.-9.klass'!F54</f>
        <v>0</v>
      </c>
      <c r="H54" s="21" t="s">
        <v>528</v>
      </c>
      <c r="J54" s="96"/>
    </row>
    <row r="55" spans="1:22" s="34" customFormat="1" ht="18.95" customHeight="1">
      <c r="A55" s="223"/>
      <c r="B55" s="22"/>
      <c r="C55" s="22" t="s">
        <v>37</v>
      </c>
      <c r="D55" s="50"/>
      <c r="E55" s="48">
        <f>SUM(E39:E54)</f>
        <v>983.56810000000019</v>
      </c>
      <c r="F55" s="48">
        <f>SUM(F39:F54)</f>
        <v>112.13438333333333</v>
      </c>
      <c r="G55" s="48">
        <f>SUM(G39:G54)</f>
        <v>33.950916666666664</v>
      </c>
      <c r="H55" s="48">
        <f>SUM(H39:H54)</f>
        <v>52.097850000000001</v>
      </c>
      <c r="J55" s="33"/>
      <c r="K55" s="32"/>
      <c r="L55" s="32"/>
      <c r="M55" s="32"/>
      <c r="N55" s="32"/>
      <c r="O55" s="32"/>
    </row>
    <row r="56" spans="1:22" ht="50.1" customHeight="1">
      <c r="A56" s="238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2" ht="20.25">
      <c r="A57" s="298"/>
      <c r="B57" s="262" t="str">
        <f>'Nädal_08_1_4.-9.klass'!B57</f>
        <v xml:space="preserve">Raguu köögiviljade ja sealihaga </v>
      </c>
      <c r="C57" s="24" t="str">
        <f>'Nädal_08_1_4.-9.klass'!C57</f>
        <v>Sealiha, mugulsibul, vesi, nisujahu, toiduõli, hapukoor, petersell, must pipar, söögisool</v>
      </c>
      <c r="D57" s="21">
        <v>120</v>
      </c>
      <c r="E57" s="21">
        <f>D57*'Nädal_08_1_4.-9.klass'!E57/'Nädal_08_1_4.-9.klass'!D57</f>
        <v>113</v>
      </c>
      <c r="F57" s="21">
        <f>E57*'Nädal_08_1_4.-9.klass'!F57/'Nädal_08_1_4.-9.klass'!E57</f>
        <v>4.74</v>
      </c>
      <c r="G57" s="21">
        <f>F57*'Nädal_08_1_4.-9.klass'!G57/'Nädal_08_1_4.-9.klass'!F57</f>
        <v>7.69</v>
      </c>
      <c r="H57" s="21">
        <f>G57*'Nädal_08_1_4.-9.klass'!H57/'Nädal_08_1_4.-9.klass'!G57</f>
        <v>6.05</v>
      </c>
    </row>
    <row r="58" spans="1:22" ht="42">
      <c r="A58" s="278" t="s">
        <v>13</v>
      </c>
      <c r="B58" s="262" t="str">
        <f>'Nädal_08_1_4.-9.klass'!B58</f>
        <v>Kreemjas köögiviljakaste sulatatud juustuga ja basiilikuga (L)</v>
      </c>
      <c r="C58" s="24" t="str">
        <f>'Nädal_08_1_4.-9.klass'!C58</f>
        <v>Suvikõrvits, porgand, mugulsibul, küüslauk, paprika, sulatatud juust , vesi, must pipar, basiilik</v>
      </c>
      <c r="D58" s="27">
        <v>20</v>
      </c>
      <c r="E58" s="21">
        <f>D58*'Nädal_08_1_4.-9.klass'!E58/'Nädal_08_1_4.-9.klass'!D58</f>
        <v>15.82</v>
      </c>
      <c r="F58" s="21">
        <f>E58*'Nädal_08_1_4.-9.klass'!F58/'Nädal_08_1_4.-9.klass'!E58</f>
        <v>1.036</v>
      </c>
      <c r="G58" s="21">
        <f>F58*'Nädal_08_1_4.-9.klass'!G58/'Nädal_08_1_4.-9.klass'!F58</f>
        <v>0.99600000000000022</v>
      </c>
      <c r="H58" s="21">
        <f>G58*'Nädal_08_1_4.-9.klass'!H58/'Nädal_08_1_4.-9.klass'!G58</f>
        <v>0.85200000000000009</v>
      </c>
    </row>
    <row r="59" spans="1:22" ht="18.95" customHeight="1">
      <c r="A59" s="299"/>
      <c r="B59" s="262" t="str">
        <f>'Nädal_08_1_4.-9.klass'!B59</f>
        <v>Kartulipüree (L)</v>
      </c>
      <c r="C59" s="24" t="str">
        <f>'Nädal_08_1_4.-9.klass'!C59</f>
        <v>Kartul, piim, või , söögisool</v>
      </c>
      <c r="D59" s="25">
        <v>100</v>
      </c>
      <c r="E59" s="21">
        <f>D59*'Nädal_08_1_4.-9.klass'!E59/'Nädal_08_1_4.-9.klass'!D59</f>
        <v>87.6</v>
      </c>
      <c r="F59" s="21">
        <f>E59*'Nädal_08_1_4.-9.klass'!F59/'Nädal_08_1_4.-9.klass'!E59</f>
        <v>13.299999999999999</v>
      </c>
      <c r="G59" s="21">
        <f>F59*'Nädal_08_1_4.-9.klass'!G59/'Nädal_08_1_4.-9.klass'!F59</f>
        <v>2.5666666666666664</v>
      </c>
      <c r="H59" s="21">
        <f>G59*'Nädal_08_1_4.-9.klass'!H59/'Nädal_08_1_4.-9.klass'!G59</f>
        <v>2.4499999999999997</v>
      </c>
    </row>
    <row r="60" spans="1:22" ht="18.95" customHeight="1">
      <c r="A60" s="299"/>
      <c r="B60" s="262" t="str">
        <f>'Nädal_08_1_4.-9.klass'!B60</f>
        <v xml:space="preserve">Tatar, aurutatud </v>
      </c>
      <c r="C60" s="24" t="str">
        <f>'Nädal_08_1_4.-9.klass'!C60</f>
        <v>Tatar, vesi, söögisool</v>
      </c>
      <c r="D60" s="25">
        <v>100</v>
      </c>
      <c r="E60" s="21">
        <f>D60*'Nädal_08_1_4.-9.klass'!E60/'Nädal_08_1_4.-9.klass'!D60</f>
        <v>154.19999999999999</v>
      </c>
      <c r="F60" s="21">
        <f>E60*'Nädal_08_1_4.-9.klass'!F60/'Nädal_08_1_4.-9.klass'!E60</f>
        <v>26.999999999999996</v>
      </c>
      <c r="G60" s="21">
        <f>F60*'Nädal_08_1_4.-9.klass'!G60/'Nädal_08_1_4.-9.klass'!F60</f>
        <v>2.4999999999999996</v>
      </c>
      <c r="H60" s="21">
        <f>G60*'Nädal_08_1_4.-9.klass'!H60/'Nädal_08_1_4.-9.klass'!G60</f>
        <v>4.8333333333333321</v>
      </c>
    </row>
    <row r="61" spans="1:22" ht="20.25">
      <c r="A61" s="299"/>
      <c r="B61" s="262" t="str">
        <f>'Nädal_08_1_4.-9.klass'!B61</f>
        <v>Kapsas, röstitud</v>
      </c>
      <c r="C61" s="24"/>
      <c r="D61" s="25">
        <v>100</v>
      </c>
      <c r="E61" s="21">
        <f>D61*'Nädal_08_1_4.-9.klass'!E61/'Nädal_08_1_4.-9.klass'!D61</f>
        <v>24.18</v>
      </c>
      <c r="F61" s="21">
        <f>E61*'Nädal_08_1_4.-9.klass'!F61/'Nädal_08_1_4.-9.klass'!E61</f>
        <v>5.56</v>
      </c>
      <c r="G61" s="21">
        <f>F61*'Nädal_08_1_4.-9.klass'!G61/'Nädal_08_1_4.-9.klass'!F61</f>
        <v>0.19999999999999998</v>
      </c>
      <c r="H61" s="21">
        <f>G61*'Nädal_08_1_4.-9.klass'!H61/'Nädal_08_1_4.-9.klass'!G61</f>
        <v>1.0999999999999999</v>
      </c>
      <c r="J61" s="33"/>
      <c r="K61" s="32"/>
      <c r="L61" s="32"/>
      <c r="M61" s="32"/>
      <c r="N61" s="32"/>
      <c r="O61" s="32"/>
    </row>
    <row r="62" spans="1:22" ht="18.95" customHeight="1">
      <c r="A62" s="299"/>
      <c r="B62" s="262" t="str">
        <f>'Nädal_08_1_4.-9.klass'!B62</f>
        <v>Mahla-õlikaste</v>
      </c>
      <c r="C62" s="24" t="str">
        <f>'Nädal_08_1_4.-9.klass'!C62</f>
        <v>Õunamahl 100% naturaalne, õunaäädikas, sinepipulber, söögisool, petersell, toiduõli</v>
      </c>
      <c r="D62" s="25">
        <v>5</v>
      </c>
      <c r="E62" s="21">
        <f>D62*'Nädal_08_1_4.-9.klass'!E62/'Nädal_08_1_4.-9.klass'!D62</f>
        <v>32.189399999999999</v>
      </c>
      <c r="F62" s="21">
        <f>E62*'Nädal_08_1_4.-9.klass'!F62/'Nädal_08_1_4.-9.klass'!E62</f>
        <v>9.7050000000000011E-2</v>
      </c>
      <c r="G62" s="21">
        <f>F62*'Nädal_08_1_4.-9.klass'!G62/'Nädal_08_1_4.-9.klass'!F62</f>
        <v>3.5305500000000003</v>
      </c>
      <c r="H62" s="21">
        <f>G62*'Nädal_08_1_4.-9.klass'!H62/'Nädal_08_1_4.-9.klass'!G62</f>
        <v>1.3550000000000001E-2</v>
      </c>
      <c r="J62" s="33"/>
      <c r="K62" s="32"/>
      <c r="L62" s="32"/>
      <c r="M62" s="32"/>
      <c r="N62" s="32"/>
      <c r="O62" s="32"/>
    </row>
    <row r="63" spans="1:22" ht="18.95" customHeight="1">
      <c r="A63" s="301"/>
      <c r="B63" s="262" t="str">
        <f>'Nädal_08_1_4.-9.klass'!B63</f>
        <v>Hiina kapsa salat spinatiga</v>
      </c>
      <c r="C63" s="24" t="str">
        <f>'Nädal_08_1_4.-9.klass'!C63</f>
        <v xml:space="preserve">Peet, mädarõigas, hapukoor, õun, suhkur, </v>
      </c>
      <c r="D63" s="25">
        <v>100</v>
      </c>
      <c r="E63" s="21">
        <f>D63*'Nädal_08_1_4.-9.klass'!E63/'Nädal_08_1_4.-9.klass'!D63</f>
        <v>14.2</v>
      </c>
      <c r="F63" s="21">
        <f>E63*'Nädal_08_1_4.-9.klass'!F63/'Nädal_08_1_4.-9.klass'!E63</f>
        <v>2.42</v>
      </c>
      <c r="G63" s="21">
        <f>F63*'Nädal_08_1_4.-9.klass'!G63/'Nädal_08_1_4.-9.klass'!F63</f>
        <v>0.16</v>
      </c>
      <c r="H63" s="21">
        <f>G63*'Nädal_08_1_4.-9.klass'!H63/'Nädal_08_1_4.-9.klass'!G63</f>
        <v>1.34</v>
      </c>
    </row>
    <row r="64" spans="1:22" ht="18.95" customHeight="1">
      <c r="A64" s="301"/>
      <c r="B64" s="262" t="str">
        <f>'Nädal_08_1_4.-9.klass'!B64</f>
        <v>Porgand (mahe), mais, kurk</v>
      </c>
      <c r="C64" s="24"/>
      <c r="D64" s="25">
        <v>100</v>
      </c>
      <c r="E64" s="21">
        <f>D64*'Nädal_08_1_4.-9.klass'!E64/'Nädal_08_1_4.-9.klass'!D64</f>
        <v>42.3</v>
      </c>
      <c r="F64" s="21">
        <f>E64*'Nädal_08_1_4.-9.klass'!F64/'Nädal_08_1_4.-9.klass'!E64</f>
        <v>6.35</v>
      </c>
      <c r="G64" s="21">
        <f>F64*'Nädal_08_1_4.-9.klass'!G64/'Nädal_08_1_4.-9.klass'!F64</f>
        <v>0.56999999999999995</v>
      </c>
      <c r="H64" s="21">
        <f>G64*'Nädal_08_1_4.-9.klass'!H64/'Nädal_08_1_4.-9.klass'!G64</f>
        <v>1.53</v>
      </c>
    </row>
    <row r="65" spans="1:12" ht="18.95" customHeight="1">
      <c r="A65" s="301"/>
      <c r="B65" s="262" t="str">
        <f>'Nädal_08_1_4.-9.klass'!B65</f>
        <v>Seemnesegu (mahe)</v>
      </c>
      <c r="C65" s="24" t="str">
        <f>'Nädal_08_1_4.-9.klass'!C65</f>
        <v>Kõrvitsaseemned, päevalilleseemned, seesamiseemned</v>
      </c>
      <c r="D65" s="25">
        <v>10</v>
      </c>
      <c r="E65" s="21">
        <f>D65*'Nädal_08_1_4.-9.klass'!E65/'Nädal_08_1_4.-9.klass'!D65</f>
        <v>60.8767</v>
      </c>
      <c r="F65" s="21">
        <f>E65*'Nädal_08_1_4.-9.klass'!F65/'Nädal_08_1_4.-9.klass'!E65</f>
        <v>1.28</v>
      </c>
      <c r="G65" s="21">
        <f>F65*'Nädal_08_1_4.-9.klass'!G65/'Nädal_08_1_4.-9.klass'!F65</f>
        <v>5.1566999999999998</v>
      </c>
      <c r="H65" s="21">
        <f>G65*'Nädal_08_1_4.-9.klass'!H65/'Nädal_08_1_4.-9.klass'!G65</f>
        <v>2.8232999999999997</v>
      </c>
    </row>
    <row r="66" spans="1:12" ht="18.95" customHeight="1">
      <c r="A66" s="301"/>
      <c r="B66" s="262" t="str">
        <f>'Nädal_08_1_4.-9.klass'!B66</f>
        <v>Piimatooted (piim, keefir R 2,5% ) (L)</v>
      </c>
      <c r="C66" s="24"/>
      <c r="D66" s="25">
        <v>50</v>
      </c>
      <c r="E66" s="21">
        <f>D66*'Nädal_08_1_4.-9.klass'!E66/'Nädal_08_1_4.-9.klass'!D66</f>
        <v>28.195</v>
      </c>
      <c r="F66" s="21">
        <f>E66*'Nädal_08_1_4.-9.klass'!F66/'Nädal_08_1_4.-9.klass'!E66</f>
        <v>2.4375</v>
      </c>
      <c r="G66" s="21">
        <f>F66*'Nädal_08_1_4.-9.klass'!G66/'Nädal_08_1_4.-9.klass'!F66</f>
        <v>1.2849999999999999</v>
      </c>
      <c r="H66" s="21">
        <f>G66*'Nädal_08_1_4.-9.klass'!H66/'Nädal_08_1_4.-9.klass'!G66</f>
        <v>1.72</v>
      </c>
    </row>
    <row r="67" spans="1:12" ht="42">
      <c r="A67" s="301"/>
      <c r="B67" s="262" t="str">
        <f>'Nädal_08_1_4.-9.klass'!B67</f>
        <v>Joogijogurt, maitsestatud (L)</v>
      </c>
      <c r="C67" s="24" t="str">
        <f>'Nädal_08_1_4.-9.klass'!C67</f>
        <v>Maitsestamata jogurt, naturaalne marjapüree (maasikas, vaarikas, mustad sõstrad, punased sõstrad, mustikas), suhkur</v>
      </c>
      <c r="D67" s="25">
        <v>50</v>
      </c>
      <c r="E67" s="21">
        <f>D67*'Nädal_08_1_4.-9.klass'!E67/'Nädal_08_1_4.-9.klass'!D67</f>
        <v>37.372999999999998</v>
      </c>
      <c r="F67" s="21">
        <f>E67*'Nädal_08_1_4.-9.klass'!F67/'Nädal_08_1_4.-9.klass'!E67</f>
        <v>6.0614999999999997</v>
      </c>
      <c r="G67" s="21">
        <f>F67*'Nädal_08_1_4.-9.klass'!G67/'Nädal_08_1_4.-9.klass'!F67</f>
        <v>0.75</v>
      </c>
      <c r="H67" s="21">
        <f>G67*'Nädal_08_1_4.-9.klass'!H67/'Nädal_08_1_4.-9.klass'!G67</f>
        <v>1.6000000000000003</v>
      </c>
    </row>
    <row r="68" spans="1:12" ht="20.25">
      <c r="A68" s="301"/>
      <c r="B68" s="262" t="str">
        <f>'Nädal_08_1_4.-9.klass'!B68</f>
        <v>Tee, suhkruta</v>
      </c>
      <c r="C68" s="24" t="str">
        <f>'Nädal_08_1_4.-9.klass'!C68</f>
        <v>Teepuru, vesi</v>
      </c>
      <c r="D68" s="25">
        <v>50</v>
      </c>
      <c r="E68" s="21">
        <f>D68*'Nädal_08_1_4.-9.klass'!E68/'Nädal_08_1_4.-9.klass'!D68</f>
        <v>0.2</v>
      </c>
      <c r="F68" s="21">
        <f>E68*'Nädal_08_1_4.-9.klass'!F68/'Nädal_08_1_4.-9.klass'!E68</f>
        <v>0</v>
      </c>
      <c r="G68" s="21">
        <v>0</v>
      </c>
      <c r="H68" s="21">
        <v>0.05</v>
      </c>
    </row>
    <row r="69" spans="1:12" ht="18.95" customHeight="1">
      <c r="A69" s="312"/>
      <c r="B69" s="262" t="str">
        <f>'Nädal_08_1_4.-9.klass'!B69</f>
        <v>Rukkileiva (3 sorti) - ja sepikutoodete valik  (G)</v>
      </c>
      <c r="C69" s="24"/>
      <c r="D69" s="25">
        <v>50</v>
      </c>
      <c r="E69" s="21">
        <f>D69*'Nädal_08_1_4.-9.klass'!E69/'Nädal_08_1_4.-9.klass'!D69</f>
        <v>123.1</v>
      </c>
      <c r="F69" s="21">
        <f>E69*'Nädal_08_1_4.-9.klass'!F69/'Nädal_08_1_4.-9.klass'!E69</f>
        <v>26.15</v>
      </c>
      <c r="G69" s="21">
        <f>F69*'Nädal_08_1_4.-9.klass'!G69/'Nädal_08_1_4.-9.klass'!F69</f>
        <v>1</v>
      </c>
      <c r="H69" s="21">
        <f>G69*'Nädal_08_1_4.-9.klass'!H69/'Nädal_08_1_4.-9.klass'!G69</f>
        <v>3.5750000000000002</v>
      </c>
    </row>
    <row r="70" spans="1:12" ht="18.95" customHeight="1">
      <c r="A70" s="312"/>
      <c r="B70" s="262" t="str">
        <f>'Nädal_08_1_4.-9.klass'!B70</f>
        <v>Valge/punane peakapsas</v>
      </c>
      <c r="C70" s="24"/>
      <c r="D70" s="25">
        <v>50</v>
      </c>
      <c r="E70" s="21">
        <f>D70*'Nädal_08_1_4.-9.klass'!E70/'Nädal_08_1_4.-9.klass'!D70</f>
        <v>14.9</v>
      </c>
      <c r="F70" s="21">
        <f>E70*'Nädal_08_1_4.-9.klass'!F70/'Nädal_08_1_4.-9.klass'!E70</f>
        <v>2.29</v>
      </c>
      <c r="G70" s="21">
        <f>F70*'Nädal_08_1_4.-9.klass'!G70/'Nädal_08_1_4.-9.klass'!F70</f>
        <v>7.4999999999999997E-2</v>
      </c>
      <c r="H70" s="21">
        <f>G70*'Nädal_08_1_4.-9.klass'!H70/'Nädal_08_1_4.-9.klass'!G70</f>
        <v>0.67500000000000004</v>
      </c>
    </row>
    <row r="71" spans="1:12" ht="18.95" customHeight="1">
      <c r="A71" s="325"/>
      <c r="B71" s="262" t="str">
        <f>'Nädal_08_1_4.-9.klass'!B71</f>
        <v xml:space="preserve">Pirn </v>
      </c>
      <c r="C71" s="24"/>
      <c r="D71" s="25">
        <v>50</v>
      </c>
      <c r="E71" s="21">
        <f>D71*'Nädal_08_1_4.-9.klass'!E71/'Nädal_08_1_4.-9.klass'!D71</f>
        <v>19.988</v>
      </c>
      <c r="F71" s="21">
        <f>E71*'Nädal_08_1_4.-9.klass'!F71/'Nädal_08_1_4.-9.klass'!E71</f>
        <v>5.97</v>
      </c>
      <c r="G71" s="21">
        <f>F71*'Nädal_08_1_4.-9.klass'!G71/'Nädal_08_1_4.-9.klass'!F71</f>
        <v>0</v>
      </c>
      <c r="H71" s="21" t="s">
        <v>528</v>
      </c>
    </row>
    <row r="72" spans="1:12" ht="18.95" customHeight="1">
      <c r="A72" s="223"/>
      <c r="B72" s="22"/>
      <c r="C72" s="22" t="s">
        <v>37</v>
      </c>
      <c r="D72" s="49"/>
      <c r="E72" s="48">
        <f>SUM(E57:E71)</f>
        <v>768.12210000000005</v>
      </c>
      <c r="F72" s="48">
        <f>SUM(F57:F71)</f>
        <v>104.69205000000001</v>
      </c>
      <c r="G72" s="48">
        <f>SUM(G57:G71)</f>
        <v>26.479916666666668</v>
      </c>
      <c r="H72" s="48">
        <f>SUM(H57:H71)</f>
        <v>28.612183333333334</v>
      </c>
    </row>
    <row r="73" spans="1:12" ht="50.1" customHeight="1">
      <c r="A73" s="238" t="s">
        <v>81</v>
      </c>
      <c r="B73" s="47" t="s">
        <v>4</v>
      </c>
      <c r="C73" s="29" t="s">
        <v>5</v>
      </c>
      <c r="D73" s="28" t="s">
        <v>6</v>
      </c>
      <c r="E73" s="28" t="s">
        <v>7</v>
      </c>
      <c r="F73" s="28" t="s">
        <v>8</v>
      </c>
      <c r="G73" s="28" t="s">
        <v>9</v>
      </c>
      <c r="H73" s="28" t="s">
        <v>10</v>
      </c>
    </row>
    <row r="74" spans="1:12" ht="36">
      <c r="A74" s="303"/>
      <c r="B74" s="327" t="str">
        <f>'Nädal_08_1_4.-9.klass'!B74</f>
        <v>Kanapada kõrvitsa ja roheliste ubadega (L)</v>
      </c>
      <c r="C74" s="259" t="str">
        <f>'Nädal_08_1_4.-9.klass'!C74</f>
        <v>Kanaliha, porgand, kaalikas, kõrvits, mugulsibul, paprika, aedoad, toidukoor, maisitärklis, söögisool, värske petersell, toiduõli, vesi</v>
      </c>
      <c r="D74" s="21">
        <v>120</v>
      </c>
      <c r="E74" s="21">
        <f>D74*'Nädal_08_1_4.-9.klass'!E74/'Nädal_08_1_4.-9.klass'!D74</f>
        <v>97.5</v>
      </c>
      <c r="F74" s="21">
        <f>E74*'Nädal_08_1_4.-9.klass'!F74/'Nädal_08_1_4.-9.klass'!E74</f>
        <v>4.93</v>
      </c>
      <c r="G74" s="21">
        <f>F74*'Nädal_08_1_4.-9.klass'!G74/'Nädal_08_1_4.-9.klass'!F74</f>
        <v>5.65</v>
      </c>
      <c r="H74" s="21">
        <f>G74*'Nädal_08_1_4.-9.klass'!H74/'Nädal_08_1_4.-9.klass'!G74</f>
        <v>5.84</v>
      </c>
    </row>
    <row r="75" spans="1:12" ht="20.25">
      <c r="A75" s="278" t="s">
        <v>13</v>
      </c>
      <c r="B75" s="327" t="str">
        <f>'Nädal_08_1_4.-9.klass'!B75</f>
        <v>Koorene herne- ja aedviljahautis (L)</v>
      </c>
      <c r="C75" s="259" t="str">
        <f>'Nädal_08_1_4.-9.klass'!C75</f>
        <v>Herned, suvikõrvits, porgand, toidukoor, värske petersell, toiduõli, söögisool, vesi</v>
      </c>
      <c r="D75" s="21">
        <v>20</v>
      </c>
      <c r="E75" s="21">
        <f>D75*'Nädal_08_1_4.-9.klass'!E75/'Nädal_08_1_4.-9.klass'!D75</f>
        <v>15.3</v>
      </c>
      <c r="F75" s="21">
        <f>E75*'Nädal_08_1_4.-9.klass'!F75/'Nädal_08_1_4.-9.klass'!E75</f>
        <v>1.41</v>
      </c>
      <c r="G75" s="21">
        <f>F75*'Nädal_08_1_4.-9.klass'!G75/'Nädal_08_1_4.-9.klass'!F75</f>
        <v>0.6</v>
      </c>
      <c r="H75" s="21">
        <f>G75*'Nädal_08_1_4.-9.klass'!H75/'Nädal_08_1_4.-9.klass'!G75</f>
        <v>0.69</v>
      </c>
    </row>
    <row r="76" spans="1:12" ht="20.25">
      <c r="A76" s="304"/>
      <c r="B76" s="327" t="str">
        <f>'Nädal_08_1_4.-9.klass'!B76</f>
        <v>Täisterapasta/pasta (G) (mahe)</v>
      </c>
      <c r="C76" s="259" t="str">
        <f>'Nädal_08_1_4.-9.klass'!C76</f>
        <v>Täisterapasta/pasta ( durumnisujahu, vesi), vesi, söögisool</v>
      </c>
      <c r="D76" s="46">
        <v>100</v>
      </c>
      <c r="E76" s="21">
        <f>D76*'Nädal_08_1_4.-9.klass'!E76/'Nädal_08_1_4.-9.klass'!D76</f>
        <v>171.565</v>
      </c>
      <c r="F76" s="21">
        <f>E76*'Nädal_08_1_4.-9.klass'!F76/'Nädal_08_1_4.-9.klass'!E76</f>
        <v>35.656999999999996</v>
      </c>
      <c r="G76" s="21">
        <f>F76*'Nädal_08_1_4.-9.klass'!G76/'Nädal_08_1_4.-9.klass'!F76</f>
        <v>1.3449999999999998</v>
      </c>
      <c r="H76" s="21">
        <f>G76*'Nädal_08_1_4.-9.klass'!H76/'Nädal_08_1_4.-9.klass'!G76</f>
        <v>5.6769999999999987</v>
      </c>
    </row>
    <row r="77" spans="1:12" ht="18.95" customHeight="1">
      <c r="A77" s="305"/>
      <c r="B77" s="327" t="str">
        <f>'Nädal_08_1_4.-9.klass'!B77</f>
        <v>Kinoa, keedetud</v>
      </c>
      <c r="C77" s="259" t="str">
        <f>'Nädal_08_1_4.-9.klass'!C77</f>
        <v>Kinoa, vesi, söögisool, toiduõli</v>
      </c>
      <c r="D77" s="46">
        <v>100</v>
      </c>
      <c r="E77" s="21">
        <f>D77*'Nädal_08_1_4.-9.klass'!E77/'Nädal_08_1_4.-9.klass'!D77</f>
        <v>114.4</v>
      </c>
      <c r="F77" s="21">
        <f>E77*'Nädal_08_1_4.-9.klass'!F77/'Nädal_08_1_4.-9.klass'!E77</f>
        <v>16.999999999999996</v>
      </c>
      <c r="G77" s="21">
        <f>F77*'Nädal_08_1_4.-9.klass'!G77/'Nädal_08_1_4.-9.klass'!F77</f>
        <v>2.8999999999999995</v>
      </c>
      <c r="H77" s="21">
        <f>G77*'Nädal_08_1_4.-9.klass'!H77/'Nädal_08_1_4.-9.klass'!G77</f>
        <v>3.8833333333333329</v>
      </c>
    </row>
    <row r="78" spans="1:12" ht="18.95" customHeight="1">
      <c r="A78" s="305"/>
      <c r="B78" s="327" t="str">
        <f>'Nädal_08_1_4.-9.klass'!B78</f>
        <v>Kõrvits, röstitud</v>
      </c>
      <c r="C78" s="259" t="str">
        <f>'Nädal_08_1_4.-9.klass'!C78</f>
        <v>Kõrvits, küüslauk, tüümian, must pipar, muskaatpähkel, toiduõli, söögisool</v>
      </c>
      <c r="D78" s="46">
        <v>100</v>
      </c>
      <c r="E78" s="21">
        <f>D78*'Nädal_08_1_4.-9.klass'!E78/'Nädal_08_1_4.-9.klass'!D78</f>
        <v>44</v>
      </c>
      <c r="F78" s="21">
        <f>E78*'Nädal_08_1_4.-9.klass'!F78/'Nädal_08_1_4.-9.klass'!E78</f>
        <v>2.52</v>
      </c>
      <c r="G78" s="21">
        <f>F78*'Nädal_08_1_4.-9.klass'!G78/'Nädal_08_1_4.-9.klass'!F78</f>
        <v>3.12</v>
      </c>
      <c r="H78" s="21">
        <f>G78*'Nädal_08_1_4.-9.klass'!H78/'Nädal_08_1_4.-9.klass'!G78</f>
        <v>0.77600000000000002</v>
      </c>
    </row>
    <row r="79" spans="1:12" ht="18.95" customHeight="1">
      <c r="A79" s="306"/>
      <c r="B79" s="327" t="str">
        <f>'Nädal_08_1_4.-9.klass'!B79</f>
        <v>Külm jogurti-küüslaugukaste (L)</v>
      </c>
      <c r="C79" s="259" t="str">
        <f>'Nädal_08_1_4.-9.klass'!C79</f>
        <v>Maitsestamata jogurt, sidrunimahl, suhkur, küüslauk</v>
      </c>
      <c r="D79" s="46">
        <v>50</v>
      </c>
      <c r="E79" s="21">
        <f>D79*'Nädal_08_1_4.-9.klass'!E79/'Nädal_08_1_4.-9.klass'!D79</f>
        <v>41.657499999999999</v>
      </c>
      <c r="F79" s="21">
        <f>E79*'Nädal_08_1_4.-9.klass'!F79/'Nädal_08_1_4.-9.klass'!E79</f>
        <v>2.9704999999999999</v>
      </c>
      <c r="G79" s="21">
        <f>F79*'Nädal_08_1_4.-9.klass'!G79/'Nädal_08_1_4.-9.klass'!F79</f>
        <v>2.4009999999999998</v>
      </c>
      <c r="H79" s="21">
        <f>G79*'Nädal_08_1_4.-9.klass'!H79/'Nädal_08_1_4.-9.klass'!G79</f>
        <v>2.0710000000000002</v>
      </c>
      <c r="I79" s="26"/>
      <c r="J79" s="26"/>
      <c r="K79" s="26"/>
      <c r="L79" s="26"/>
    </row>
    <row r="80" spans="1:12" ht="18.95" customHeight="1">
      <c r="A80" s="306"/>
      <c r="B80" s="327" t="str">
        <f>'Nädal_08_1_4.-9.klass'!B80</f>
        <v>Mahla-õlikaste</v>
      </c>
      <c r="C80" s="259" t="str">
        <f>'Nädal_08_1_4.-9.klass'!C80</f>
        <v>Õunamahl 100% naturaalne, õunaäädikas, sinepipulber, söögisool, petersell, värske, toiduõli</v>
      </c>
      <c r="D80" s="46">
        <v>5</v>
      </c>
      <c r="E80" s="21">
        <f>D80*'Nädal_08_1_4.-9.klass'!E80/'Nädal_08_1_4.-9.klass'!D80</f>
        <v>32.189399999999999</v>
      </c>
      <c r="F80" s="21">
        <f>E80*'Nädal_08_1_4.-9.klass'!F80/'Nädal_08_1_4.-9.klass'!E80</f>
        <v>9.7050000000000011E-2</v>
      </c>
      <c r="G80" s="21">
        <f>F80*'Nädal_08_1_4.-9.klass'!G80/'Nädal_08_1_4.-9.klass'!F80</f>
        <v>3.5305500000000003</v>
      </c>
      <c r="H80" s="21">
        <f>G80*'Nädal_08_1_4.-9.klass'!H80/'Nädal_08_1_4.-9.klass'!G80</f>
        <v>1.3550000000000001E-2</v>
      </c>
      <c r="I80" s="26"/>
      <c r="J80" s="26"/>
      <c r="K80" s="26"/>
      <c r="L80" s="26"/>
    </row>
    <row r="81" spans="1:12" ht="18.95" customHeight="1">
      <c r="A81" s="306"/>
      <c r="B81" s="327" t="str">
        <f>'Nädal_08_1_4.-9.klass'!B81</f>
        <v>Hiina kapsa salat pirni ja Kreeka pähklitega (P)</v>
      </c>
      <c r="C81" s="259" t="str">
        <f>'Nädal_08_1_4.-9.klass'!C81</f>
        <v>Hiina kapsas, pirn, Kreeka pähkel, toiduõli</v>
      </c>
      <c r="D81" s="46">
        <v>100</v>
      </c>
      <c r="E81" s="21">
        <f>D81*'Nädal_08_1_4.-9.klass'!E81/'Nädal_08_1_4.-9.klass'!D81</f>
        <v>89.811000000000007</v>
      </c>
      <c r="F81" s="21">
        <f>E81*'Nädal_08_1_4.-9.klass'!F81/'Nädal_08_1_4.-9.klass'!E81</f>
        <v>6.242</v>
      </c>
      <c r="G81" s="21">
        <f>F81*'Nädal_08_1_4.-9.klass'!G81/'Nädal_08_1_4.-9.klass'!F81</f>
        <v>7.0060000000000011</v>
      </c>
      <c r="H81" s="21">
        <f>G81*'Nädal_08_1_4.-9.klass'!H81/'Nädal_08_1_4.-9.klass'!G81</f>
        <v>1.6730000000000003</v>
      </c>
      <c r="I81" s="26"/>
      <c r="J81" s="26"/>
      <c r="K81" s="26"/>
      <c r="L81" s="26"/>
    </row>
    <row r="82" spans="1:12" ht="18.95" customHeight="1">
      <c r="A82" s="306"/>
      <c r="B82" s="327" t="str">
        <f>'Nädal_08_1_4.-9.klass'!B82</f>
        <v>Peet, porgand (mahe), valge redis</v>
      </c>
      <c r="C82" s="259"/>
      <c r="D82" s="46">
        <v>100</v>
      </c>
      <c r="E82" s="21">
        <f>D82*'Nädal_08_1_4.-9.klass'!E82/'Nädal_08_1_4.-9.klass'!D82</f>
        <v>31.5</v>
      </c>
      <c r="F82" s="21">
        <f>E82*'Nädal_08_1_4.-9.klass'!F82/'Nädal_08_1_4.-9.klass'!E82</f>
        <v>5.47</v>
      </c>
      <c r="G82" s="21">
        <f>F82*'Nädal_08_1_4.-9.klass'!G82/'Nädal_08_1_4.-9.klass'!F82</f>
        <v>0.13300000000000001</v>
      </c>
      <c r="H82" s="21">
        <f>G82*'Nädal_08_1_4.-9.klass'!H82/'Nädal_08_1_4.-9.klass'!G82</f>
        <v>0.93300000000000005</v>
      </c>
    </row>
    <row r="83" spans="1:12" ht="18.95" customHeight="1">
      <c r="A83" s="306"/>
      <c r="B83" s="327" t="str">
        <f>'Nädal_08_1_4.-9.klass'!B83</f>
        <v>Seemnesegu (mahe)</v>
      </c>
      <c r="C83" s="259" t="str">
        <f>'Nädal_08_1_4.-9.klass'!C83</f>
        <v>Kõrvitsaseemned, päevalilleseemned, seesamiseemned</v>
      </c>
      <c r="D83" s="46">
        <v>10</v>
      </c>
      <c r="E83" s="21">
        <f>D83*'Nädal_08_1_4.-9.klass'!E83/'Nädal_08_1_4.-9.klass'!D83</f>
        <v>60.8767</v>
      </c>
      <c r="F83" s="21">
        <f>E83*'Nädal_08_1_4.-9.klass'!F83/'Nädal_08_1_4.-9.klass'!E83</f>
        <v>1.28</v>
      </c>
      <c r="G83" s="21">
        <f>F83*'Nädal_08_1_4.-9.klass'!G83/'Nädal_08_1_4.-9.klass'!F83</f>
        <v>5.1566999999999998</v>
      </c>
      <c r="H83" s="21">
        <f>G83*'Nädal_08_1_4.-9.klass'!H83/'Nädal_08_1_4.-9.klass'!G83</f>
        <v>2.8232999999999997</v>
      </c>
    </row>
    <row r="84" spans="1:12" ht="18.95" customHeight="1">
      <c r="A84" s="314"/>
      <c r="B84" s="327" t="str">
        <f>'Nädal_08_1_4.-9.klass'!B84</f>
        <v>Piimatooted (piim, keefir R 2,5% ) (L)</v>
      </c>
      <c r="C84" s="259"/>
      <c r="D84" s="46">
        <v>50</v>
      </c>
      <c r="E84" s="21">
        <f>D84*'Nädal_08_1_4.-9.klass'!E84/'Nädal_08_1_4.-9.klass'!D84</f>
        <v>28.195</v>
      </c>
      <c r="F84" s="21">
        <f>E84*'Nädal_08_1_4.-9.klass'!F84/'Nädal_08_1_4.-9.klass'!E84</f>
        <v>2.4375</v>
      </c>
      <c r="G84" s="21">
        <f>F84*'Nädal_08_1_4.-9.klass'!G84/'Nädal_08_1_4.-9.klass'!F84</f>
        <v>1.2849999999999999</v>
      </c>
      <c r="H84" s="21">
        <f>G84*'Nädal_08_1_4.-9.klass'!H84/'Nädal_08_1_4.-9.klass'!G84</f>
        <v>1.72</v>
      </c>
    </row>
    <row r="85" spans="1:12" ht="36">
      <c r="A85" s="314"/>
      <c r="B85" s="327" t="str">
        <f>'Nädal_08_1_4.-9.klass'!B85</f>
        <v>Joogijogurt, maitsestatud (L)</v>
      </c>
      <c r="C85" s="259" t="str">
        <f>'Nädal_08_1_4.-9.klass'!C85</f>
        <v>Maitsestamata jogurt, naturaalne marjapüree (maasikas, vaarikas, mustad sõstrad, punased sõstrad, mustikas), suhkur</v>
      </c>
      <c r="D85" s="46">
        <v>50</v>
      </c>
      <c r="E85" s="21">
        <f>D85*'Nädal_08_1_4.-9.klass'!E85/'Nädal_08_1_4.-9.klass'!D85</f>
        <v>37.372999999999998</v>
      </c>
      <c r="F85" s="21">
        <f>E85*'Nädal_08_1_4.-9.klass'!F85/'Nädal_08_1_4.-9.klass'!E85</f>
        <v>6.0614999999999997</v>
      </c>
      <c r="G85" s="21">
        <f>F85*'Nädal_08_1_4.-9.klass'!G85/'Nädal_08_1_4.-9.klass'!F85</f>
        <v>0.75</v>
      </c>
      <c r="H85" s="21">
        <f>G85*'Nädal_08_1_4.-9.klass'!H85/'Nädal_08_1_4.-9.klass'!G85</f>
        <v>1.6000000000000003</v>
      </c>
    </row>
    <row r="86" spans="1:12" ht="18.95" customHeight="1">
      <c r="A86" s="306"/>
      <c r="B86" s="327" t="str">
        <f>'Nädal_08_1_4.-9.klass'!B86</f>
        <v>Tee, suhkruta</v>
      </c>
      <c r="C86" s="259" t="str">
        <f>'Nädal_08_1_4.-9.klass'!C86</f>
        <v>Teepuru, vesi</v>
      </c>
      <c r="D86" s="46">
        <v>50</v>
      </c>
      <c r="E86" s="21">
        <f>D86*'Nädal_08_1_4.-9.klass'!E86/'Nädal_08_1_4.-9.klass'!D86</f>
        <v>0.2</v>
      </c>
      <c r="F86" s="21">
        <f>E86*'Nädal_08_1_4.-9.klass'!F86/'Nädal_08_1_4.-9.klass'!E86</f>
        <v>0</v>
      </c>
      <c r="G86" s="21">
        <v>0</v>
      </c>
      <c r="H86" s="21">
        <v>0.05</v>
      </c>
    </row>
    <row r="87" spans="1:12" ht="18.95" customHeight="1">
      <c r="A87" s="306"/>
      <c r="B87" s="327" t="str">
        <f>'Nädal_08_1_4.-9.klass'!B87</f>
        <v>Rukkileiva (3 sorti) - ja sepikutoodete valik  (G)</v>
      </c>
      <c r="C87" s="259"/>
      <c r="D87" s="46">
        <v>30</v>
      </c>
      <c r="E87" s="21">
        <f>D87*'Nädal_08_1_4.-9.klass'!E87/'Nädal_08_1_4.-9.klass'!D87</f>
        <v>73.86</v>
      </c>
      <c r="F87" s="21">
        <f>E87*'Nädal_08_1_4.-9.klass'!F87/'Nädal_08_1_4.-9.klass'!E87</f>
        <v>15.69</v>
      </c>
      <c r="G87" s="21">
        <f>F87*'Nädal_08_1_4.-9.klass'!G87/'Nädal_08_1_4.-9.klass'!F87</f>
        <v>0.6</v>
      </c>
      <c r="H87" s="21">
        <f>G87*'Nädal_08_1_4.-9.klass'!H87/'Nädal_08_1_4.-9.klass'!G87</f>
        <v>2.145</v>
      </c>
    </row>
    <row r="88" spans="1:12" ht="18.95" customHeight="1">
      <c r="A88" s="306"/>
      <c r="B88" s="327" t="str">
        <f>'Nädal_08_1_4.-9.klass'!B88</f>
        <v>Valge redis</v>
      </c>
      <c r="C88" s="259"/>
      <c r="D88" s="46">
        <v>50</v>
      </c>
      <c r="E88" s="21">
        <f>D88*'Nädal_08_1_4.-9.klass'!E88/'Nädal_08_1_4.-9.klass'!D88</f>
        <v>9.4499999999999993</v>
      </c>
      <c r="F88" s="21">
        <f>E88*'Nädal_08_1_4.-9.klass'!F88/'Nädal_08_1_4.-9.klass'!E88</f>
        <v>1.45</v>
      </c>
      <c r="G88" s="21">
        <f>F88*'Nädal_08_1_4.-9.klass'!G88/'Nädal_08_1_4.-9.klass'!F88</f>
        <v>4.9999999999999996E-2</v>
      </c>
      <c r="H88" s="21">
        <f>G88*'Nädal_08_1_4.-9.klass'!H88/'Nädal_08_1_4.-9.klass'!G88</f>
        <v>0.39999999999999997</v>
      </c>
    </row>
    <row r="89" spans="1:12" ht="18.95" customHeight="1">
      <c r="A89" s="326"/>
      <c r="B89" s="327" t="str">
        <f>'Nädal_08_1_4.-9.klass'!B89</f>
        <v>Õun (mahe)</v>
      </c>
      <c r="C89" s="259"/>
      <c r="D89" s="46">
        <v>50</v>
      </c>
      <c r="E89" s="21">
        <f>D89*'Nädal_08_1_4.-9.klass'!E89/'Nädal_08_1_4.-9.klass'!D89</f>
        <v>24.038</v>
      </c>
      <c r="F89" s="21">
        <f>E89*'Nädal_08_1_4.-9.klass'!F89/'Nädal_08_1_4.-9.klass'!E89</f>
        <v>6.74</v>
      </c>
      <c r="G89" s="21">
        <f>F89*'Nädal_08_1_4.-9.klass'!G89/'Nädal_08_1_4.-9.klass'!F89</f>
        <v>0</v>
      </c>
      <c r="H89" s="21">
        <v>0</v>
      </c>
    </row>
    <row r="90" spans="1:12" ht="18.95" customHeight="1">
      <c r="A90" s="223"/>
      <c r="B90" s="22"/>
      <c r="C90" s="22" t="s">
        <v>37</v>
      </c>
      <c r="D90" s="333"/>
      <c r="E90" s="336">
        <f>SUM(E74:E87)</f>
        <v>838.42760000000021</v>
      </c>
      <c r="F90" s="336">
        <f>SUM(F74:F87)</f>
        <v>101.76554999999999</v>
      </c>
      <c r="G90" s="336">
        <f>SUM(G74:G87)</f>
        <v>34.477249999999998</v>
      </c>
      <c r="H90" s="336">
        <f>SUM(H74:H87)</f>
        <v>29.895183333333332</v>
      </c>
    </row>
    <row r="91" spans="1:12" ht="18.95" customHeight="1">
      <c r="A91" s="385" t="s">
        <v>98</v>
      </c>
      <c r="B91" s="386"/>
      <c r="C91" s="386"/>
      <c r="D91" s="387"/>
      <c r="E91" s="20">
        <f>AVERAGE(E24,E37,E55,E72,E90)</f>
        <v>883.7959400000002</v>
      </c>
      <c r="F91" s="19">
        <f>AVERAGE(F24,F37,F55,F72,F90)</f>
        <v>110.30101666666667</v>
      </c>
      <c r="G91" s="19">
        <f>AVERAGE(G24,G37,G55,G72,G90)</f>
        <v>31.700776666666666</v>
      </c>
      <c r="H91" s="19">
        <f>AVERAGE(H24,H37,H55,H72,H90)</f>
        <v>36.461956666666666</v>
      </c>
    </row>
    <row r="92" spans="1:12" ht="18.95" customHeight="1">
      <c r="A92" s="18"/>
      <c r="B92" s="17"/>
      <c r="C92" s="388" t="s">
        <v>238</v>
      </c>
      <c r="D92" s="389"/>
      <c r="E92" s="334"/>
      <c r="F92" s="14">
        <f>(F91*4)/E91*100</f>
        <v>49.921486023874081</v>
      </c>
      <c r="G92" s="14">
        <f>(G91*9)/E91*100</f>
        <v>32.28199826308321</v>
      </c>
      <c r="H92" s="14">
        <f>(H91*4)/E91*100</f>
        <v>16.502432299775741</v>
      </c>
    </row>
    <row r="93" spans="1:12" ht="18.95" customHeight="1">
      <c r="A93" s="16"/>
      <c r="B93" s="15"/>
      <c r="C93" s="390" t="s">
        <v>100</v>
      </c>
      <c r="D93" s="391"/>
      <c r="E93" s="334" t="s">
        <v>529</v>
      </c>
      <c r="F93" s="14" t="s">
        <v>102</v>
      </c>
      <c r="G93" s="14" t="s">
        <v>103</v>
      </c>
      <c r="H93" s="14" t="s">
        <v>104</v>
      </c>
    </row>
    <row r="94" spans="1:12" ht="18.95" customHeight="1">
      <c r="A94" s="403" t="s">
        <v>105</v>
      </c>
      <c r="B94" s="403"/>
      <c r="C94" s="403"/>
      <c r="D94" s="403"/>
      <c r="E94" s="382"/>
      <c r="F94" s="382"/>
      <c r="G94" s="382"/>
      <c r="H94" s="382"/>
    </row>
    <row r="95" spans="1:12" ht="18.95" customHeight="1">
      <c r="A95" s="376" t="s">
        <v>106</v>
      </c>
      <c r="B95" s="377"/>
      <c r="C95" s="377"/>
      <c r="D95" s="377"/>
      <c r="E95" s="377"/>
      <c r="F95" s="377"/>
      <c r="G95" s="377"/>
      <c r="H95" s="378"/>
    </row>
    <row r="96" spans="1:12" ht="18.95" customHeight="1">
      <c r="A96" s="395" t="s">
        <v>530</v>
      </c>
      <c r="B96" s="396"/>
      <c r="C96" s="396"/>
      <c r="D96" s="396"/>
      <c r="E96" s="396"/>
      <c r="F96" s="396"/>
      <c r="G96" s="396"/>
      <c r="H96" s="397"/>
    </row>
    <row r="97" spans="1:8" ht="18.95" customHeight="1">
      <c r="A97" s="379" t="s">
        <v>531</v>
      </c>
      <c r="B97" s="380"/>
      <c r="C97" s="380"/>
      <c r="D97" s="380"/>
      <c r="E97" s="380"/>
      <c r="F97" s="380"/>
      <c r="G97" s="380"/>
      <c r="H97" s="381"/>
    </row>
    <row r="98" spans="1:8" ht="18.95" customHeight="1">
      <c r="A98" s="379" t="s">
        <v>109</v>
      </c>
      <c r="B98" s="380"/>
      <c r="C98" s="380"/>
      <c r="D98" s="380"/>
      <c r="E98" s="380"/>
      <c r="F98" s="380"/>
      <c r="G98" s="380"/>
      <c r="H98" s="381"/>
    </row>
    <row r="99" spans="1:8" ht="18.95" customHeight="1">
      <c r="A99" s="379" t="s">
        <v>110</v>
      </c>
      <c r="B99" s="380"/>
      <c r="C99" s="380"/>
      <c r="D99" s="380"/>
      <c r="E99" s="380"/>
      <c r="F99" s="380"/>
      <c r="G99" s="380"/>
      <c r="H99" s="381"/>
    </row>
    <row r="100" spans="1:8" ht="18.95" customHeight="1">
      <c r="A100" s="373" t="s">
        <v>111</v>
      </c>
      <c r="B100" s="373"/>
      <c r="C100" s="373"/>
      <c r="D100" s="373"/>
      <c r="E100" s="373"/>
      <c r="F100" s="373"/>
      <c r="G100" s="373"/>
      <c r="H100" s="373"/>
    </row>
    <row r="101" spans="1:8" ht="18.95" customHeight="1">
      <c r="A101" s="13" t="s">
        <v>112</v>
      </c>
      <c r="B101" s="12" t="s">
        <v>113</v>
      </c>
      <c r="C101" s="12"/>
      <c r="D101" s="12"/>
      <c r="E101" s="11"/>
      <c r="F101" s="11"/>
      <c r="G101" s="11"/>
      <c r="H101" s="10"/>
    </row>
    <row r="102" spans="1:8" ht="18.95" customHeight="1">
      <c r="A102" s="9" t="s">
        <v>114</v>
      </c>
      <c r="B102" s="8" t="s">
        <v>115</v>
      </c>
      <c r="C102" s="8"/>
      <c r="D102" s="8"/>
      <c r="E102" s="7"/>
      <c r="F102" s="7"/>
      <c r="G102" s="7"/>
      <c r="H102" s="6"/>
    </row>
    <row r="103" spans="1:8" ht="18.95" customHeight="1">
      <c r="A103" s="5" t="s">
        <v>116</v>
      </c>
      <c r="B103" s="4" t="s">
        <v>117</v>
      </c>
      <c r="C103" s="4"/>
      <c r="D103" s="4"/>
      <c r="E103" s="3"/>
      <c r="F103" s="3"/>
      <c r="G103" s="3"/>
      <c r="H103" s="2"/>
    </row>
  </sheetData>
  <mergeCells count="14">
    <mergeCell ref="A100:H100"/>
    <mergeCell ref="A1:B5"/>
    <mergeCell ref="A6:B6"/>
    <mergeCell ref="A91:D91"/>
    <mergeCell ref="C92:D92"/>
    <mergeCell ref="D1:E7"/>
    <mergeCell ref="A94:H94"/>
    <mergeCell ref="A95:H95"/>
    <mergeCell ref="A96:H96"/>
    <mergeCell ref="A97:H97"/>
    <mergeCell ref="A98:H98"/>
    <mergeCell ref="C93:D93"/>
    <mergeCell ref="A99:H99"/>
    <mergeCell ref="A28:A36"/>
  </mergeCells>
  <pageMargins left="0.25" right="0.25" top="0.75" bottom="0.75" header="0.3" footer="0.3"/>
  <pageSetup paperSize="9" scale="52" fitToHeight="0" orientation="landscape" r:id="rId1"/>
  <rowBreaks count="2" manualBreakCount="2">
    <brk id="37" max="7" man="1"/>
    <brk id="7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C1402-310F-4788-8154-D0DE5EB6F55D}">
  <sheetPr>
    <pageSetUpPr fitToPage="1"/>
  </sheetPr>
  <dimension ref="A1:W99"/>
  <sheetViews>
    <sheetView topLeftCell="A52" zoomScale="80" zoomScaleNormal="80" workbookViewId="0">
      <selection activeCell="C57" sqref="C57"/>
    </sheetView>
  </sheetViews>
  <sheetFormatPr defaultColWidth="9.25" defaultRowHeight="15"/>
  <cols>
    <col min="1" max="1" width="25.625" style="1" customWidth="1"/>
    <col min="2" max="2" width="62.62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tr">
        <f>'Nädal_10_4-.9.klass'!A7</f>
        <v>10. nädal</v>
      </c>
      <c r="B7" s="44" t="str">
        <f>'Nädal_10_4-.9.klass'!B7</f>
        <v>02.03.2026-06.03.2026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10"/>
      <c r="B9" s="262" t="str">
        <f>'Nädal_10_4-.9.klass'!B9</f>
        <v>Kanakaste sulatatud juustuga (G, L)</v>
      </c>
      <c r="C9" s="23" t="str">
        <f>'Nädal_10_4-.9.klass'!C9</f>
        <v>Kanaliha, piim, sulatatud juust, nisujahu, söögisool, must pipar, toiduõli, värske petersell</v>
      </c>
      <c r="D9" s="21">
        <v>140</v>
      </c>
      <c r="E9" s="21">
        <f>D9*'Nädal_10_4-.9.klass'!E9/'Nädal_10_4-.9.klass'!D9</f>
        <v>186.66666666666666</v>
      </c>
      <c r="F9" s="21">
        <f>E9*'Nädal_10_4-.9.klass'!F9/'Nädal_10_4-.9.klass'!E9</f>
        <v>10.114999999999998</v>
      </c>
      <c r="G9" s="21">
        <f>F9*'Nädal_10_4-.9.klass'!G9/'Nädal_10_4-.9.klass'!F9</f>
        <v>11.421666666666663</v>
      </c>
      <c r="H9" s="21">
        <f>G9*'Nädal_10_4-.9.klass'!H9/'Nädal_10_4-.9.klass'!G9</f>
        <v>10.779999999999998</v>
      </c>
    </row>
    <row r="10" spans="1:8" ht="36">
      <c r="A10" s="278" t="s">
        <v>13</v>
      </c>
      <c r="B10" s="262" t="str">
        <f>'Nädal_10_4-.9.klass'!B10</f>
        <v>Kikerhernekaste sulatatud juustuga ja basiilikuga (G, L)</v>
      </c>
      <c r="C10" s="23" t="str">
        <f>'Nädal_10_4-.9.klass'!C10</f>
        <v>Kikerherned, piim, toidukoor, sulatatud juust, nisujahu, söögisool, must pipar, toiduõli, värske petersell, värske basiilik</v>
      </c>
      <c r="D10" s="27">
        <v>20</v>
      </c>
      <c r="E10" s="21">
        <f>D10*'Nädal_10_4-.9.klass'!E10/'Nädal_10_4-.9.klass'!D10</f>
        <v>29.2</v>
      </c>
      <c r="F10" s="21">
        <f>E10*'Nädal_10_4-.9.klass'!F10/'Nädal_10_4-.9.klass'!E10</f>
        <v>2.13</v>
      </c>
      <c r="G10" s="21">
        <f>F10*'Nädal_10_4-.9.klass'!G10/'Nädal_10_4-.9.klass'!F10</f>
        <v>1.56</v>
      </c>
      <c r="H10" s="21">
        <f>G10*'Nädal_10_4-.9.klass'!H10/'Nädal_10_4-.9.klass'!G10</f>
        <v>1.28</v>
      </c>
    </row>
    <row r="11" spans="1:8" ht="18.95" customHeight="1">
      <c r="A11" s="311"/>
      <c r="B11" s="262" t="str">
        <f>'Nädal_10_4-.9.klass'!B11</f>
        <v>Kuskuss, aurutatud (G)</v>
      </c>
      <c r="C11" s="23" t="str">
        <f>'Nädal_10_4-.9.klass'!C11</f>
        <v>Kuskuss, vesi, söögisool</v>
      </c>
      <c r="D11" s="25">
        <v>100</v>
      </c>
      <c r="E11" s="21">
        <f>D11*'Nädal_10_4-.9.klass'!E11/'Nädal_10_4-.9.klass'!D11</f>
        <v>134.00000000000003</v>
      </c>
      <c r="F11" s="21">
        <f>E11*'Nädal_10_4-.9.klass'!F11/'Nädal_10_4-.9.klass'!E11</f>
        <v>27.200000000000006</v>
      </c>
      <c r="G11" s="21">
        <f>F11*'Nädal_10_4-.9.klass'!G11/'Nädal_10_4-.9.klass'!F11</f>
        <v>0</v>
      </c>
      <c r="H11" s="21">
        <f>D11*'Nädal_10_4-.9.klass'!H11/'Nädal_10_4-.9.klass'!D11</f>
        <v>4.1333333333333337</v>
      </c>
    </row>
    <row r="12" spans="1:8" ht="18.95" customHeight="1">
      <c r="A12" s="312"/>
      <c r="B12" s="262" t="str">
        <f>'Nädal_10_4-.9.klass'!B12</f>
        <v>Riis, aurutatud (mahe)</v>
      </c>
      <c r="C12" s="23" t="str">
        <f>'Nädal_10_4-.9.klass'!C12</f>
        <v>Riis, vesi, söögisool</v>
      </c>
      <c r="D12" s="25">
        <v>100</v>
      </c>
      <c r="E12" s="21">
        <f>D12*'Nädal_10_4-.9.klass'!E12/'Nädal_10_4-.9.klass'!D12</f>
        <v>157.70200000000003</v>
      </c>
      <c r="F12" s="21">
        <f>E12*'Nädal_10_4-.9.klass'!F12/'Nädal_10_4-.9.klass'!E12</f>
        <v>26.876000000000001</v>
      </c>
      <c r="G12" s="21">
        <f>F12*'Nädal_10_4-.9.klass'!G12/'Nädal_10_4-.9.klass'!F12</f>
        <v>4.742</v>
      </c>
      <c r="H12" s="21">
        <f>G12*'Nädal_10_4-.9.klass'!H12/'Nädal_10_4-.9.klass'!G12</f>
        <v>2.2770000000000006</v>
      </c>
    </row>
    <row r="13" spans="1:8" ht="18.95" customHeight="1">
      <c r="A13" s="312"/>
      <c r="B13" s="262" t="str">
        <f>'Nädal_10_4-.9.klass'!B13</f>
        <v>Lillkapsas, aurutatud</v>
      </c>
      <c r="C13" s="23" t="str">
        <f>'Nädal_10_4-.9.klass'!C13</f>
        <v>Lillkapsas</v>
      </c>
      <c r="D13" s="25">
        <v>100</v>
      </c>
      <c r="E13" s="21">
        <f>D13*'Nädal_10_4-.9.klass'!E13/'Nädal_10_4-.9.klass'!D13</f>
        <v>34.4</v>
      </c>
      <c r="F13" s="21">
        <f>E13*'Nädal_10_4-.9.klass'!F13/'Nädal_10_4-.9.klass'!E13</f>
        <v>6.14</v>
      </c>
      <c r="G13" s="21">
        <f>F13*'Nädal_10_4-.9.klass'!G13/'Nädal_10_4-.9.klass'!F13</f>
        <v>0.20600000000000002</v>
      </c>
      <c r="H13" s="21">
        <f>G13*'Nädal_10_4-.9.klass'!H13/'Nädal_10_4-.9.klass'!G13</f>
        <v>2.0600000000000005</v>
      </c>
    </row>
    <row r="14" spans="1:8" ht="18.95" customHeight="1">
      <c r="A14" s="312"/>
      <c r="B14" s="262" t="str">
        <f>'Nädal_10_4-.9.klass'!B14</f>
        <v>Mahla-õlikaste</v>
      </c>
      <c r="C14" s="23" t="str">
        <f>'Nädal_10_4-.9.klass'!C14</f>
        <v>Õunamahl 100% naturaalne, õunaäädikas, sinepipulber, söögisool, petersell, värske, toiduõli</v>
      </c>
      <c r="D14" s="25">
        <v>5</v>
      </c>
      <c r="E14" s="21">
        <f>D14*'Nädal_10_4-.9.klass'!E14/'Nädal_10_4-.9.klass'!D14</f>
        <v>32.189399999999999</v>
      </c>
      <c r="F14" s="21">
        <f>E14*'Nädal_10_4-.9.klass'!F14/'Nädal_10_4-.9.klass'!E14</f>
        <v>9.7050000000000011E-2</v>
      </c>
      <c r="G14" s="21">
        <f>F14*'Nädal_10_4-.9.klass'!G14/'Nädal_10_4-.9.klass'!F14</f>
        <v>3.5305500000000003</v>
      </c>
      <c r="H14" s="21">
        <f>G14*'Nädal_10_4-.9.klass'!H14/'Nädal_10_4-.9.klass'!G14</f>
        <v>1.3550000000000001E-2</v>
      </c>
    </row>
    <row r="15" spans="1:8" ht="18.95" customHeight="1">
      <c r="A15" s="312"/>
      <c r="B15" s="262" t="str">
        <f>'Nädal_10_4-.9.klass'!B15</f>
        <v>Peedi-küüslaugusalat</v>
      </c>
      <c r="C15" s="23" t="str">
        <f>'Nädal_10_4-.9.klass'!C15</f>
        <v>Keedupeet, küüslauk</v>
      </c>
      <c r="D15" s="25">
        <v>100</v>
      </c>
      <c r="E15" s="21">
        <f>D15*'Nädal_10_4-.9.klass'!E15/'Nädal_10_4-.9.klass'!D15</f>
        <v>41.8</v>
      </c>
      <c r="F15" s="21">
        <f>E15*'Nädal_10_4-.9.klass'!F15/'Nädal_10_4-.9.klass'!E15</f>
        <v>7</v>
      </c>
      <c r="G15" s="21">
        <f>F15*'Nädal_10_4-.9.klass'!G15/'Nädal_10_4-.9.klass'!F15</f>
        <v>0.19800000000000001</v>
      </c>
      <c r="H15" s="21">
        <f>G15*'Nädal_10_4-.9.klass'!H15/'Nädal_10_4-.9.klass'!G15</f>
        <v>1.712</v>
      </c>
    </row>
    <row r="16" spans="1:8" ht="18.95" customHeight="1">
      <c r="A16" s="312"/>
      <c r="B16" s="262" t="str">
        <f>'Nädal_10_4-.9.klass'!B16</f>
        <v>Hiina kapsas, roheline hernes, nuikapsas</v>
      </c>
      <c r="C16" s="23"/>
      <c r="D16" s="25">
        <v>100</v>
      </c>
      <c r="E16" s="21">
        <f>D16*'Nädal_10_4-.9.klass'!E16/'Nädal_10_4-.9.klass'!D16</f>
        <v>41.6</v>
      </c>
      <c r="F16" s="21">
        <f>E16*'Nädal_10_4-.9.klass'!F16/'Nädal_10_4-.9.klass'!E16</f>
        <v>5.17</v>
      </c>
      <c r="G16" s="21">
        <f>F16*'Nädal_10_4-.9.klass'!G16/'Nädal_10_4-.9.klass'!F16</f>
        <v>0.33</v>
      </c>
      <c r="H16" s="21">
        <f>G16*'Nädal_10_4-.9.klass'!H16/'Nädal_10_4-.9.klass'!G16</f>
        <v>2.76</v>
      </c>
    </row>
    <row r="17" spans="1:23" ht="18.95" customHeight="1">
      <c r="A17" s="312"/>
      <c r="B17" s="262" t="str">
        <f>'Nädal_10_4-.9.klass'!B17</f>
        <v>Seemnesegu (mahe)</v>
      </c>
      <c r="C17" s="23" t="str">
        <f>'Nädal_10_4-.9.klass'!C17</f>
        <v>Kõrvitsaseemned, päevalilleseemned, seesamiseemned</v>
      </c>
      <c r="D17" s="25">
        <v>10</v>
      </c>
      <c r="E17" s="21">
        <f>D17*'Nädal_10_4-.9.klass'!E17/'Nädal_10_4-.9.klass'!D17</f>
        <v>60.8767</v>
      </c>
      <c r="F17" s="21">
        <f>E17*'Nädal_10_4-.9.klass'!F17/'Nädal_10_4-.9.klass'!E17</f>
        <v>1.28</v>
      </c>
      <c r="G17" s="21">
        <f>F17*'Nädal_10_4-.9.klass'!G17/'Nädal_10_4-.9.klass'!F17</f>
        <v>5.1566999999999998</v>
      </c>
      <c r="H17" s="21">
        <f>G17*'Nädal_10_4-.9.klass'!H17/'Nädal_10_4-.9.klass'!G17</f>
        <v>2.8232999999999997</v>
      </c>
    </row>
    <row r="18" spans="1:23" ht="18.95" customHeight="1">
      <c r="A18" s="312"/>
      <c r="B18" s="262" t="str">
        <f>'Nädal_10_4-.9.klass'!B18</f>
        <v>Piimatooted (piim, keefir R 2,5% ) (L)</v>
      </c>
      <c r="C18" s="23"/>
      <c r="D18" s="25">
        <v>25</v>
      </c>
      <c r="E18" s="21">
        <f>D18*'Nädal_10_4-.9.klass'!E18/'Nädal_10_4-.9.klass'!D18</f>
        <v>14.0975</v>
      </c>
      <c r="F18" s="21">
        <f>E18*'Nädal_10_4-.9.klass'!F18/'Nädal_10_4-.9.klass'!E18</f>
        <v>1.21875</v>
      </c>
      <c r="G18" s="21">
        <f>F18*'Nädal_10_4-.9.klass'!G18/'Nädal_10_4-.9.klass'!F18</f>
        <v>0.64249999999999996</v>
      </c>
      <c r="H18" s="21">
        <f>G18*'Nädal_10_4-.9.klass'!H18/'Nädal_10_4-.9.klass'!G18</f>
        <v>0.86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6">
      <c r="A19" s="312"/>
      <c r="B19" s="262" t="str">
        <f>'Nädal_10_4-.9.klass'!B19</f>
        <v>Joogijogurt, maitsestatud (L)</v>
      </c>
      <c r="C19" s="23" t="str">
        <f>'Nädal_10_4-.9.klass'!C19</f>
        <v>Maitsestamata jogurt, naturaalne marjapüree (maasikas, vaarikas, mustad sõstrad, punased sõstrad, mustikas), suhkur</v>
      </c>
      <c r="D19" s="25">
        <v>25</v>
      </c>
      <c r="E19" s="21">
        <f>D19*'Nädal_10_4-.9.klass'!E19/'Nädal_10_4-.9.klass'!D19</f>
        <v>18.686499999999999</v>
      </c>
      <c r="F19" s="21">
        <f>E19*'Nädal_10_4-.9.klass'!F19/'Nädal_10_4-.9.klass'!E19</f>
        <v>3.0307499999999998</v>
      </c>
      <c r="G19" s="21">
        <f>F19*'Nädal_10_4-.9.klass'!G19/'Nädal_10_4-.9.klass'!F19</f>
        <v>0.375</v>
      </c>
      <c r="H19" s="21">
        <f>G19*'Nädal_10_4-.9.klass'!H19/'Nädal_10_4-.9.klass'!G19</f>
        <v>0.80000000000000016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'Nädal_10_4-.9.klass'!B20</f>
        <v>Tee, suhkruta</v>
      </c>
      <c r="C20" s="23" t="str">
        <f>'Nädal_10_4-.9.klass'!C20</f>
        <v>Teepuru, vesi</v>
      </c>
      <c r="D20" s="25">
        <v>50</v>
      </c>
      <c r="E20" s="21">
        <f>D20*'Nädal_10_4-.9.klass'!E20/'Nädal_10_4-.9.klass'!D20</f>
        <v>0.2</v>
      </c>
      <c r="F20" s="21">
        <f>D20*'Nädal_10_4-.9.klass'!F20/'Nädal_10_4-.9.klass'!D20</f>
        <v>0</v>
      </c>
      <c r="G20" s="21">
        <f>D20*'Nädal_10_4-.9.klass'!G20/'Nädal_10_4-.9.klass'!D20</f>
        <v>0</v>
      </c>
      <c r="H20" s="21">
        <f>D20*'Nädal_10_4-.9.klass'!H20/'Nädal_10_4-.9.klass'!D20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'Nädal_10_4-.9.klass'!B21</f>
        <v>Rukkileiva (3 sorti) - ja sepikutoodete valik  (G)</v>
      </c>
      <c r="C21" s="23"/>
      <c r="D21" s="25">
        <v>30</v>
      </c>
      <c r="E21" s="21">
        <f>D21*'Nädal_10_4-.9.klass'!E21/'Nädal_10_4-.9.klass'!D21</f>
        <v>73.86</v>
      </c>
      <c r="F21" s="21">
        <f>E21*'Nädal_10_4-.9.klass'!F21/'Nädal_10_4-.9.klass'!E21</f>
        <v>15.69</v>
      </c>
      <c r="G21" s="21">
        <f>F21*'Nädal_10_4-.9.klass'!G21/'Nädal_10_4-.9.klass'!F21</f>
        <v>0.6</v>
      </c>
      <c r="H21" s="21">
        <f>G21*'Nädal_10_4-.9.klass'!H21/'Nädal_10_4-.9.klass'!G21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'Nädal_10_4-.9.klass'!B22</f>
        <v xml:space="preserve">Porgand </v>
      </c>
      <c r="C22" s="23"/>
      <c r="D22" s="25">
        <v>50</v>
      </c>
      <c r="E22" s="21">
        <f>D22*'Nädal_10_4-.9.klass'!E22/'Nädal_10_4-.9.klass'!D22</f>
        <v>16.2</v>
      </c>
      <c r="F22" s="21">
        <f>E22*'Nädal_10_4-.9.klass'!F22/'Nädal_10_4-.9.klass'!E22</f>
        <v>2.8</v>
      </c>
      <c r="G22" s="21">
        <f>F22*'Nädal_10_4-.9.klass'!G22/'Nädal_10_4-.9.klass'!F22</f>
        <v>9.9999999999999992E-2</v>
      </c>
      <c r="H22" s="21">
        <f>G22*'Nädal_10_4-.9.klass'!H22/'Nädal_10_4-.9.klass'!G22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'Nädal_10_4-.9.klass'!B23</f>
        <v xml:space="preserve">Pirn </v>
      </c>
      <c r="C23" s="23"/>
      <c r="D23" s="25">
        <v>50</v>
      </c>
      <c r="E23" s="21">
        <f>D23*'Nädal_10_4-.9.klass'!E23/'Nädal_10_4-.9.klass'!D23</f>
        <v>19.988</v>
      </c>
      <c r="F23" s="21">
        <f>E23*'Nädal_10_4-.9.klass'!F23/'Nädal_10_4-.9.klass'!E23</f>
        <v>5.97</v>
      </c>
      <c r="G23" s="21">
        <f>F23*'Nädal_10_4-.9.klass'!G23/'Nädal_10_4-.9.klass'!F23</f>
        <v>0</v>
      </c>
      <c r="H23" s="21" t="s">
        <v>528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48">
        <f>SUM(E9:E23)</f>
        <v>861.46676666666667</v>
      </c>
      <c r="F24" s="48">
        <f>SUM(F9:F23)</f>
        <v>114.71755</v>
      </c>
      <c r="G24" s="48">
        <f>SUM(G9:G23)</f>
        <v>28.862416666666665</v>
      </c>
      <c r="H24" s="48">
        <f>SUM(H9:H23)</f>
        <v>31.994183333333329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'Nädal_10_4-.9.klass'!B26</f>
        <v>Hartšoo erineva lihaga (G)</v>
      </c>
      <c r="C26" s="23" t="str">
        <f>'Nädal_10_4-.9.klass'!C26</f>
        <v>Sealiha, kanaliha, veiseliha, riis, mugulsibul, tomatipasta, mugulsibul, küüslauk, loorber, kuivatatud ploom, nisujahu, söögisool, must pipar, toiduõli, vesi, värske petersell</v>
      </c>
      <c r="D26" s="21">
        <v>300</v>
      </c>
      <c r="E26" s="21">
        <f>D26*'Nädal_10_4-.9.klass'!E26/'Nädal_10_4-.9.klass'!D26</f>
        <v>249</v>
      </c>
      <c r="F26" s="21">
        <f>E26*'Nädal_10_4-.9.klass'!F26/'Nädal_10_4-.9.klass'!E26</f>
        <v>32.400000000000006</v>
      </c>
      <c r="G26" s="21">
        <f>F26*'Nädal_10_4-.9.klass'!G26/'Nädal_10_4-.9.klass'!F26</f>
        <v>6.84</v>
      </c>
      <c r="H26" s="21">
        <f>G26*'Nädal_10_4-.9.klass'!H26/'Nädal_10_4-.9.klass'!G26</f>
        <v>13.110000000000001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6">
      <c r="A27" s="278" t="s">
        <v>13</v>
      </c>
      <c r="B27" s="262" t="str">
        <f>'Nädal_10_4-.9.klass'!B27</f>
        <v>Taimne hartšoo punaste ubadega</v>
      </c>
      <c r="C27" s="23" t="str">
        <f>'Nädal_10_4-.9.klass'!C27</f>
        <v>Punased oad, riis, mugulsibul, tomatipasta, mugulsibul, küüslauk, loorber, kuivatatud ploom, nisujahu, söögisool, must pipar, toiduõli, vesi, värske petersell</v>
      </c>
      <c r="D27" s="27">
        <v>50</v>
      </c>
      <c r="E27" s="21">
        <f>D27*'Nädal_10_4-.9.klass'!E27/'Nädal_10_4-.9.klass'!D27</f>
        <v>45.2</v>
      </c>
      <c r="F27" s="21">
        <f>E27*'Nädal_10_4-.9.klass'!F27/'Nädal_10_4-.9.klass'!E27</f>
        <v>5.92</v>
      </c>
      <c r="G27" s="21">
        <f>F27*'Nädal_10_4-.9.klass'!G27/'Nädal_10_4-.9.klass'!F27</f>
        <v>1.5999999999999999</v>
      </c>
      <c r="H27" s="21">
        <f>G27*'Nädal_10_4-.9.klass'!H27/'Nädal_10_4-.9.klass'!G27</f>
        <v>1.35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20.25">
      <c r="A28" s="299"/>
      <c r="B28" s="262" t="str">
        <f>'Nädal_10_4-.9.klass'!B28</f>
        <v>Mustikajogurt (L)</v>
      </c>
      <c r="C28" s="23" t="str">
        <f>'Nädal_10_4-.9.klass'!C28</f>
        <v>Maitsestamata jogurt, suhkur, mustikad</v>
      </c>
      <c r="D28" s="25">
        <v>100</v>
      </c>
      <c r="E28" s="21">
        <f>D28*'Nädal_10_4-.9.klass'!E28/'Nädal_10_4-.9.klass'!D28</f>
        <v>88.5</v>
      </c>
      <c r="F28" s="21">
        <f>E28*'Nädal_10_4-.9.klass'!F28/'Nädal_10_4-.9.klass'!E28</f>
        <v>14.9</v>
      </c>
      <c r="G28" s="21">
        <f>F28*'Nädal_10_4-.9.klass'!G28/'Nädal_10_4-.9.klass'!F28</f>
        <v>1.99</v>
      </c>
      <c r="H28" s="21">
        <f>G28*'Nädal_10_4-.9.klass'!H28/'Nädal_10_4-.9.klass'!G28</f>
        <v>2.48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299"/>
      <c r="B29" s="262" t="str">
        <f>'Nädal_10_4-.9.klass'!B29</f>
        <v>Õunakook mandlipuruga (G, L, M, P, VS, PT)</v>
      </c>
      <c r="C29" s="23" t="str">
        <f>'Nädal_10_4-.9.klass'!C29</f>
        <v>Õun, nisujahu, kaerahelbed, suhkur, küpsetuspulber, kanamuna, hapukoor, mandlid, söögisool</v>
      </c>
      <c r="D29" s="25">
        <v>100</v>
      </c>
      <c r="E29" s="21">
        <f>D29*'Nädal_10_4-.9.klass'!E29/'Nädal_10_4-.9.klass'!D29</f>
        <v>298</v>
      </c>
      <c r="F29" s="21">
        <f>E29*'Nädal_10_4-.9.klass'!F29/'Nädal_10_4-.9.klass'!E29</f>
        <v>41</v>
      </c>
      <c r="G29" s="21">
        <f>F29*'Nädal_10_4-.9.klass'!G29/'Nädal_10_4-.9.klass'!F29</f>
        <v>10.62</v>
      </c>
      <c r="H29" s="21">
        <f>G29*'Nädal_10_4-.9.klass'!H29/'Nädal_10_4-.9.klass'!G29</f>
        <v>7.3600000000000012</v>
      </c>
      <c r="I29" s="26"/>
    </row>
    <row r="30" spans="1:23" s="39" customFormat="1" ht="18.95" customHeight="1">
      <c r="A30" s="308"/>
      <c r="B30" s="262" t="str">
        <f>'Nädal_10_4-.9.klass'!B30</f>
        <v>Piimatooted (piim, keefir R 2,5% ) (L)</v>
      </c>
      <c r="C30" s="23"/>
      <c r="D30" s="25">
        <v>25</v>
      </c>
      <c r="E30" s="21">
        <f>D30*'Nädal_10_4-.9.klass'!E30/'Nädal_10_4-.9.klass'!D30</f>
        <v>14.0975</v>
      </c>
      <c r="F30" s="21">
        <f>E30*'Nädal_10_4-.9.klass'!F30/'Nädal_10_4-.9.klass'!E30</f>
        <v>1.21875</v>
      </c>
      <c r="G30" s="21">
        <f>F30*'Nädal_10_4-.9.klass'!G30/'Nädal_10_4-.9.klass'!F30</f>
        <v>0.64249999999999996</v>
      </c>
      <c r="H30" s="21">
        <f>G30*'Nädal_10_4-.9.klass'!H30/'Nädal_10_4-.9.klass'!G30</f>
        <v>0.86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'Nädal_10_4-.9.klass'!B31</f>
        <v>Mahl (erinevad maitsed)</v>
      </c>
      <c r="C31" s="23" t="str">
        <f>'Nädal_10_4-.9.klass'!C31</f>
        <v>Rõngu suhkruvaba mahlakonsentraat 100% naturaalne, vesi</v>
      </c>
      <c r="D31" s="25">
        <v>25</v>
      </c>
      <c r="E31" s="21">
        <f>D31*'Nädal_10_4-.9.klass'!E31/'Nädal_10_4-.9.klass'!D31</f>
        <v>12.132200000000001</v>
      </c>
      <c r="F31" s="21">
        <f>E31*'Nädal_10_4-.9.klass'!F31/'Nädal_10_4-.9.klass'!E31</f>
        <v>2.9455000000000005</v>
      </c>
      <c r="G31" s="21">
        <f>F31*'Nädal_10_4-.9.klass'!G31/'Nädal_10_4-.9.klass'!F31</f>
        <v>1.2500000000000001E-2</v>
      </c>
      <c r="H31" s="21">
        <f>G31*'Nädal_10_4-.9.klass'!H31/'Nädal_10_4-.9.klass'!G31</f>
        <v>9.0749999999999997E-2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6">
      <c r="A32" s="308"/>
      <c r="B32" s="262" t="str">
        <f>'Nädal_10_4-.9.klass'!B32</f>
        <v>Joogijogurt, maitsestatud (L)</v>
      </c>
      <c r="C32" s="23" t="str">
        <f>'Nädal_10_4-.9.klass'!C32</f>
        <v>Maitsestamata jogurt, naturaalne marjapüree (maasikas, vaarikas, mustad sõstrad, punased sõstrad, mustikas), suhkur</v>
      </c>
      <c r="D32" s="25">
        <v>25</v>
      </c>
      <c r="E32" s="21">
        <f>D32*'Nädal_10_4-.9.klass'!E32/'Nädal_10_4-.9.klass'!D32</f>
        <v>18.686499999999999</v>
      </c>
      <c r="F32" s="21">
        <f>E32*'Nädal_10_4-.9.klass'!F32/'Nädal_10_4-.9.klass'!E32</f>
        <v>3.0307499999999998</v>
      </c>
      <c r="G32" s="21">
        <f>F32*'Nädal_10_4-.9.klass'!G32/'Nädal_10_4-.9.klass'!F32</f>
        <v>0.375</v>
      </c>
      <c r="H32" s="21">
        <f>G32*'Nädal_10_4-.9.klass'!H32/'Nädal_10_4-.9.klass'!G32</f>
        <v>0.80000000000000016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2" t="str">
        <f>'Nädal_10_4-.9.klass'!B33</f>
        <v>Tee, suhkruta</v>
      </c>
      <c r="C33" s="23" t="str">
        <f>'Nädal_10_4-.9.klass'!C33</f>
        <v>Teepuru, vesi</v>
      </c>
      <c r="D33" s="25">
        <v>50</v>
      </c>
      <c r="E33" s="21">
        <f>D33*'Nädal_10_4-.9.klass'!E33/'Nädal_10_4-.9.klass'!D33</f>
        <v>0.2</v>
      </c>
      <c r="F33" s="21">
        <f>D33*'Nädal_10_4-.9.klass'!F33/'Nädal_10_4-.9.klass'!D33</f>
        <v>0</v>
      </c>
      <c r="G33" s="21">
        <f>D33*'Nädal_10_4-.9.klass'!G33/'Nädal_10_4-.9.klass'!D33</f>
        <v>0</v>
      </c>
      <c r="H33" s="21">
        <f>D33*'Nädal_10_4-.9.klass'!H33/'Nädal_10_4-.9.klass'!D33</f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9"/>
      <c r="B34" s="262" t="str">
        <f>'Nädal_10_4-.9.klass'!B34</f>
        <v>Rukkileiva (3 sorti) - ja sepikutoodete valik  (G)</v>
      </c>
      <c r="C34" s="23"/>
      <c r="D34" s="25">
        <v>30</v>
      </c>
      <c r="E34" s="21">
        <f>D34*'Nädal_10_4-.9.klass'!E34/'Nädal_10_4-.9.klass'!D34</f>
        <v>73.86</v>
      </c>
      <c r="F34" s="21">
        <f>E34*'Nädal_10_4-.9.klass'!F34/'Nädal_10_4-.9.klass'!E34</f>
        <v>15.69</v>
      </c>
      <c r="G34" s="21">
        <f>F34*'Nädal_10_4-.9.klass'!G34/'Nädal_10_4-.9.klass'!F34</f>
        <v>0.6</v>
      </c>
      <c r="H34" s="21">
        <f>G34*'Nädal_10_4-.9.klass'!H34/'Nädal_10_4-.9.klass'!G34</f>
        <v>2.145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'Nädal_10_4-.9.klass'!B35</f>
        <v>Valge redis</v>
      </c>
      <c r="C35" s="23"/>
      <c r="D35" s="25">
        <v>50</v>
      </c>
      <c r="E35" s="21">
        <f>D35*'Nädal_10_4-.9.klass'!E35/'Nädal_10_4-.9.klass'!D35</f>
        <v>9.4499999999999993</v>
      </c>
      <c r="F35" s="21">
        <f>E35*'Nädal_10_4-.9.klass'!F35/'Nädal_10_4-.9.klass'!E35</f>
        <v>1.45</v>
      </c>
      <c r="G35" s="21">
        <f>F35*'Nädal_10_4-.9.klass'!G35/'Nädal_10_4-.9.klass'!F35</f>
        <v>4.9999999999999996E-2</v>
      </c>
      <c r="H35" s="21">
        <f>G35*'Nädal_10_4-.9.klass'!H35/'Nädal_10_4-.9.klass'!G35</f>
        <v>0.39999999999999997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9"/>
      <c r="B36" s="262" t="str">
        <f>'Nädal_10_4-.9.klass'!B36</f>
        <v>Õun  (mahe)</v>
      </c>
      <c r="C36" s="23"/>
      <c r="D36" s="25">
        <v>50</v>
      </c>
      <c r="E36" s="21">
        <f>D36*'Nädal_10_4-.9.klass'!E36/'Nädal_10_4-.9.klass'!D36</f>
        <v>24.038</v>
      </c>
      <c r="F36" s="21">
        <f>E36*'Nädal_10_4-.9.klass'!F36/'Nädal_10_4-.9.klass'!E36</f>
        <v>6.74</v>
      </c>
      <c r="G36" s="21">
        <f>F36*'Nädal_10_4-.9.klass'!G36/'Nädal_10_4-.9.klass'!F36</f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223"/>
      <c r="B37" s="22"/>
      <c r="C37" s="22" t="s">
        <v>37</v>
      </c>
      <c r="D37" s="51"/>
      <c r="E37" s="48">
        <f>SUM(E26:E36)</f>
        <v>833.16420000000016</v>
      </c>
      <c r="F37" s="48">
        <f>SUM(F26:F36)</f>
        <v>125.29499999999999</v>
      </c>
      <c r="G37" s="48">
        <f>SUM(G26:G36)</f>
        <v>22.729999999999997</v>
      </c>
      <c r="H37" s="48">
        <f>SUM(H26:H36)</f>
        <v>28.645750000000003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47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30">
      <c r="A39" s="303"/>
      <c r="B39" s="262" t="str">
        <f>'Nädal_10_4-.9.klass'!B39</f>
        <v>Kana-paprikahautis (G, L)</v>
      </c>
      <c r="C39" s="23" t="str">
        <f>'Nädal_10_4-.9.klass'!C39</f>
        <v xml:space="preserve">Kanaliha, paprika, mugulsibul, küüslauk, toidukoor, nisujahu, jahvatatud paprika, söögisool, must pipar, jahvatatud tüümian, toiduõli, vesi </v>
      </c>
      <c r="D39" s="21">
        <v>120</v>
      </c>
      <c r="E39" s="21">
        <f>D39*'Nädal_10_4-.9.klass'!E39/'Nädal_10_4-.9.klass'!D39</f>
        <v>126</v>
      </c>
      <c r="F39" s="21">
        <f>E39*'Nädal_10_4-.9.klass'!F39/'Nädal_10_4-.9.klass'!E39</f>
        <v>4.524</v>
      </c>
      <c r="G39" s="21">
        <f>F39*'Nädal_10_4-.9.klass'!G39/'Nädal_10_4-.9.klass'!F39</f>
        <v>7.9320000000000004</v>
      </c>
      <c r="H39" s="21">
        <f>G39*'Nädal_10_4-.9.klass'!H39/'Nädal_10_4-.9.klass'!G39</f>
        <v>8.4480000000000004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">
      <c r="A40" s="278" t="s">
        <v>13</v>
      </c>
      <c r="B40" s="262" t="str">
        <f>'Nädal_10_4-.9.klass'!B40</f>
        <v>Läätse-kaalika-porgandipada</v>
      </c>
      <c r="C40" s="23" t="str">
        <f>'Nädal_10_4-.9.klass'!C40</f>
        <v>Läätsed, kaalikas, porgand, mugulsibul, küüslauk, kuivatatud tüümian, loorber, söögisool, must pipar, toiduõli, vesi, värske petersell</v>
      </c>
      <c r="D40" s="27">
        <v>40</v>
      </c>
      <c r="E40" s="21">
        <f>D40*'Nädal_10_4-.9.klass'!E40/'Nädal_10_4-.9.klass'!D40</f>
        <v>47.2</v>
      </c>
      <c r="F40" s="21">
        <f>E40*'Nädal_10_4-.9.klass'!F40/'Nädal_10_4-.9.klass'!E40</f>
        <v>5.7400000000000011</v>
      </c>
      <c r="G40" s="21">
        <f>F40*'Nädal_10_4-.9.klass'!G40/'Nädal_10_4-.9.klass'!F40</f>
        <v>1.3800000000000001</v>
      </c>
      <c r="H40" s="21">
        <f>G40*'Nädal_10_4-.9.klass'!H40/'Nädal_10_4-.9.klass'!G40</f>
        <v>2.2200000000000006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4"/>
      <c r="B41" s="262" t="str">
        <f>'Nädal_10_4-.9.klass'!B41</f>
        <v>Täisterapasta/pasta (G) (mahe)</v>
      </c>
      <c r="C41" s="23" t="str">
        <f>'Nädal_10_4-.9.klass'!C41</f>
        <v>Täisterapasta / pasta ( durumnisujahu, vesi), vesi, söögisool, toiduõli</v>
      </c>
      <c r="D41" s="25">
        <v>100</v>
      </c>
      <c r="E41" s="21">
        <f>D41*'Nädal_10_4-.9.klass'!E41/'Nädal_10_4-.9.klass'!D41</f>
        <v>151.33333333333334</v>
      </c>
      <c r="F41" s="21">
        <f>E41*'Nädal_10_4-.9.klass'!F41/'Nädal_10_4-.9.klass'!E41</f>
        <v>26.333333333333339</v>
      </c>
      <c r="G41" s="21">
        <f>F41*'Nädal_10_4-.9.klass'!G41/'Nädal_10_4-.9.klass'!F41</f>
        <v>2.5833333333333339</v>
      </c>
      <c r="H41" s="21">
        <f>G41*'Nädal_10_4-.9.klass'!H41/'Nädal_10_4-.9.klass'!G41</f>
        <v>4.5666666666666682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">
      <c r="A42" s="305"/>
      <c r="B42" s="262" t="str">
        <f>'Nädal_10_4-.9.klass'!B42</f>
        <v>Riis, aurutatud (mahe)</v>
      </c>
      <c r="C42" s="23" t="str">
        <f>'Nädal_10_4-.9.klass'!C42</f>
        <v>Riis, vesi, söögisool</v>
      </c>
      <c r="D42" s="25">
        <v>100</v>
      </c>
      <c r="E42" s="21">
        <f>D42*'Nädal_10_4-.9.klass'!E42/'Nädal_10_4-.9.klass'!D42</f>
        <v>157.70200000000003</v>
      </c>
      <c r="F42" s="21">
        <f>E42*'Nädal_10_4-.9.klass'!F42/'Nädal_10_4-.9.klass'!E42</f>
        <v>26.876000000000001</v>
      </c>
      <c r="G42" s="21">
        <f>F42*'Nädal_10_4-.9.klass'!G42/'Nädal_10_4-.9.klass'!F42</f>
        <v>4.742</v>
      </c>
      <c r="H42" s="21">
        <f>G42*'Nädal_10_4-.9.klass'!H42/'Nädal_10_4-.9.klass'!G42</f>
        <v>2.2770000000000006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.95" customHeight="1">
      <c r="A43" s="306"/>
      <c r="B43" s="262" t="str">
        <f>'Nädal_10_4-.9.klass'!B43</f>
        <v>Juurseller, röstitud</v>
      </c>
      <c r="C43" s="23" t="str">
        <f>'Nädal_10_4-.9.klass'!C43</f>
        <v>Juurseller, toiduõli, söögisool</v>
      </c>
      <c r="D43" s="25">
        <v>100</v>
      </c>
      <c r="E43" s="21">
        <f>D43*'Nädal_10_4-.9.klass'!E43/'Nädal_10_4-.9.klass'!D43</f>
        <v>34.975000000000001</v>
      </c>
      <c r="F43" s="21">
        <f>E43*'Nädal_10_4-.9.klass'!F43/'Nädal_10_4-.9.klass'!E43</f>
        <v>9.75</v>
      </c>
      <c r="G43" s="21">
        <f>F43*'Nädal_10_4-.9.klass'!G43/'Nädal_10_4-.9.klass'!F43</f>
        <v>0.125</v>
      </c>
      <c r="H43" s="21">
        <f>G43*'Nädal_10_4-.9.klass'!H43/'Nädal_10_4-.9.klass'!G43</f>
        <v>1.625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34" customFormat="1" ht="18.95" customHeight="1">
      <c r="A44" s="306"/>
      <c r="B44" s="262" t="str">
        <f>'Nädal_10_4-.9.klass'!B44</f>
        <v xml:space="preserve">Tomatikaste ürtidega </v>
      </c>
      <c r="C44" s="23" t="str">
        <f>'Nädal_10_4-.9.klass'!C44</f>
        <v>Tomatipüree, mugulsibul, küüslauk, fariinsuhkur, kuivatatud basiilik, kuivatatud petersell, pune, toiduõli</v>
      </c>
      <c r="D44" s="25">
        <v>50</v>
      </c>
      <c r="E44" s="21">
        <f>D44*'Nädal_10_4-.9.klass'!E44/'Nädal_10_4-.9.klass'!D44</f>
        <v>46</v>
      </c>
      <c r="F44" s="21">
        <f>E44*'Nädal_10_4-.9.klass'!F44/'Nädal_10_4-.9.klass'!E44</f>
        <v>7.9</v>
      </c>
      <c r="G44" s="21">
        <f>F44*'Nädal_10_4-.9.klass'!G44/'Nädal_10_4-.9.klass'!F44</f>
        <v>1.07</v>
      </c>
      <c r="H44" s="21">
        <f>G44*'Nädal_10_4-.9.klass'!H44/'Nädal_10_4-.9.klass'!G44</f>
        <v>0.89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06"/>
      <c r="B45" s="262" t="str">
        <f>'Nädal_10_4-.9.klass'!B45</f>
        <v>Külm jogurti-keefirikaste, maitserohelisega (L)</v>
      </c>
      <c r="C45" s="23" t="str">
        <f>'Nädal_10_4-.9.klass'!C45</f>
        <v>Maitsestamata jogurt, keefir, sinep, till, petersell, basiilik, roheline sibul</v>
      </c>
      <c r="D45" s="25">
        <v>10</v>
      </c>
      <c r="E45" s="21">
        <f>D45*'Nädal_10_4-.9.klass'!E45/'Nädal_10_4-.9.klass'!D45</f>
        <v>5.5917000000000003</v>
      </c>
      <c r="F45" s="21">
        <f>E45*'Nädal_10_4-.9.klass'!F45/'Nädal_10_4-.9.klass'!E45</f>
        <v>0.4803</v>
      </c>
      <c r="G45" s="21">
        <f>F45*'Nädal_10_4-.9.klass'!G45/'Nädal_10_4-.9.klass'!F45</f>
        <v>0.26089999999999997</v>
      </c>
      <c r="H45" s="21">
        <f>G45*'Nädal_10_4-.9.klass'!H45/'Nädal_10_4-.9.klass'!G45</f>
        <v>0.33659999999999995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06"/>
      <c r="B46" s="262" t="str">
        <f>'Nädal_10_4-.9.klass'!B46</f>
        <v>Porgandi-punasesibulasalat hapukoorega (L)</v>
      </c>
      <c r="C46" s="23" t="str">
        <f>'Nädal_10_4-.9.klass'!C46</f>
        <v>Porgand, punane sibul, õun, hapukoor, toiduõli, õunaäädikas, suhkur, söögisool, muts pipar, petersell</v>
      </c>
      <c r="D46" s="25">
        <v>100</v>
      </c>
      <c r="E46" s="21">
        <f>D46*'Nädal_10_4-.9.klass'!E46/'Nädal_10_4-.9.klass'!D46</f>
        <v>93</v>
      </c>
      <c r="F46" s="21">
        <f>E46*'Nädal_10_4-.9.klass'!F46/'Nädal_10_4-.9.klass'!E46</f>
        <v>6.5</v>
      </c>
      <c r="G46" s="21">
        <f>F46*'Nädal_10_4-.9.klass'!G46/'Nädal_10_4-.9.klass'!F46</f>
        <v>6.46</v>
      </c>
      <c r="H46" s="21">
        <f>G46*'Nädal_10_4-.9.klass'!H46/'Nädal_10_4-.9.klass'!G46</f>
        <v>1.18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06"/>
      <c r="B47" s="262" t="str">
        <f>'Nädal_10_4-.9.klass'!B47</f>
        <v>Valge rõigas, mais, kapsas</v>
      </c>
      <c r="C47" s="23"/>
      <c r="D47" s="25">
        <v>100</v>
      </c>
      <c r="E47" s="21">
        <f>D47*'Nädal_10_4-.9.klass'!E47/'Nädal_10_4-.9.klass'!D47</f>
        <v>44.4</v>
      </c>
      <c r="F47" s="21">
        <f>E47*'Nädal_10_4-.9.klass'!F47/'Nädal_10_4-.9.klass'!E47</f>
        <v>6.4</v>
      </c>
      <c r="G47" s="21">
        <f>F47*'Nädal_10_4-.9.klass'!G47/'Nädal_10_4-.9.klass'!F47</f>
        <v>0.6</v>
      </c>
      <c r="H47" s="21">
        <f>G47*'Nädal_10_4-.9.klass'!H47/'Nädal_10_4-.9.klass'!G47</f>
        <v>1.8700000000000003</v>
      </c>
    </row>
    <row r="48" spans="1:22" ht="18.95" customHeight="1">
      <c r="A48" s="306"/>
      <c r="B48" s="262" t="str">
        <f>'Nädal_10_4-.9.klass'!B48</f>
        <v>Seemnesegu (mahe)</v>
      </c>
      <c r="C48" s="23" t="str">
        <f>'Nädal_10_4-.9.klass'!C48</f>
        <v>Kõrvitsaseemned, päevalilleseemned, seesamiseemned</v>
      </c>
      <c r="D48" s="25">
        <v>15</v>
      </c>
      <c r="E48" s="21">
        <f>D48*'Nädal_10_4-.9.klass'!E48/'Nädal_10_4-.9.klass'!D48</f>
        <v>91.315049999999999</v>
      </c>
      <c r="F48" s="21">
        <f>E48*'Nädal_10_4-.9.klass'!F48/'Nädal_10_4-.9.klass'!E48</f>
        <v>1.92</v>
      </c>
      <c r="G48" s="21">
        <f>F48*'Nädal_10_4-.9.klass'!G48/'Nädal_10_4-.9.klass'!F48</f>
        <v>7.7350499999999993</v>
      </c>
      <c r="H48" s="21">
        <f>G48*'Nädal_10_4-.9.klass'!H48/'Nädal_10_4-.9.klass'!G48</f>
        <v>4.2349499999999995</v>
      </c>
    </row>
    <row r="49" spans="1:15" ht="18.95" customHeight="1">
      <c r="A49" s="314"/>
      <c r="B49" s="262" t="str">
        <f>'Nädal_10_4-.9.klass'!B49</f>
        <v>Piimatooted (piim, keefir R 2,5% ) (L)</v>
      </c>
      <c r="C49" s="23"/>
      <c r="D49" s="25">
        <v>50</v>
      </c>
      <c r="E49" s="21">
        <f>D49*'Nädal_10_4-.9.klass'!E49/'Nädal_10_4-.9.klass'!D49</f>
        <v>28.195</v>
      </c>
      <c r="F49" s="21">
        <f>E49*'Nädal_10_4-.9.klass'!F49/'Nädal_10_4-.9.klass'!E49</f>
        <v>2.4375</v>
      </c>
      <c r="G49" s="21">
        <f>F49*'Nädal_10_4-.9.klass'!G49/'Nädal_10_4-.9.klass'!F49</f>
        <v>1.2849999999999999</v>
      </c>
      <c r="H49" s="21">
        <f>G49*'Nädal_10_4-.9.klass'!H49/'Nädal_10_4-.9.klass'!G49</f>
        <v>1.72</v>
      </c>
    </row>
    <row r="50" spans="1:15" ht="30">
      <c r="A50" s="306"/>
      <c r="B50" s="262" t="str">
        <f>'Nädal_10_4-.9.klass'!B50</f>
        <v>Joogijogurt, maitsestatud (L)</v>
      </c>
      <c r="C50" s="23" t="str">
        <f>'Nädal_10_4-.9.klass'!C50</f>
        <v>Maitsestamata jogurt, naturaalne marjapüree (maasikas, vaarikas, mustad sõstrad, punased sõstrad, mustikas), suhkur</v>
      </c>
      <c r="D50" s="25">
        <v>25</v>
      </c>
      <c r="E50" s="21">
        <f>D50*'Nädal_10_4-.9.klass'!E50/'Nädal_10_4-.9.klass'!D50</f>
        <v>18.686499999999999</v>
      </c>
      <c r="F50" s="21">
        <f>E50*'Nädal_10_4-.9.klass'!F50/'Nädal_10_4-.9.klass'!E50</f>
        <v>3.0307499999999998</v>
      </c>
      <c r="G50" s="21">
        <f>F50*'Nädal_10_4-.9.klass'!G50/'Nädal_10_4-.9.klass'!F50</f>
        <v>0.375</v>
      </c>
      <c r="H50" s="21">
        <f>G50*'Nädal_10_4-.9.klass'!H50/'Nädal_10_4-.9.klass'!G50</f>
        <v>0.80000000000000016</v>
      </c>
    </row>
    <row r="51" spans="1:15" ht="18.95" customHeight="1">
      <c r="A51" s="306"/>
      <c r="B51" s="262" t="str">
        <f>'Nädal_10_4-.9.klass'!B51</f>
        <v>Tee, suhkruta</v>
      </c>
      <c r="C51" s="23" t="str">
        <f>'Nädal_10_4-.9.klass'!C51</f>
        <v>Teepuru, vesi</v>
      </c>
      <c r="D51" s="25">
        <v>50</v>
      </c>
      <c r="E51" s="21">
        <f>D51*'Nädal_10_4-.9.klass'!E51/'Nädal_10_4-.9.klass'!D51</f>
        <v>0.2</v>
      </c>
      <c r="F51" s="21">
        <f>D51*'Nädal_10_4-.9.klass'!F51/'Nädal_10_4-.9.klass'!D51</f>
        <v>0</v>
      </c>
      <c r="G51" s="21">
        <f>D51*'Nädal_10_4-.9.klass'!G51/'Nädal_10_4-.9.klass'!D51</f>
        <v>0</v>
      </c>
      <c r="H51" s="21">
        <f>D51*'Nädal_10_4-.9.klass'!H51/'Nädal_10_4-.9.klass'!D51</f>
        <v>0.05</v>
      </c>
    </row>
    <row r="52" spans="1:15" ht="18.95" customHeight="1">
      <c r="A52" s="314"/>
      <c r="B52" s="262" t="str">
        <f>'Nädal_10_4-.9.klass'!B52</f>
        <v>Rukkileiva (3 sorti) - ja sepikutoodete valik  (G)</v>
      </c>
      <c r="C52" s="23"/>
      <c r="D52" s="25">
        <v>30</v>
      </c>
      <c r="E52" s="21">
        <f>D52*'Nädal_10_4-.9.klass'!E52/'Nädal_10_4-.9.klass'!D52</f>
        <v>73.86</v>
      </c>
      <c r="F52" s="21">
        <f>E52*'Nädal_10_4-.9.klass'!F52/'Nädal_10_4-.9.klass'!E52</f>
        <v>15.69</v>
      </c>
      <c r="G52" s="21">
        <f>F52*'Nädal_10_4-.9.klass'!G52/'Nädal_10_4-.9.klass'!F52</f>
        <v>0.6</v>
      </c>
      <c r="H52" s="21">
        <f>G52*'Nädal_10_4-.9.klass'!H52/'Nädal_10_4-.9.klass'!G52</f>
        <v>2.145</v>
      </c>
    </row>
    <row r="53" spans="1:15" ht="18.95" customHeight="1">
      <c r="A53" s="314"/>
      <c r="B53" s="262" t="str">
        <f>'Nädal_10_4-.9.klass'!B53</f>
        <v>Nuikapsas</v>
      </c>
      <c r="C53" s="23"/>
      <c r="D53" s="25">
        <v>50</v>
      </c>
      <c r="E53" s="21">
        <f>D53*'Nädal_10_4-.9.klass'!E53/'Nädal_10_4-.9.klass'!D53</f>
        <v>12.1</v>
      </c>
      <c r="F53" s="21">
        <f>E53*'Nädal_10_4-.9.klass'!F53/'Nädal_10_4-.9.klass'!E53</f>
        <v>2.1</v>
      </c>
      <c r="G53" s="21">
        <f>F53*'Nädal_10_4-.9.klass'!G53/'Nädal_10_4-.9.klass'!F53</f>
        <v>0.1</v>
      </c>
      <c r="H53" s="21">
        <f>G53*'Nädal_10_4-.9.klass'!H53/'Nädal_10_4-.9.klass'!G53</f>
        <v>0.25</v>
      </c>
    </row>
    <row r="54" spans="1:15" ht="18.95" customHeight="1">
      <c r="A54" s="315"/>
      <c r="B54" s="262" t="str">
        <f>'Nädal_10_4-.9.klass'!B54</f>
        <v xml:space="preserve">Pirn </v>
      </c>
      <c r="C54" s="23"/>
      <c r="D54" s="25">
        <v>50</v>
      </c>
      <c r="E54" s="21">
        <f>D54*'Nädal_10_4-.9.klass'!E54/'Nädal_10_4-.9.klass'!D54</f>
        <v>19.988</v>
      </c>
      <c r="F54" s="21">
        <f>E54*'Nädal_10_4-.9.klass'!F54/'Nädal_10_4-.9.klass'!E54</f>
        <v>5.97</v>
      </c>
      <c r="G54" s="21">
        <f>F54*'Nädal_10_4-.9.klass'!G54/'Nädal_10_4-.9.klass'!F54</f>
        <v>0</v>
      </c>
      <c r="H54" s="21" t="s">
        <v>528</v>
      </c>
    </row>
    <row r="55" spans="1:15" s="34" customFormat="1" ht="18.95" customHeight="1">
      <c r="A55" s="223"/>
      <c r="B55" s="22"/>
      <c r="C55" s="22" t="s">
        <v>37</v>
      </c>
      <c r="D55" s="333"/>
      <c r="E55" s="52">
        <f>SUM(E39:E54)</f>
        <v>950.5465833333335</v>
      </c>
      <c r="F55" s="52">
        <f>SUM(F39:F54)</f>
        <v>125.65188333333334</v>
      </c>
      <c r="G55" s="52">
        <f>SUM(G39:G54)</f>
        <v>35.248283333333333</v>
      </c>
      <c r="H55" s="52">
        <f>SUM(H39:H54)</f>
        <v>32.613216666666673</v>
      </c>
      <c r="J55" s="33"/>
      <c r="K55" s="32"/>
      <c r="L55" s="32"/>
      <c r="M55" s="32"/>
      <c r="N55" s="32"/>
      <c r="O55" s="32"/>
    </row>
    <row r="56" spans="1:15" ht="50.1" customHeight="1">
      <c r="A56" s="238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6">
      <c r="A57" s="298"/>
      <c r="B57" s="262" t="str">
        <f>'Nädal_10_4-.9.klass'!B57</f>
        <v>Selge Lõhesupp köögiviljadega</v>
      </c>
      <c r="C57" s="23" t="str">
        <f>'Nädal_10_4-.9.klass'!C57</f>
        <v>Lõhe, porgand, lillkapsas, kartul, porgand, mugulsibul, küüslauk, porrulauk, toiduõli, must pipar, söögisool, vesi, värske till</v>
      </c>
      <c r="D57" s="21">
        <v>300</v>
      </c>
      <c r="E57" s="21">
        <f>D57*'Nädal_10_4-.9.klass'!E57/'Nädal_10_4-.9.klass'!D57</f>
        <v>220.5</v>
      </c>
      <c r="F57" s="21">
        <f>E57*'Nädal_10_4-.9.klass'!F57/'Nädal_10_4-.9.klass'!E57</f>
        <v>13.245000000000001</v>
      </c>
      <c r="G57" s="21">
        <f>F57*'Nädal_10_4-.9.klass'!G57/'Nädal_10_4-.9.klass'!F57</f>
        <v>11.565000000000001</v>
      </c>
      <c r="H57" s="21">
        <f>G57*'Nädal_10_4-.9.klass'!H57/'Nädal_10_4-.9.klass'!G57</f>
        <v>14.895000000000001</v>
      </c>
    </row>
    <row r="58" spans="1:15" ht="20.25">
      <c r="A58" s="278" t="s">
        <v>13</v>
      </c>
      <c r="B58" s="262" t="str">
        <f>'Nädal_10_4-.9.klass'!B58</f>
        <v>Pastinaagipüreesupp (L)</v>
      </c>
      <c r="C58" s="23" t="str">
        <f>'Nädal_10_4-.9.klass'!C58</f>
        <v>Pastinaak, kartul, mugulsibul, toiduõli, vesi, toidukoor, söögisool, petersell</v>
      </c>
      <c r="D58" s="27">
        <v>50</v>
      </c>
      <c r="E58" s="21">
        <f>D58*'Nädal_10_4-.9.klass'!E58/'Nädal_10_4-.9.klass'!D58</f>
        <v>144</v>
      </c>
      <c r="F58" s="21">
        <f>E58*'Nädal_10_4-.9.klass'!F58/'Nädal_10_4-.9.klass'!E58</f>
        <v>3.79</v>
      </c>
      <c r="G58" s="21">
        <f>F58*'Nädal_10_4-.9.klass'!G58/'Nädal_10_4-.9.klass'!F58</f>
        <v>1.61</v>
      </c>
      <c r="H58" s="21">
        <f>G58*'Nädal_10_4-.9.klass'!H58/'Nädal_10_4-.9.klass'!G58</f>
        <v>0.67800000000000005</v>
      </c>
    </row>
    <row r="59" spans="1:15" ht="36">
      <c r="A59" s="299"/>
      <c r="B59" s="262" t="str">
        <f>'Nädal_10_4-.9.klass'!B59</f>
        <v>Kohupiima-piparkoogidessert marjadega (G, L)</v>
      </c>
      <c r="C59" s="23" t="str">
        <f>'Nädal_10_4-.9.klass'!C59</f>
        <v>Maitsestamata kohupiim, hapukoor, suhkur, sidrunimahl, piparkook (nisujahu, või, suhkur, siirup, kanamuna, söögisooda, kaneel, ingver, nelk, kardemon, söögisool), kirsid (kivideta)</v>
      </c>
      <c r="D59" s="25">
        <v>100</v>
      </c>
      <c r="E59" s="21">
        <f>D59*'Nädal_10_4-.9.klass'!E59/'Nädal_10_4-.9.klass'!D59</f>
        <v>157</v>
      </c>
      <c r="F59" s="21">
        <f>E59*'Nädal_10_4-.9.klass'!F59/'Nädal_10_4-.9.klass'!E59</f>
        <v>20.6</v>
      </c>
      <c r="G59" s="21">
        <f>F59*'Nädal_10_4-.9.klass'!G59/'Nädal_10_4-.9.klass'!F59</f>
        <v>5.93</v>
      </c>
      <c r="H59" s="21">
        <f>G59*'Nädal_10_4-.9.klass'!H59/'Nädal_10_4-.9.klass'!G59</f>
        <v>5.34</v>
      </c>
    </row>
    <row r="60" spans="1:15" ht="18.95" customHeight="1">
      <c r="A60" s="299"/>
      <c r="B60" s="262" t="str">
        <f>'Nädal_10_4-.9.klass'!B60</f>
        <v>Apelsinitarretis vahukoorega (L, VS)</v>
      </c>
      <c r="C60" s="23" t="str">
        <f>'Nädal_10_4-.9.klass'!C60</f>
        <v>Apelsinimahl, õunamahl, suhkur, vesi, želatiin, vahukoor</v>
      </c>
      <c r="D60" s="25">
        <v>100</v>
      </c>
      <c r="E60" s="21">
        <f>D60*'Nädal_10_4-.9.klass'!E60/'Nädal_10_4-.9.klass'!D60</f>
        <v>55.6</v>
      </c>
      <c r="F60" s="21">
        <f>E60*'Nädal_10_4-.9.klass'!F60/'Nädal_10_4-.9.klass'!E60</f>
        <v>8.26</v>
      </c>
      <c r="G60" s="21">
        <f>F60*'Nädal_10_4-.9.klass'!G60/'Nädal_10_4-.9.klass'!F60</f>
        <v>1.8</v>
      </c>
      <c r="H60" s="21">
        <f>G60*'Nädal_10_4-.9.klass'!H60/'Nädal_10_4-.9.klass'!G60</f>
        <v>1.62</v>
      </c>
    </row>
    <row r="61" spans="1:15" ht="20.25">
      <c r="A61" s="299"/>
      <c r="B61" s="262" t="str">
        <f>'Nädal_10_4-.9.klass'!B61</f>
        <v>Piimatooted (piim, keefir R 2,5% ) (L)</v>
      </c>
      <c r="C61" s="23"/>
      <c r="D61" s="25">
        <v>25</v>
      </c>
      <c r="E61" s="21">
        <f>D61*'Nädal_10_4-.9.klass'!E61/'Nädal_10_4-.9.klass'!D61</f>
        <v>14.0975</v>
      </c>
      <c r="F61" s="21">
        <f>E61*'Nädal_10_4-.9.klass'!F61/'Nädal_10_4-.9.klass'!E61</f>
        <v>1.21875</v>
      </c>
      <c r="G61" s="21">
        <f>F61*'Nädal_10_4-.9.klass'!G61/'Nädal_10_4-.9.klass'!F61</f>
        <v>0.64249999999999996</v>
      </c>
      <c r="H61" s="21">
        <f>G61*'Nädal_10_4-.9.klass'!H61/'Nädal_10_4-.9.klass'!G61</f>
        <v>0.86</v>
      </c>
      <c r="J61" s="33"/>
      <c r="K61" s="32"/>
      <c r="L61" s="32"/>
      <c r="M61" s="32"/>
      <c r="N61" s="32"/>
      <c r="O61" s="32"/>
    </row>
    <row r="62" spans="1:15" ht="18.95" customHeight="1">
      <c r="A62" s="299"/>
      <c r="B62" s="262" t="str">
        <f>'Nädal_10_4-.9.klass'!B62</f>
        <v>Mahl (erinevad maitsed)</v>
      </c>
      <c r="C62" s="23" t="str">
        <f>'Nädal_10_4-.9.klass'!C62</f>
        <v>Rõngu suhkruvaba mahlakonsentraat 100% naturaalne, vesi</v>
      </c>
      <c r="D62" s="25">
        <v>25</v>
      </c>
      <c r="E62" s="21">
        <f>D62*'Nädal_10_4-.9.klass'!E62/'Nädal_10_4-.9.klass'!D62</f>
        <v>12.132200000000001</v>
      </c>
      <c r="F62" s="21">
        <f>E62*'Nädal_10_4-.9.klass'!F62/'Nädal_10_4-.9.klass'!E62</f>
        <v>2.9455000000000005</v>
      </c>
      <c r="G62" s="21">
        <f>F62*'Nädal_10_4-.9.klass'!G62/'Nädal_10_4-.9.klass'!F62</f>
        <v>1.2500000000000001E-2</v>
      </c>
      <c r="H62" s="21">
        <f>G62*'Nädal_10_4-.9.klass'!H62/'Nädal_10_4-.9.klass'!G62</f>
        <v>9.0749999999999997E-2</v>
      </c>
      <c r="J62" s="33"/>
      <c r="K62" s="32"/>
      <c r="L62" s="32"/>
      <c r="M62" s="32"/>
      <c r="N62" s="32"/>
      <c r="O62" s="32"/>
    </row>
    <row r="63" spans="1:15" ht="36">
      <c r="A63" s="301"/>
      <c r="B63" s="262" t="str">
        <f>'Nädal_10_4-.9.klass'!B63</f>
        <v>Joogijogurt, maitsestatud (L)</v>
      </c>
      <c r="C63" s="23" t="str">
        <f>'Nädal_10_4-.9.klass'!C63</f>
        <v>Maitsestamata jogurt, naturaalne marjapüree (maasikas, vaarikas, mustad sõstrad, punased sõstrad, mustikas), suhkur</v>
      </c>
      <c r="D63" s="25">
        <v>25</v>
      </c>
      <c r="E63" s="21">
        <f>D63*'Nädal_10_4-.9.klass'!E63/'Nädal_10_4-.9.klass'!D63</f>
        <v>18.686499999999999</v>
      </c>
      <c r="F63" s="21">
        <f>E63*'Nädal_10_4-.9.klass'!F63/'Nädal_10_4-.9.klass'!E63</f>
        <v>3.0307499999999998</v>
      </c>
      <c r="G63" s="21">
        <f>F63*'Nädal_10_4-.9.klass'!G63/'Nädal_10_4-.9.klass'!F63</f>
        <v>0.375</v>
      </c>
      <c r="H63" s="21">
        <f>G63*'Nädal_10_4-.9.klass'!H63/'Nädal_10_4-.9.klass'!G63</f>
        <v>0.80000000000000016</v>
      </c>
    </row>
    <row r="64" spans="1:15" ht="18.95" customHeight="1">
      <c r="A64" s="301"/>
      <c r="B64" s="262" t="str">
        <f>'Nädal_10_4-.9.klass'!B64</f>
        <v>Tee, suhkruta</v>
      </c>
      <c r="C64" s="23" t="str">
        <f>'Nädal_10_4-.9.klass'!C64</f>
        <v>Teepuru, vesi</v>
      </c>
      <c r="D64" s="25">
        <v>50</v>
      </c>
      <c r="E64" s="21">
        <f>D64*'Nädal_10_4-.9.klass'!E64/'Nädal_10_4-.9.klass'!D64</f>
        <v>0.2</v>
      </c>
      <c r="F64" s="21">
        <f>D64*'Nädal_10_4-.9.klass'!F64/'Nädal_10_4-.9.klass'!D64</f>
        <v>0</v>
      </c>
      <c r="G64" s="21">
        <f>D64*'Nädal_10_4-.9.klass'!G64/'Nädal_10_4-.9.klass'!D64</f>
        <v>0</v>
      </c>
      <c r="H64" s="21">
        <f>D64*'Nädal_10_4-.9.klass'!H64/'Nädal_10_4-.9.klass'!D64</f>
        <v>0.05</v>
      </c>
    </row>
    <row r="65" spans="1:12" ht="18.95" customHeight="1">
      <c r="A65" s="301"/>
      <c r="B65" s="262" t="str">
        <f>'Nädal_10_4-.9.klass'!B65</f>
        <v>Rukkileiva (3 sorti) - ja sepikutoodete valik  (G)</v>
      </c>
      <c r="C65" s="23"/>
      <c r="D65" s="25">
        <v>30</v>
      </c>
      <c r="E65" s="21">
        <f>D65*'Nädal_10_4-.9.klass'!E65/'Nädal_10_4-.9.klass'!D65</f>
        <v>73.86</v>
      </c>
      <c r="F65" s="21">
        <f>E65*'Nädal_10_4-.9.klass'!F65/'Nädal_10_4-.9.klass'!E65</f>
        <v>15.69</v>
      </c>
      <c r="G65" s="21">
        <f>F65*'Nädal_10_4-.9.klass'!G65/'Nädal_10_4-.9.klass'!F65</f>
        <v>0.6</v>
      </c>
      <c r="H65" s="21">
        <f>G65*'Nädal_10_4-.9.klass'!H65/'Nädal_10_4-.9.klass'!G65</f>
        <v>2.145</v>
      </c>
    </row>
    <row r="66" spans="1:12" ht="18.95" customHeight="1">
      <c r="A66" s="301"/>
      <c r="B66" s="262" t="str">
        <f>'Nädal_10_4-.9.klass'!B66</f>
        <v xml:space="preserve">Porgand </v>
      </c>
      <c r="C66" s="23"/>
      <c r="D66" s="25">
        <v>50</v>
      </c>
      <c r="E66" s="21">
        <f>D66*'Nädal_10_4-.9.klass'!E66/'Nädal_10_4-.9.klass'!D66</f>
        <v>16.2</v>
      </c>
      <c r="F66" s="21">
        <f>E66*'Nädal_10_4-.9.klass'!F66/'Nädal_10_4-.9.klass'!E66</f>
        <v>2.8</v>
      </c>
      <c r="G66" s="21">
        <f>F66*'Nädal_10_4-.9.klass'!G66/'Nädal_10_4-.9.klass'!F66</f>
        <v>9.9999999999999992E-2</v>
      </c>
      <c r="H66" s="21">
        <f>G66*'Nädal_10_4-.9.klass'!H66/'Nädal_10_4-.9.klass'!G66</f>
        <v>0.29999999999999993</v>
      </c>
    </row>
    <row r="67" spans="1:12" ht="18.95" customHeight="1">
      <c r="A67" s="302"/>
      <c r="B67" s="262" t="str">
        <f>'Nädal_10_4-.9.klass'!B67</f>
        <v>Õun  (mahe)</v>
      </c>
      <c r="C67" s="23"/>
      <c r="D67" s="25">
        <v>50</v>
      </c>
      <c r="E67" s="21">
        <f>D67*'Nädal_10_4-.9.klass'!E67/'Nädal_10_4-.9.klass'!D67</f>
        <v>24.038</v>
      </c>
      <c r="F67" s="21">
        <f>E67*'Nädal_10_4-.9.klass'!F67/'Nädal_10_4-.9.klass'!E67</f>
        <v>6.74</v>
      </c>
      <c r="G67" s="21">
        <f>F67*'Nädal_10_4-.9.klass'!G67/'Nädal_10_4-.9.klass'!F67</f>
        <v>0</v>
      </c>
      <c r="H67" s="21">
        <v>0</v>
      </c>
    </row>
    <row r="68" spans="1:12" ht="18.95" customHeight="1">
      <c r="A68" s="223"/>
      <c r="B68" s="22"/>
      <c r="C68" s="22" t="s">
        <v>37</v>
      </c>
      <c r="D68" s="49"/>
      <c r="E68" s="48">
        <f>SUM(E57:E67)</f>
        <v>736.31420000000014</v>
      </c>
      <c r="F68" s="48">
        <f>SUM(F57:F67)</f>
        <v>78.319999999999993</v>
      </c>
      <c r="G68" s="48">
        <f>SUM(G57:G67)</f>
        <v>22.635000000000002</v>
      </c>
      <c r="H68" s="48">
        <f>SUM(H57:H67)</f>
        <v>26.778750000000006</v>
      </c>
    </row>
    <row r="69" spans="1:12" ht="50.1" customHeight="1">
      <c r="A69" s="238" t="s">
        <v>81</v>
      </c>
      <c r="B69" s="29" t="s">
        <v>532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20.25">
      <c r="A70" s="303"/>
      <c r="B70" s="262" t="str">
        <f>'Nädal_10_4-.9.klass'!B70</f>
        <v xml:space="preserve">Laisk kapsarull </v>
      </c>
      <c r="C70" s="23" t="str">
        <f>'Nädal_10_4-.9.klass'!C70</f>
        <v>Sea-veise segahakkliha, valge peakapsas, riis, söögisool, must pipar, vesi</v>
      </c>
      <c r="D70" s="21">
        <v>150</v>
      </c>
      <c r="E70" s="21">
        <f>D70*'Nädal_10_4-.9.klass'!E70/'Nädal_10_4-.9.klass'!D70</f>
        <v>196.5</v>
      </c>
      <c r="F70" s="21">
        <f>E70*'Nädal_10_4-.9.klass'!F70/'Nädal_10_4-.9.klass'!E70</f>
        <v>6.74</v>
      </c>
      <c r="G70" s="21">
        <f>F70*'Nädal_10_4-.9.klass'!G70/'Nädal_10_4-.9.klass'!F70</f>
        <v>12.57</v>
      </c>
      <c r="H70" s="21">
        <f>G70*'Nädal_10_4-.9.klass'!H70/'Nädal_10_4-.9.klass'!G70</f>
        <v>13.049999999999999</v>
      </c>
    </row>
    <row r="71" spans="1:12" ht="20.25">
      <c r="A71" s="278" t="s">
        <v>13</v>
      </c>
      <c r="B71" s="262" t="str">
        <f>'Nädal_10_4-.9.klass'!B71</f>
        <v>Värskekapsa-läätsehautis</v>
      </c>
      <c r="C71" s="23" t="str">
        <f>'Nädal_10_4-.9.klass'!C71</f>
        <v>Valge peakapsas, mugulsibul, porgand, läätsed (pruunid, rohelised), vesi, till, söögisool, must pipar</v>
      </c>
      <c r="D71" s="27">
        <v>70</v>
      </c>
      <c r="E71" s="21">
        <f>D71*'Nädal_10_4-.9.klass'!E71/'Nädal_10_4-.9.klass'!D71</f>
        <v>71.33</v>
      </c>
      <c r="F71" s="21">
        <f>E71*'Nädal_10_4-.9.klass'!F71/'Nädal_10_4-.9.klass'!E71</f>
        <v>8.19</v>
      </c>
      <c r="G71" s="21">
        <f>F71*'Nädal_10_4-.9.klass'!G71/'Nädal_10_4-.9.klass'!F71</f>
        <v>2.3519999999999999</v>
      </c>
      <c r="H71" s="21">
        <f>G71*'Nädal_10_4-.9.klass'!H71/'Nädal_10_4-.9.klass'!G71</f>
        <v>3.234</v>
      </c>
    </row>
    <row r="72" spans="1:12" ht="20.25">
      <c r="A72" s="488"/>
      <c r="B72" s="262" t="str">
        <f>'Nädal_10_4-.9.klass'!B72</f>
        <v>Kartul, aurutatud</v>
      </c>
      <c r="C72" s="23"/>
      <c r="D72" s="25">
        <v>100</v>
      </c>
      <c r="E72" s="21">
        <f>D72*'Nädal_10_4-.9.klass'!E72/'Nädal_10_4-.9.klass'!D72</f>
        <v>72.5</v>
      </c>
      <c r="F72" s="21">
        <f>E72*'Nädal_10_4-.9.klass'!F72/'Nädal_10_4-.9.klass'!E72</f>
        <v>15.5</v>
      </c>
      <c r="G72" s="21">
        <f>F72*'Nädal_10_4-.9.klass'!G72/'Nädal_10_4-.9.klass'!F72</f>
        <v>0</v>
      </c>
      <c r="H72" s="21">
        <f>D72*'Nädal_10_4-.9.klass'!H72/'Nädal_10_4-.9.klass'!D72</f>
        <v>1.8999999999999997</v>
      </c>
    </row>
    <row r="73" spans="1:12" ht="18.95" customHeight="1">
      <c r="A73" s="488"/>
      <c r="B73" s="262" t="str">
        <f>'Nädal_10_4-.9.klass'!B73</f>
        <v>Tatar, aurutatud (mahe)</v>
      </c>
      <c r="C73" s="23" t="str">
        <f>'Nädal_10_4-.9.klass'!C73</f>
        <v>Tatar, söögisool, vesi</v>
      </c>
      <c r="D73" s="25">
        <v>100</v>
      </c>
      <c r="E73" s="21">
        <f>D73*'Nädal_10_4-.9.klass'!E73/'Nädal_10_4-.9.klass'!D73</f>
        <v>154.19999999999999</v>
      </c>
      <c r="F73" s="21">
        <f>E73*'Nädal_10_4-.9.klass'!F73/'Nädal_10_4-.9.klass'!E73</f>
        <v>26.999999999999996</v>
      </c>
      <c r="G73" s="21">
        <f>F73*'Nädal_10_4-.9.klass'!G73/'Nädal_10_4-.9.klass'!F73</f>
        <v>2.4999999999999996</v>
      </c>
      <c r="H73" s="21">
        <f>G73*'Nädal_10_4-.9.klass'!H73/'Nädal_10_4-.9.klass'!G73</f>
        <v>4.8333333333333321</v>
      </c>
    </row>
    <row r="74" spans="1:12" ht="18.95" customHeight="1">
      <c r="A74" s="488"/>
      <c r="B74" s="262" t="str">
        <f>'Nädal_10_4-.9.klass'!B74</f>
        <v>Aedoad, aurutatu</v>
      </c>
      <c r="C74" s="23"/>
      <c r="D74" s="25">
        <v>100</v>
      </c>
      <c r="E74" s="21">
        <f>D74*'Nädal_10_4-.9.klass'!E74/'Nädal_10_4-.9.klass'!D74</f>
        <v>41.1</v>
      </c>
      <c r="F74" s="21">
        <f>E74*'Nädal_10_4-.9.klass'!F74/'Nädal_10_4-.9.klass'!E74</f>
        <v>5.59</v>
      </c>
      <c r="G74" s="21">
        <f>F74*'Nädal_10_4-.9.klass'!G74/'Nädal_10_4-.9.klass'!F74</f>
        <v>0.33</v>
      </c>
      <c r="H74" s="21">
        <f>G74*'Nädal_10_4-.9.klass'!H74/'Nädal_10_4-.9.klass'!G74</f>
        <v>2.2000000000000002</v>
      </c>
      <c r="I74" s="26"/>
      <c r="J74" s="26"/>
      <c r="K74" s="26"/>
      <c r="L74" s="26"/>
    </row>
    <row r="75" spans="1:12" ht="18.95" customHeight="1">
      <c r="A75" s="488"/>
      <c r="B75" s="262" t="str">
        <f>'Nädal_10_4-.9.klass'!B75</f>
        <v>Soe tomatikaste</v>
      </c>
      <c r="C75" s="23" t="str">
        <f>'Nädal_10_4-.9.klass'!C75</f>
        <v>Tomat purustatud, tomatipasta, toiduõli, küüslauk, mugulsibul, vesi, basiilik, söögisool, must pipar</v>
      </c>
      <c r="D75" s="25">
        <v>50</v>
      </c>
      <c r="E75" s="21">
        <f>D75*'Nädal_10_4-.9.klass'!E75/'Nädal_10_4-.9.klass'!D75</f>
        <v>17.55</v>
      </c>
      <c r="F75" s="21">
        <f>E75*'Nädal_10_4-.9.klass'!F75/'Nädal_10_4-.9.klass'!E75</f>
        <v>3.28</v>
      </c>
      <c r="G75" s="21">
        <f>F75*'Nädal_10_4-.9.klass'!G75/'Nädal_10_4-.9.klass'!F75</f>
        <v>0.55000000000000004</v>
      </c>
      <c r="H75" s="21">
        <f>G75*'Nädal_10_4-.9.klass'!H75/'Nädal_10_4-.9.klass'!G75</f>
        <v>0.39</v>
      </c>
      <c r="I75" s="26"/>
      <c r="J75" s="26"/>
      <c r="K75" s="26"/>
      <c r="L75" s="26"/>
    </row>
    <row r="76" spans="1:12" ht="18.95" customHeight="1">
      <c r="A76" s="488"/>
      <c r="B76" s="262" t="str">
        <f>'Nädal_10_4-.9.klass'!B76</f>
        <v>Mahla-õlikaste</v>
      </c>
      <c r="C76" s="23" t="str">
        <f>'Nädal_10_4-.9.klass'!C76</f>
        <v>Õunamahl 100% naturaalne, õunaäädikas, sinepipulber, söögisool, petersell, värske, toiduõli</v>
      </c>
      <c r="D76" s="25">
        <v>5</v>
      </c>
      <c r="E76" s="21">
        <f>D76*'Nädal_10_4-.9.klass'!E76/'Nädal_10_4-.9.klass'!D76</f>
        <v>32.189399999999999</v>
      </c>
      <c r="F76" s="21">
        <f>E76*'Nädal_10_4-.9.klass'!F76/'Nädal_10_4-.9.klass'!E76</f>
        <v>9.7050000000000011E-2</v>
      </c>
      <c r="G76" s="21">
        <f>F76*'Nädal_10_4-.9.klass'!G76/'Nädal_10_4-.9.klass'!F76</f>
        <v>3.5305500000000003</v>
      </c>
      <c r="H76" s="21">
        <f>G76*'Nädal_10_4-.9.klass'!H76/'Nädal_10_4-.9.klass'!G76</f>
        <v>1.3550000000000001E-2</v>
      </c>
      <c r="I76" s="26"/>
      <c r="J76" s="26"/>
      <c r="K76" s="26"/>
      <c r="L76" s="26"/>
    </row>
    <row r="77" spans="1:12" ht="18.95" customHeight="1">
      <c r="A77" s="488"/>
      <c r="B77" s="262" t="str">
        <f>'Nädal_10_4-.9.klass'!B77</f>
        <v>Peedisalat pohladega</v>
      </c>
      <c r="C77" s="23" t="str">
        <f>'Nädal_10_4-.9.klass'!C77</f>
        <v>Keedupeet, pohlad, suhkur</v>
      </c>
      <c r="D77" s="25">
        <v>100</v>
      </c>
      <c r="E77" s="21">
        <f>D77*'Nädal_10_4-.9.klass'!E77/'Nädal_10_4-.9.klass'!D77</f>
        <v>52.4</v>
      </c>
      <c r="F77" s="21">
        <f>E77*'Nädal_10_4-.9.klass'!F77/'Nädal_10_4-.9.klass'!E77</f>
        <v>9.89</v>
      </c>
      <c r="G77" s="21">
        <f>F77*'Nädal_10_4-.9.klass'!G77/'Nädal_10_4-.9.klass'!F77</f>
        <v>0.24</v>
      </c>
      <c r="H77" s="21">
        <f>G77*'Nädal_10_4-.9.klass'!H77/'Nädal_10_4-.9.klass'!G77</f>
        <v>1.44</v>
      </c>
    </row>
    <row r="78" spans="1:12" ht="18.95" customHeight="1">
      <c r="A78" s="488"/>
      <c r="B78" s="262" t="str">
        <f>'Nädal_10_4-.9.klass'!B78</f>
        <v>Nuikapsas, porgand, hapukurk</v>
      </c>
      <c r="C78" s="23"/>
      <c r="D78" s="25">
        <v>100</v>
      </c>
      <c r="E78" s="21">
        <f>D78*'Nädal_10_4-.9.klass'!E78/'Nädal_10_4-.9.klass'!D78</f>
        <v>50</v>
      </c>
      <c r="F78" s="21">
        <f>E78*'Nädal_10_4-.9.klass'!F78/'Nädal_10_4-.9.klass'!E78</f>
        <v>10.6</v>
      </c>
      <c r="G78" s="21">
        <f>F78*'Nädal_10_4-.9.klass'!G78/'Nädal_10_4-.9.klass'!F78</f>
        <v>0.17</v>
      </c>
      <c r="H78" s="21">
        <f>G78*'Nädal_10_4-.9.klass'!H78/'Nädal_10_4-.9.klass'!G78</f>
        <v>0.63</v>
      </c>
    </row>
    <row r="79" spans="1:12" ht="18.95" customHeight="1">
      <c r="A79" s="488"/>
      <c r="B79" s="262" t="str">
        <f>'Nädal_10_4-.9.klass'!B79</f>
        <v>Seemnesegu (mahe)</v>
      </c>
      <c r="C79" s="23" t="str">
        <f>'Nädal_10_4-.9.klass'!C79</f>
        <v>Kõrvitsaseemned, päevalilleseemned, seesamiseemned</v>
      </c>
      <c r="D79" s="25">
        <v>15</v>
      </c>
      <c r="E79" s="21">
        <f>D79*'Nädal_10_4-.9.klass'!E79/'Nädal_10_4-.9.klass'!D79</f>
        <v>91.315049999999999</v>
      </c>
      <c r="F79" s="21">
        <f>E79*'Nädal_10_4-.9.klass'!F79/'Nädal_10_4-.9.klass'!E79</f>
        <v>1.92</v>
      </c>
      <c r="G79" s="21">
        <f>F79*'Nädal_10_4-.9.klass'!G79/'Nädal_10_4-.9.klass'!F79</f>
        <v>7.7350499999999993</v>
      </c>
      <c r="H79" s="21">
        <f>G79*'Nädal_10_4-.9.klass'!H79/'Nädal_10_4-.9.klass'!G79</f>
        <v>4.2349499999999995</v>
      </c>
    </row>
    <row r="80" spans="1:12" ht="18.95" customHeight="1">
      <c r="A80" s="305"/>
      <c r="B80" s="262" t="str">
        <f>'Nädal_10_4-.9.klass'!B80</f>
        <v>Piimatooted (piim, keefir R 2,5% ) (L)</v>
      </c>
      <c r="C80" s="23"/>
      <c r="D80" s="25">
        <v>50</v>
      </c>
      <c r="E80" s="21">
        <f>D80*'Nädal_10_4-.9.klass'!E80/'Nädal_10_4-.9.klass'!D80</f>
        <v>28.195</v>
      </c>
      <c r="F80" s="21">
        <f>E80*'Nädal_10_4-.9.klass'!F80/'Nädal_10_4-.9.klass'!E80</f>
        <v>2.4375</v>
      </c>
      <c r="G80" s="21">
        <f>F80*'Nädal_10_4-.9.klass'!G80/'Nädal_10_4-.9.klass'!F80</f>
        <v>1.2849999999999999</v>
      </c>
      <c r="H80" s="21">
        <f>G80*'Nädal_10_4-.9.klass'!H80/'Nädal_10_4-.9.klass'!G80</f>
        <v>1.72</v>
      </c>
    </row>
    <row r="81" spans="1:8" ht="18.95" customHeight="1">
      <c r="A81" s="305"/>
      <c r="B81" s="262" t="str">
        <f>'Nädal_10_4-.9.klass'!B81</f>
        <v>Joogijogurt, maitsestatud (L)</v>
      </c>
      <c r="C81" s="23" t="str">
        <f>'Nädal_10_4-.9.klass'!C81</f>
        <v>Maitsestamata jogurt, naturaalne marjapüree (maasikas, vaarikas, mustad sõstrad, punased sõstrad, mustikas), suhkur</v>
      </c>
      <c r="D81" s="25">
        <v>50</v>
      </c>
      <c r="E81" s="21">
        <f>D81*'Nädal_10_4-.9.klass'!E81/'Nädal_10_4-.9.klass'!D81</f>
        <v>37.372999999999998</v>
      </c>
      <c r="F81" s="21">
        <f>E81*'Nädal_10_4-.9.klass'!F81/'Nädal_10_4-.9.klass'!E81</f>
        <v>6.0614999999999997</v>
      </c>
      <c r="G81" s="21">
        <f>F81*'Nädal_10_4-.9.klass'!G81/'Nädal_10_4-.9.klass'!F81</f>
        <v>0.75</v>
      </c>
      <c r="H81" s="21">
        <f>G81*'Nädal_10_4-.9.klass'!H81/'Nädal_10_4-.9.klass'!G81</f>
        <v>1.6000000000000003</v>
      </c>
    </row>
    <row r="82" spans="1:8" ht="20.25">
      <c r="A82" s="314"/>
      <c r="B82" s="262" t="str">
        <f>'Nädal_10_4-.9.klass'!B82</f>
        <v>Tee, suhkruta</v>
      </c>
      <c r="C82" s="23" t="str">
        <f>'Nädal_10_4-.9.klass'!C82</f>
        <v>Teepuru, vesi</v>
      </c>
      <c r="D82" s="25">
        <v>50</v>
      </c>
      <c r="E82" s="21">
        <f>D82*'Nädal_10_4-.9.klass'!E82/'Nädal_10_4-.9.klass'!D82</f>
        <v>0.2</v>
      </c>
      <c r="F82" s="21">
        <f>E82*'Nädal_10_4-.9.klass'!F82/'Nädal_10_4-.9.klass'!E82</f>
        <v>0</v>
      </c>
      <c r="G82" s="21">
        <v>0</v>
      </c>
      <c r="H82" s="21">
        <v>0.05</v>
      </c>
    </row>
    <row r="83" spans="1:8" ht="18.95" customHeight="1">
      <c r="A83" s="314"/>
      <c r="B83" s="262" t="str">
        <f>'Nädal_10_4-.9.klass'!B83</f>
        <v>Rukkileiva (3 sorti) - ja sepikutoodete valik  (G)</v>
      </c>
      <c r="C83" s="23"/>
      <c r="D83" s="25">
        <v>30</v>
      </c>
      <c r="E83" s="21">
        <f>D83*'Nädal_10_4-.9.klass'!E83/'Nädal_10_4-.9.klass'!D83</f>
        <v>73.86</v>
      </c>
      <c r="F83" s="21">
        <f>E83*'Nädal_10_4-.9.klass'!F83/'Nädal_10_4-.9.klass'!E83</f>
        <v>15.69</v>
      </c>
      <c r="G83" s="21">
        <f>F83*'Nädal_10_4-.9.klass'!G83/'Nädal_10_4-.9.klass'!F83</f>
        <v>0.6</v>
      </c>
      <c r="H83" s="21">
        <f>G83*'Nädal_10_4-.9.klass'!H83/'Nädal_10_4-.9.klass'!G83</f>
        <v>2.145</v>
      </c>
    </row>
    <row r="84" spans="1:8" ht="18.95" customHeight="1">
      <c r="A84" s="314"/>
      <c r="B84" s="262" t="str">
        <f>'Nädal_10_4-.9.klass'!B84</f>
        <v>Valge redis</v>
      </c>
      <c r="C84" s="23"/>
      <c r="D84" s="25">
        <v>50</v>
      </c>
      <c r="E84" s="21">
        <f>D84*'Nädal_10_4-.9.klass'!E84/'Nädal_10_4-.9.klass'!D84</f>
        <v>9.4499999999999993</v>
      </c>
      <c r="F84" s="21">
        <f>E84*'Nädal_10_4-.9.klass'!F84/'Nädal_10_4-.9.klass'!E84</f>
        <v>1.45</v>
      </c>
      <c r="G84" s="21">
        <f>F84*'Nädal_10_4-.9.klass'!G84/'Nädal_10_4-.9.klass'!F84</f>
        <v>4.9999999999999996E-2</v>
      </c>
      <c r="H84" s="21">
        <f>G84*'Nädal_10_4-.9.klass'!H84/'Nädal_10_4-.9.klass'!G84</f>
        <v>0.39999999999999997</v>
      </c>
    </row>
    <row r="85" spans="1:8" ht="18.95" customHeight="1">
      <c r="A85" s="315"/>
      <c r="B85" s="262" t="str">
        <f>'Nädal_10_4-.9.klass'!B85</f>
        <v xml:space="preserve">Pirn </v>
      </c>
      <c r="C85" s="23"/>
      <c r="D85" s="25">
        <v>50</v>
      </c>
      <c r="E85" s="21">
        <f>D85*'Nädal_10_4-.9.klass'!E85/'Nädal_10_4-.9.klass'!D85</f>
        <v>19.988</v>
      </c>
      <c r="F85" s="21">
        <f>E85*'Nädal_10_4-.9.klass'!F85/'Nädal_10_4-.9.klass'!E85</f>
        <v>5.97</v>
      </c>
      <c r="G85" s="21">
        <f>F85*'Nädal_10_4-.9.klass'!G85/'Nädal_10_4-.9.klass'!F85</f>
        <v>0</v>
      </c>
      <c r="H85" s="21" t="s">
        <v>528</v>
      </c>
    </row>
    <row r="86" spans="1:8" ht="18.95" customHeight="1">
      <c r="A86" s="223"/>
      <c r="B86" s="22"/>
      <c r="C86" s="22" t="s">
        <v>37</v>
      </c>
      <c r="D86" s="50"/>
      <c r="E86" s="48">
        <f>SUM(E70:E85)</f>
        <v>948.15045000000009</v>
      </c>
      <c r="F86" s="48">
        <f>SUM(F70:F85)</f>
        <v>120.41604999999998</v>
      </c>
      <c r="G86" s="48">
        <f>SUM(G70:G85)</f>
        <v>32.662600000000005</v>
      </c>
      <c r="H86" s="48">
        <f>SUM(H70:H85)</f>
        <v>37.840833333333329</v>
      </c>
    </row>
    <row r="87" spans="1:8" ht="18.95" customHeight="1">
      <c r="A87" s="385" t="s">
        <v>98</v>
      </c>
      <c r="B87" s="386"/>
      <c r="C87" s="386"/>
      <c r="D87" s="387"/>
      <c r="E87" s="20">
        <f>AVERAGE(E24,E37,E86,E68,E55)</f>
        <v>865.92844000000002</v>
      </c>
      <c r="F87" s="19">
        <f>AVERAGE(F24,F37,F86,F68,F55)</f>
        <v>112.88009666666667</v>
      </c>
      <c r="G87" s="19">
        <f>AVERAGE(G24,G37,G86,G68,G55)</f>
        <v>28.427660000000003</v>
      </c>
      <c r="H87" s="19">
        <f>AVERAGE(H24,H37,H86,H68,H55)</f>
        <v>31.574546666666663</v>
      </c>
    </row>
    <row r="88" spans="1:8" ht="18.95" customHeight="1">
      <c r="A88" s="18"/>
      <c r="B88" s="17"/>
      <c r="C88" s="388" t="s">
        <v>238</v>
      </c>
      <c r="D88" s="389"/>
      <c r="E88" s="334"/>
      <c r="F88" s="14">
        <f>(F87*4)/E87*100</f>
        <v>52.142921494375059</v>
      </c>
      <c r="G88" s="14">
        <f>(G87*9)/E87*100</f>
        <v>29.546198990761873</v>
      </c>
      <c r="H88" s="14">
        <f>(H87*4)/E87*100</f>
        <v>14.585291443559315</v>
      </c>
    </row>
    <row r="89" spans="1:8" ht="18.95" customHeight="1">
      <c r="A89" s="16"/>
      <c r="B89" s="15"/>
      <c r="C89" s="390" t="s">
        <v>100</v>
      </c>
      <c r="D89" s="391"/>
      <c r="E89" s="334" t="s">
        <v>529</v>
      </c>
      <c r="F89" s="14" t="s">
        <v>102</v>
      </c>
      <c r="G89" s="14" t="s">
        <v>103</v>
      </c>
      <c r="H89" s="14" t="s">
        <v>104</v>
      </c>
    </row>
    <row r="90" spans="1:8" ht="18.95" customHeight="1">
      <c r="A90" s="403" t="s">
        <v>105</v>
      </c>
      <c r="B90" s="403"/>
      <c r="C90" s="403"/>
      <c r="D90" s="403"/>
      <c r="E90" s="382"/>
      <c r="F90" s="382"/>
      <c r="G90" s="382"/>
      <c r="H90" s="382"/>
    </row>
    <row r="91" spans="1:8" ht="18.95" customHeight="1">
      <c r="A91" s="376" t="s">
        <v>106</v>
      </c>
      <c r="B91" s="377"/>
      <c r="C91" s="377"/>
      <c r="D91" s="377"/>
      <c r="E91" s="377"/>
      <c r="F91" s="377"/>
      <c r="G91" s="377"/>
      <c r="H91" s="378"/>
    </row>
    <row r="92" spans="1:8" ht="18.95" customHeight="1">
      <c r="A92" s="395" t="s">
        <v>530</v>
      </c>
      <c r="B92" s="396"/>
      <c r="C92" s="396"/>
      <c r="D92" s="396"/>
      <c r="E92" s="396"/>
      <c r="F92" s="396"/>
      <c r="G92" s="396"/>
      <c r="H92" s="397"/>
    </row>
    <row r="93" spans="1:8" ht="18.95" customHeight="1">
      <c r="A93" s="379" t="s">
        <v>531</v>
      </c>
      <c r="B93" s="380"/>
      <c r="C93" s="380"/>
      <c r="D93" s="380"/>
      <c r="E93" s="380"/>
      <c r="F93" s="380"/>
      <c r="G93" s="380"/>
      <c r="H93" s="381"/>
    </row>
    <row r="94" spans="1:8" ht="18.95" customHeight="1">
      <c r="A94" s="379" t="s">
        <v>109</v>
      </c>
      <c r="B94" s="380"/>
      <c r="C94" s="380"/>
      <c r="D94" s="380"/>
      <c r="E94" s="380"/>
      <c r="F94" s="380"/>
      <c r="G94" s="380"/>
      <c r="H94" s="381"/>
    </row>
    <row r="95" spans="1:8" ht="18.95" customHeight="1">
      <c r="A95" s="379" t="s">
        <v>110</v>
      </c>
      <c r="B95" s="380"/>
      <c r="C95" s="380"/>
      <c r="D95" s="380"/>
      <c r="E95" s="380"/>
      <c r="F95" s="380"/>
      <c r="G95" s="380"/>
      <c r="H95" s="381"/>
    </row>
    <row r="96" spans="1:8" ht="18.95" customHeight="1">
      <c r="A96" s="373" t="s">
        <v>111</v>
      </c>
      <c r="B96" s="373"/>
      <c r="C96" s="373"/>
      <c r="D96" s="373"/>
      <c r="E96" s="373"/>
      <c r="F96" s="373"/>
      <c r="G96" s="373"/>
      <c r="H96" s="373"/>
    </row>
    <row r="97" spans="1:8" ht="18.95" customHeight="1">
      <c r="A97" s="13" t="s">
        <v>112</v>
      </c>
      <c r="B97" s="12" t="s">
        <v>113</v>
      </c>
      <c r="C97" s="12"/>
      <c r="D97" s="12"/>
      <c r="E97" s="11"/>
      <c r="F97" s="11"/>
      <c r="G97" s="11"/>
      <c r="H97" s="10"/>
    </row>
    <row r="98" spans="1:8" ht="18.95" customHeight="1">
      <c r="A98" s="9" t="s">
        <v>114</v>
      </c>
      <c r="B98" s="8" t="s">
        <v>115</v>
      </c>
      <c r="C98" s="8"/>
      <c r="D98" s="8"/>
      <c r="E98" s="7"/>
      <c r="F98" s="7"/>
      <c r="G98" s="7"/>
      <c r="H98" s="6"/>
    </row>
    <row r="99" spans="1:8" ht="18.95" customHeight="1">
      <c r="A99" s="5" t="s">
        <v>116</v>
      </c>
      <c r="B99" s="4" t="s">
        <v>117</v>
      </c>
      <c r="C99" s="4"/>
      <c r="D99" s="4"/>
      <c r="E99" s="3"/>
      <c r="F99" s="3"/>
      <c r="G99" s="3"/>
      <c r="H99" s="2"/>
    </row>
  </sheetData>
  <mergeCells count="14">
    <mergeCell ref="A96:H96"/>
    <mergeCell ref="A1:B5"/>
    <mergeCell ref="A6:B6"/>
    <mergeCell ref="A87:D87"/>
    <mergeCell ref="C88:D88"/>
    <mergeCell ref="D1:E7"/>
    <mergeCell ref="A90:H90"/>
    <mergeCell ref="A91:H91"/>
    <mergeCell ref="A72:A79"/>
    <mergeCell ref="A92:H92"/>
    <mergeCell ref="A93:H93"/>
    <mergeCell ref="A94:H94"/>
    <mergeCell ref="C89:D89"/>
    <mergeCell ref="A95:H95"/>
  </mergeCells>
  <pageMargins left="0.25" right="0.25" top="0.75" bottom="0.75" header="0.3" footer="0.3"/>
  <pageSetup paperSize="9" scale="52" fitToHeight="0" orientation="landscape" r:id="rId1"/>
  <rowBreaks count="3" manualBreakCount="3">
    <brk id="37" max="7" man="1"/>
    <brk id="68" max="7" man="1"/>
    <brk id="37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DC92-73BE-485A-985B-C1AB57B7410B}">
  <sheetPr>
    <pageSetUpPr fitToPage="1"/>
  </sheetPr>
  <dimension ref="A1:W104"/>
  <sheetViews>
    <sheetView topLeftCell="A41" zoomScale="80" zoomScaleNormal="80" workbookViewId="0">
      <selection activeCell="I90" sqref="I90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tr">
        <f>'Nädal_11_4.-9.klass'!A7</f>
        <v>11. nädal</v>
      </c>
      <c r="B7" s="44" t="str">
        <f>'Nädal_11_4.-9.klass'!B7</f>
        <v>09.03.2026-13.03.2026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10"/>
      <c r="B9" s="262" t="str">
        <f>'Nädal_11_4.-9.klass'!B9</f>
        <v xml:space="preserve">Kodune sealihaguljašš </v>
      </c>
      <c r="C9" s="23" t="str">
        <f>'Nädal_11_4.-9.klass'!C9</f>
        <v>Sealiha, vesi, rohelinepaprika, mugulsibul, tomatipüree, toiduiõli, küüslauk, petersell, jahvatatud paprika, söögisool, loorber, must pipar, vürtsköömen</v>
      </c>
      <c r="D9" s="21">
        <v>140</v>
      </c>
      <c r="E9" s="21">
        <f>D9*'Nädal_11_4.-9.klass'!E9/'Nädal_11_4.-9.klass'!D9</f>
        <v>183.06259999999995</v>
      </c>
      <c r="F9" s="21">
        <f>D9*'Nädal_11_4.-9.klass'!F9/'Nädal_11_4.-9.klass'!D9</f>
        <v>7.7769999999999992</v>
      </c>
      <c r="G9" s="21">
        <f>D9*'Nädal_11_4.-9.klass'!G9/'Nädal_11_4.-9.klass'!D9</f>
        <v>13.565999999999999</v>
      </c>
      <c r="H9" s="21">
        <f>D9*'Nädal_11_4.-9.klass'!H9/'Nädal_11_4.-9.klass'!D9</f>
        <v>7.7881999999999998</v>
      </c>
    </row>
    <row r="10" spans="1:8" ht="30">
      <c r="A10" s="278" t="s">
        <v>13</v>
      </c>
      <c r="B10" s="262" t="str">
        <f>'Nädal_11_4.-9.klass'!B10</f>
        <v>Läätseguljašš (mahe)</v>
      </c>
      <c r="C10" s="23" t="str">
        <f>'Nädal_11_4.-9.klass'!C10</f>
        <v>Läätsed ,vesi, roheline paprika, mugulsibul, tomatipüree, toiduiõli, küüslauk, värske petersell, jahvatatud paprika, söögisool, loorber, must pipar, vürtsköömen</v>
      </c>
      <c r="D10" s="27">
        <v>20</v>
      </c>
      <c r="E10" s="21">
        <f>D10*'Nädal_11_4.-9.klass'!E10/'Nädal_11_4.-9.klass'!D10</f>
        <v>26.480599999999995</v>
      </c>
      <c r="F10" s="21">
        <f>D10*'Nädal_11_4.-9.klass'!F10/'Nädal_11_4.-9.klass'!D10</f>
        <v>3.5345999999999993</v>
      </c>
      <c r="G10" s="21">
        <f>D10*'Nädal_11_4.-9.klass'!G10/'Nädal_11_4.-9.klass'!D10</f>
        <v>0.91739999999999999</v>
      </c>
      <c r="H10" s="21">
        <f>D10*'Nädal_11_4.-9.klass'!H10/'Nädal_11_4.-9.klass'!D10</f>
        <v>1.2993999999999999</v>
      </c>
    </row>
    <row r="11" spans="1:8" ht="18.95" customHeight="1">
      <c r="A11" s="311"/>
      <c r="B11" s="262" t="str">
        <f>'Nädal_11_4.-9.klass'!B11</f>
        <v>Riis, aurutatud (mahe)</v>
      </c>
      <c r="C11" s="23" t="str">
        <f>'Nädal_11_4.-9.klass'!C11</f>
        <v>Riis, vesi, söögisool</v>
      </c>
      <c r="D11" s="25">
        <v>100</v>
      </c>
      <c r="E11" s="21">
        <f>D11*'Nädal_11_4.-9.klass'!E11/'Nädal_11_4.-9.klass'!D11</f>
        <v>157.70200000000003</v>
      </c>
      <c r="F11" s="21">
        <f>D11*'Nädal_11_4.-9.klass'!F11/'Nädal_11_4.-9.klass'!D11</f>
        <v>26.875999999999998</v>
      </c>
      <c r="G11" s="21">
        <f>D11*'Nädal_11_4.-9.klass'!G11/'Nädal_11_4.-9.klass'!D11</f>
        <v>4.742</v>
      </c>
      <c r="H11" s="21">
        <f>D11*'Nädal_11_4.-9.klass'!H11/'Nädal_11_4.-9.klass'!D11</f>
        <v>2.2770000000000001</v>
      </c>
    </row>
    <row r="12" spans="1:8" ht="18.95" customHeight="1">
      <c r="A12" s="312"/>
      <c r="B12" s="262" t="str">
        <f>'Nädal_11_4.-9.klass'!B12</f>
        <v>Kuskuss, aurutatud (G)</v>
      </c>
      <c r="C12" s="23" t="str">
        <f>'Nädal_11_4.-9.klass'!C12</f>
        <v>Kuskuss, vesi, söögisool</v>
      </c>
      <c r="D12" s="25">
        <v>100</v>
      </c>
      <c r="E12" s="21">
        <f>D12*'Nädal_11_4.-9.klass'!E12/'Nädal_11_4.-9.klass'!D12</f>
        <v>134.00000000000003</v>
      </c>
      <c r="F12" s="21">
        <f>D12*'Nädal_11_4.-9.klass'!F12/'Nädal_11_4.-9.klass'!D12</f>
        <v>27.2</v>
      </c>
      <c r="G12" s="21">
        <f>D12*'Nädal_11_4.-9.klass'!G12/'Nädal_11_4.-9.klass'!D12</f>
        <v>0</v>
      </c>
      <c r="H12" s="21">
        <f>D12*'Nädal_11_4.-9.klass'!H12/'Nädal_11_4.-9.klass'!D12</f>
        <v>4.1333333333333337</v>
      </c>
    </row>
    <row r="13" spans="1:8" ht="18.95" customHeight="1">
      <c r="A13" s="312"/>
      <c r="B13" s="262" t="str">
        <f>'Nädal_11_4.-9.klass'!B13</f>
        <v>Miniporgandid, aurutatud</v>
      </c>
      <c r="C13" s="23" t="str">
        <f>'Nädal_11_4.-9.klass'!C13</f>
        <v>Miniporgand, vesi, söögisool</v>
      </c>
      <c r="D13" s="25">
        <v>100</v>
      </c>
      <c r="E13" s="21">
        <f>D13*'Nädal_11_4.-9.klass'!E13/'Nädal_11_4.-9.klass'!D13</f>
        <v>32.4</v>
      </c>
      <c r="F13" s="21">
        <f>D13*'Nädal_11_4.-9.klass'!F13/'Nädal_11_4.-9.klass'!D13</f>
        <v>8.5</v>
      </c>
      <c r="G13" s="21">
        <f>D13*'Nädal_11_4.-9.klass'!G13/'Nädal_11_4.-9.klass'!D13</f>
        <v>0.2</v>
      </c>
      <c r="H13" s="21">
        <f>D13*'Nädal_11_4.-9.klass'!H13/'Nädal_11_4.-9.klass'!D13</f>
        <v>0.6</v>
      </c>
    </row>
    <row r="14" spans="1:8" ht="18.95" customHeight="1">
      <c r="A14" s="312"/>
      <c r="B14" s="262" t="str">
        <f>'Nädal_11_4.-9.klass'!B14</f>
        <v>Külm jogurtikaste maitserohelisega</v>
      </c>
      <c r="C14" s="23" t="str">
        <f>'Nädal_11_4.-9.klass'!C14</f>
        <v>Maitsestamata jogurt, roheline sibul, till, värske</v>
      </c>
      <c r="D14" s="25">
        <v>50</v>
      </c>
      <c r="E14" s="21">
        <f>D14*'Nädal_11_4.-9.klass'!E14/'Nädal_11_4.-9.klass'!D14</f>
        <v>28.371500000000001</v>
      </c>
      <c r="F14" s="21">
        <f>D14*'Nädal_11_4.-9.klass'!F14/'Nädal_11_4.-9.klass'!D14</f>
        <v>2.4089999999999998</v>
      </c>
      <c r="G14" s="21">
        <f>D14*'Nädal_11_4.-9.klass'!G14/'Nädal_11_4.-9.klass'!D14</f>
        <v>1.3320000000000001</v>
      </c>
      <c r="H14" s="21">
        <f>D14*'Nädal_11_4.-9.klass'!H14/'Nädal_11_4.-9.klass'!D14</f>
        <v>1.6970000000000001</v>
      </c>
    </row>
    <row r="15" spans="1:8" ht="18.95" customHeight="1">
      <c r="A15" s="312"/>
      <c r="B15" s="262" t="str">
        <f>'Nädal_11_4.-9.klass'!B15</f>
        <v>Kapsa-mangosalat</v>
      </c>
      <c r="C15" s="23" t="str">
        <f>'Nädal_11_4.-9.klass'!C15</f>
        <v>Valge peakapsas, mango</v>
      </c>
      <c r="D15" s="25">
        <v>100</v>
      </c>
      <c r="E15" s="21">
        <f>D15*'Nädal_11_4.-9.klass'!E15/'Nädal_11_4.-9.klass'!D15</f>
        <v>39</v>
      </c>
      <c r="F15" s="21">
        <f>D15*'Nädal_11_4.-9.klass'!F15/'Nädal_11_4.-9.klass'!D15</f>
        <v>9.4380000000000006</v>
      </c>
      <c r="G15" s="21">
        <f>D15*'Nädal_11_4.-9.klass'!G15/'Nädal_11_4.-9.klass'!D15</f>
        <v>0.20499999999999999</v>
      </c>
      <c r="H15" s="21">
        <f>D15*'Nädal_11_4.-9.klass'!H15/'Nädal_11_4.-9.klass'!D15</f>
        <v>1.02</v>
      </c>
    </row>
    <row r="16" spans="1:8" ht="18.95" customHeight="1">
      <c r="A16" s="312"/>
      <c r="B16" s="262" t="str">
        <f>'Nädal_11_4.-9.klass'!B16</f>
        <v>Peet, kaalikas, mais</v>
      </c>
      <c r="C16" s="23"/>
      <c r="D16" s="25">
        <v>100</v>
      </c>
      <c r="E16" s="21">
        <f>D16*'Nädal_11_4.-9.klass'!E16/'Nädal_11_4.-9.klass'!D16</f>
        <v>54.502666666666663</v>
      </c>
      <c r="F16" s="21">
        <f>D16*'Nädal_11_4.-9.klass'!F16/'Nädal_11_4.-9.klass'!D16</f>
        <v>12.290000000000001</v>
      </c>
      <c r="G16" s="21">
        <f>D16*'Nädal_11_4.-9.klass'!G16/'Nädal_11_4.-9.klass'!D16</f>
        <v>0.56666666666666676</v>
      </c>
      <c r="H16" s="21">
        <f>D16*'Nädal_11_4.-9.klass'!H16/'Nädal_11_4.-9.klass'!D16</f>
        <v>1.9333333333333336</v>
      </c>
    </row>
    <row r="17" spans="1:23" ht="18.95" customHeight="1">
      <c r="A17" s="312"/>
      <c r="B17" s="262" t="str">
        <f>'Nädal_11_4.-9.klass'!B17</f>
        <v>Seemnesegu (mahe)</v>
      </c>
      <c r="C17" s="23" t="str">
        <f>'Nädal_11_4.-9.klass'!C17</f>
        <v>Kõrvitsaseemned, päevalilleseemned, seesamiseemned</v>
      </c>
      <c r="D17" s="25">
        <v>10</v>
      </c>
      <c r="E17" s="21">
        <f>D17*'Nädal_11_4.-9.klass'!E17/'Nädal_11_4.-9.klass'!D17</f>
        <v>60.8767</v>
      </c>
      <c r="F17" s="21">
        <f>D17*'Nädal_11_4.-9.klass'!F17/'Nädal_11_4.-9.klass'!D17</f>
        <v>1.28</v>
      </c>
      <c r="G17" s="21">
        <f>D17*'Nädal_11_4.-9.klass'!G17/'Nädal_11_4.-9.klass'!D17</f>
        <v>5.1566999999999998</v>
      </c>
      <c r="H17" s="21">
        <f>D17*'Nädal_11_4.-9.klass'!H17/'Nädal_11_4.-9.klass'!D17</f>
        <v>2.8232999999999993</v>
      </c>
    </row>
    <row r="18" spans="1:23" ht="18.95" customHeight="1">
      <c r="A18" s="312"/>
      <c r="B18" s="262" t="str">
        <f>'Nädal_11_4.-9.klass'!B18</f>
        <v>Piimatooted (piim, keefir R 2,5% ) (L)</v>
      </c>
      <c r="C18" s="23"/>
      <c r="D18" s="25">
        <v>50</v>
      </c>
      <c r="E18" s="21">
        <f>D18*'Nädal_11_4.-9.klass'!E18/'Nädal_11_4.-9.klass'!D18</f>
        <v>28.195</v>
      </c>
      <c r="F18" s="21">
        <f>D18*'Nädal_11_4.-9.klass'!F18/'Nädal_11_4.-9.klass'!D18</f>
        <v>2.4375</v>
      </c>
      <c r="G18" s="21">
        <f>D18*'Nädal_11_4.-9.klass'!G18/'Nädal_11_4.-9.klass'!D18</f>
        <v>1.2849999999999999</v>
      </c>
      <c r="H18" s="21">
        <f>D18*'Nädal_11_4.-9.klass'!H18/'Nädal_11_4.-9.klass'!D18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12"/>
      <c r="B19" s="262" t="str">
        <f>'Nädal_11_4.-9.klass'!B19</f>
        <v>Joogijogurt, maitsestatud (L)</v>
      </c>
      <c r="C19" s="23" t="str">
        <f>'Nädal_11_4.-9.klass'!C19</f>
        <v>Maitsestamata jogurt, naturaalne marjapüree (maasikas, vaarikas, mustad sõstrad, punased sõstrad, mustikas), suhkur</v>
      </c>
      <c r="D19" s="25">
        <v>50</v>
      </c>
      <c r="E19" s="21">
        <f>D19*'Nädal_11_4.-9.klass'!E19/'Nädal_11_4.-9.klass'!D19</f>
        <v>37.372999999999998</v>
      </c>
      <c r="F19" s="21">
        <f>D19*'Nädal_11_4.-9.klass'!F19/'Nädal_11_4.-9.klass'!D19</f>
        <v>6.0614999999999997</v>
      </c>
      <c r="G19" s="21">
        <f>D19*'Nädal_11_4.-9.klass'!G19/'Nädal_11_4.-9.klass'!D19</f>
        <v>0.75</v>
      </c>
      <c r="H19" s="21">
        <f>D19*'Nädal_11_4.-9.klass'!H19/'Nädal_11_4.-9.klass'!D19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'Nädal_11_4.-9.klass'!B20</f>
        <v>Tee, suhkruta</v>
      </c>
      <c r="C20" s="23" t="str">
        <f>'Nädal_11_4.-9.klass'!C20</f>
        <v>Teepuru, vesi</v>
      </c>
      <c r="D20" s="25">
        <v>50</v>
      </c>
      <c r="E20" s="21">
        <f>D20*'Nädal_11_4.-9.klass'!E20/'Nädal_11_4.-9.klass'!D20</f>
        <v>0.2</v>
      </c>
      <c r="F20" s="21">
        <f>D20*'Nädal_11_4.-9.klass'!F20/'Nädal_11_4.-9.klass'!D20</f>
        <v>0</v>
      </c>
      <c r="G20" s="21">
        <f>D20*'Nädal_11_4.-9.klass'!G20/'Nädal_11_4.-9.klass'!D20</f>
        <v>0</v>
      </c>
      <c r="H20" s="21">
        <f>D20*'Nädal_11_4.-9.klass'!H20/'Nädal_11_4.-9.klass'!D20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'Nädal_11_4.-9.klass'!B21</f>
        <v>Rukkileiva (3 sorti) - ja sepikutoodete valik  (G)</v>
      </c>
      <c r="C21" s="23"/>
      <c r="D21" s="25">
        <v>30</v>
      </c>
      <c r="E21" s="21">
        <f>D21*'Nädal_11_4.-9.klass'!E21/'Nädal_11_4.-9.klass'!D21</f>
        <v>73.86</v>
      </c>
      <c r="F21" s="21">
        <f>E21*'Nädal_11_4.-9.klass'!F21/'Nädal_11_4.-9.klass'!E21</f>
        <v>15.69</v>
      </c>
      <c r="G21" s="21">
        <f>F21*'Nädal_11_4.-9.klass'!G21/'Nädal_11_4.-9.klass'!F21</f>
        <v>0.6</v>
      </c>
      <c r="H21" s="21">
        <f>G21*'Nädal_11_4.-9.klass'!H21/'Nädal_11_4.-9.klass'!G21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'Nädal_11_4.-9.klass'!B22</f>
        <v xml:space="preserve">Porgand </v>
      </c>
      <c r="C22" s="23"/>
      <c r="D22" s="25">
        <v>50</v>
      </c>
      <c r="E22" s="21">
        <f>D22*'Nädal_11_4.-9.klass'!E22/'Nädal_11_4.-9.klass'!D22</f>
        <v>16.2</v>
      </c>
      <c r="F22" s="21">
        <f>E22*'Nädal_11_4.-9.klass'!F22/'Nädal_11_4.-9.klass'!E22</f>
        <v>2.8</v>
      </c>
      <c r="G22" s="21">
        <f>F22*'Nädal_11_4.-9.klass'!G22/'Nädal_11_4.-9.klass'!F22</f>
        <v>9.9999999999999992E-2</v>
      </c>
      <c r="H22" s="21">
        <f>G22*'Nädal_11_4.-9.klass'!H22/'Nädal_11_4.-9.klass'!G22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'Nädal_11_4.-9.klass'!B23</f>
        <v>Õun (mahe)</v>
      </c>
      <c r="C23" s="23"/>
      <c r="D23" s="25">
        <v>50</v>
      </c>
      <c r="E23" s="21">
        <f>D23*'Nädal_11_4.-9.klass'!E23/'Nädal_11_4.-9.klass'!D23</f>
        <v>24.038</v>
      </c>
      <c r="F23" s="21">
        <f>E23*'Nädal_11_4.-9.klass'!F23/'Nädal_11_4.-9.klass'!E23</f>
        <v>6.74</v>
      </c>
      <c r="G23" s="21">
        <f>F23*'Nädal_11_4.-9.klass'!G23/'Nädal_11_4.-9.klass'!F23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48">
        <f>SUM(E9:E23)</f>
        <v>896.26206666666678</v>
      </c>
      <c r="F24" s="48">
        <f>SUM(F9:F23)</f>
        <v>133.03360000000001</v>
      </c>
      <c r="G24" s="48">
        <f>SUM(G9:G23)</f>
        <v>29.420766666666669</v>
      </c>
      <c r="H24" s="48">
        <f>SUM(H9:H23)</f>
        <v>29.386566666666667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'Nädal_11_4.-9.klass'!B26</f>
        <v>Pasta hakkliha ja köögiviljadega (G)</v>
      </c>
      <c r="C26" s="23" t="str">
        <f>'Nädal_11_4.-9.klass'!C26</f>
        <v>Makaronid (durumnisujahu, vesi), veisehakkliha, porgand, mugulsibul, küüslauk, kuivatatud basiilik, pune, purustatud tomat, spinat, söögisool, must pipar, toiduõli</v>
      </c>
      <c r="D26" s="21">
        <v>300</v>
      </c>
      <c r="E26" s="21">
        <f>D26*'Nädal_11_4.-9.klass'!E26/'Nädal_11_4.-9.klass'!D26</f>
        <v>541.5</v>
      </c>
      <c r="F26" s="21">
        <f>D26*'Nädal_11_4.-9.klass'!F26/'Nädal_11_4.-9.klass'!D26</f>
        <v>65.55</v>
      </c>
      <c r="G26" s="21">
        <f>D26*'Nädal_11_4.-9.klass'!G26/'Nädal_11_4.-9.klass'!D26</f>
        <v>19.95</v>
      </c>
      <c r="H26" s="21">
        <f>D26*'Nädal_11_4.-9.klass'!H26/'Nädal_11_4.-9.klass'!D26</f>
        <v>20.100000000000001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262" t="str">
        <f>'Nädal_11_4.-9.klass'!B27</f>
        <v>Pasta kikerherne ja juustuga (G, L)</v>
      </c>
      <c r="C27" s="23" t="str">
        <f>'Nädal_11_4.-9.klass'!C27</f>
        <v>Makaronid (durumnisujahu, vesi),kikerherned, suvikõrvits, paprika,  mugulsibul, küüslauk, kuivatatud basiilik, pune, toidukoor,  söögisool, must pipar, tšillipipar, värske petersell, toiduõli</v>
      </c>
      <c r="D27" s="27">
        <v>50</v>
      </c>
      <c r="E27" s="21">
        <f>D27*'Nädal_11_4.-9.klass'!E27/'Nädal_11_4.-9.klass'!D27</f>
        <v>86</v>
      </c>
      <c r="F27" s="21">
        <f>D27*'Nädal_11_4.-9.klass'!F27/'Nädal_11_4.-9.klass'!D27</f>
        <v>10.4</v>
      </c>
      <c r="G27" s="21">
        <f>D27*'Nädal_11_4.-9.klass'!G27/'Nädal_11_4.-9.klass'!D27</f>
        <v>3.28</v>
      </c>
      <c r="H27" s="21">
        <f>D27*'Nädal_11_4.-9.klass'!H27/'Nädal_11_4.-9.klass'!D27</f>
        <v>2.64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hidden="1" customHeight="1">
      <c r="A28" s="299"/>
      <c r="B28" s="262"/>
      <c r="C28" s="23"/>
      <c r="D28" s="25"/>
      <c r="E28" s="21"/>
      <c r="F28" s="21"/>
      <c r="G28" s="21"/>
      <c r="H28" s="21"/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 hidden="1" customHeight="1">
      <c r="A29" s="299"/>
      <c r="B29" s="262"/>
      <c r="C29" s="23"/>
      <c r="D29" s="25"/>
      <c r="E29" s="21"/>
      <c r="F29" s="21"/>
      <c r="G29" s="21"/>
      <c r="H29" s="21"/>
      <c r="I29" s="26"/>
    </row>
    <row r="30" spans="1:23" s="39" customFormat="1" ht="18.95" customHeight="1">
      <c r="A30" s="308"/>
      <c r="B30" s="262" t="str">
        <f>'Nädal_11_4.-9.klass'!B28</f>
        <v>Aedoad küüslauguga, ahjus küpsetatud</v>
      </c>
      <c r="C30" s="23" t="str">
        <f>'Nädal_11_4.-9.klass'!C28</f>
        <v>Aedoad, küüslauk, toiduõli, söögisool</v>
      </c>
      <c r="D30" s="25">
        <v>100</v>
      </c>
      <c r="E30" s="21">
        <f>D30*'Nädal_11_4.-9.klass'!E28/'Nädal_11_4.-9.klass'!D28</f>
        <v>46.215400000000002</v>
      </c>
      <c r="F30" s="21">
        <f>D30*'Nädal_11_4.-9.klass'!F28/'Nädal_11_4.-9.klass'!D28</f>
        <v>6.6980000000000004</v>
      </c>
      <c r="G30" s="21">
        <f>D30*'Nädal_11_4.-9.klass'!G28/'Nädal_11_4.-9.klass'!D28</f>
        <v>2.097</v>
      </c>
      <c r="H30" s="21">
        <f>D30*'Nädal_11_4.-9.klass'!H28/'Nädal_11_4.-9.klass'!D28</f>
        <v>1.7280000000000002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'Nädal_11_4.-9.klass'!B29</f>
        <v>Soe tomatikaste</v>
      </c>
      <c r="C31" s="23" t="str">
        <f>'Nädal_11_4.-9.klass'!C29</f>
        <v>Tomat, mugulsibul, porgand, küüslauk, toiduõli, söögisool, basiilik, värske</v>
      </c>
      <c r="D31" s="25">
        <v>50</v>
      </c>
      <c r="E31" s="21">
        <f>D31*'Nädal_11_4.-9.klass'!E29/'Nädal_11_4.-9.klass'!D29</f>
        <v>17.598500000000001</v>
      </c>
      <c r="F31" s="21">
        <f>D31*'Nädal_11_4.-9.klass'!F29/'Nädal_11_4.-9.klass'!D29</f>
        <v>3.2825000000000002</v>
      </c>
      <c r="G31" s="21">
        <f>D31*'Nädal_11_4.-9.klass'!G29/'Nädal_11_4.-9.klass'!D29</f>
        <v>0.54400000000000004</v>
      </c>
      <c r="H31" s="21">
        <f>D31*'Nädal_11_4.-9.klass'!H29/'Nädal_11_4.-9.klass'!D29</f>
        <v>0.38950000000000001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8"/>
      <c r="B32" s="262" t="str">
        <f>'Nädal_11_4.-9.klass'!B30</f>
        <v>Mahla-õlikaste</v>
      </c>
      <c r="C32" s="23" t="str">
        <f>'Nädal_11_4.-9.klass'!C30</f>
        <v>Õunamahl 100% naturaalne, õunaäädikas, sinepipulber, söögisool, petersell, värske, toiduõli</v>
      </c>
      <c r="D32" s="25">
        <v>5</v>
      </c>
      <c r="E32" s="21">
        <f>D32*'Nädal_11_4.-9.klass'!E30/'Nädal_11_4.-9.klass'!D30</f>
        <v>32.189399999999999</v>
      </c>
      <c r="F32" s="21">
        <f>D32*'Nädal_11_4.-9.klass'!F30/'Nädal_11_4.-9.klass'!D30</f>
        <v>9.7050000000000011E-2</v>
      </c>
      <c r="G32" s="21">
        <f>D32*'Nädal_11_4.-9.klass'!G30/'Nädal_11_4.-9.klass'!D30</f>
        <v>3.5305500000000003</v>
      </c>
      <c r="H32" s="21">
        <f>D32*'Nädal_11_4.-9.klass'!H30/'Nädal_11_4.-9.klass'!D30</f>
        <v>1.3550000000000001E-2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2" t="str">
        <f>'Nädal_11_4.-9.klass'!B31</f>
        <v>Kõrvitsa-pastinaagi-virsikusalat</v>
      </c>
      <c r="C33" s="23" t="str">
        <f>'Nädal_11_4.-9.klass'!C31</f>
        <v>Pastinaak, kõrvits, virsik</v>
      </c>
      <c r="D33" s="25">
        <v>100</v>
      </c>
      <c r="E33" s="21">
        <f>D33*'Nädal_11_4.-9.klass'!E31/'Nädal_11_4.-9.klass'!D31</f>
        <v>36.753</v>
      </c>
      <c r="F33" s="21">
        <f>D33*'Nädal_11_4.-9.klass'!F31/'Nädal_11_4.-9.klass'!D31</f>
        <v>8.9169999999999998</v>
      </c>
      <c r="G33" s="21">
        <f>D33*'Nädal_11_4.-9.klass'!G31/'Nädal_11_4.-9.klass'!D31</f>
        <v>0.3</v>
      </c>
      <c r="H33" s="21">
        <f>D33*'Nädal_11_4.-9.klass'!H31/'Nädal_11_4.-9.klass'!D31</f>
        <v>1.1000000000000001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9"/>
      <c r="B34" s="262" t="str">
        <f>'Nädal_11_4.-9.klass'!B32</f>
        <v>Hiina kapsas, tomat, roheline sibul (mahe)</v>
      </c>
      <c r="C34" s="23"/>
      <c r="D34" s="25">
        <v>100</v>
      </c>
      <c r="E34" s="21">
        <f>D34*'Nädal_11_4.-9.klass'!E32/'Nädal_11_4.-9.klass'!D32</f>
        <v>25.21</v>
      </c>
      <c r="F34" s="21">
        <f>D34*'Nädal_11_4.-9.klass'!F32/'Nädal_11_4.-9.klass'!D32</f>
        <v>4.7333333333333334</v>
      </c>
      <c r="G34" s="21">
        <f>D34*'Nädal_11_4.-9.klass'!G32/'Nädal_11_4.-9.klass'!D32</f>
        <v>0.35666666666666669</v>
      </c>
      <c r="H34" s="21">
        <f>D34*'Nädal_11_4.-9.klass'!H32/'Nädal_11_4.-9.klass'!D32</f>
        <v>1.5333333333333334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'Nädal_11_4.-9.klass'!B33</f>
        <v>Seemnesegu (mahe)</v>
      </c>
      <c r="C35" s="23" t="str">
        <f>'Nädal_11_4.-9.klass'!C33</f>
        <v>Kõrvitsaseemned, päevalilleseemned, seesamiseemned</v>
      </c>
      <c r="D35" s="25">
        <v>10</v>
      </c>
      <c r="E35" s="21">
        <f>D35*'Nädal_11_4.-9.klass'!E33/'Nädal_11_4.-9.klass'!D33</f>
        <v>60.8767</v>
      </c>
      <c r="F35" s="21">
        <f>D35*'Nädal_11_4.-9.klass'!F33/'Nädal_11_4.-9.klass'!D33</f>
        <v>1.28</v>
      </c>
      <c r="G35" s="21">
        <f>D35*'Nädal_11_4.-9.klass'!G33/'Nädal_11_4.-9.klass'!D33</f>
        <v>5.1566999999999998</v>
      </c>
      <c r="H35" s="21">
        <f>D35*'Nädal_11_4.-9.klass'!H33/'Nädal_11_4.-9.klass'!D33</f>
        <v>2.8232999999999993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312"/>
      <c r="B36" s="262" t="str">
        <f>'Nädal_11_4.-9.klass'!B34</f>
        <v>Piimatooted (piim, keefir R 2,5% ) (L)</v>
      </c>
      <c r="C36" s="23"/>
      <c r="D36" s="25">
        <v>50</v>
      </c>
      <c r="E36" s="21">
        <f>D36*'Nädal_11_4.-9.klass'!E34/'Nädal_11_4.-9.klass'!D34</f>
        <v>28.195</v>
      </c>
      <c r="F36" s="21">
        <f>D36*'Nädal_11_4.-9.klass'!F34/'Nädal_11_4.-9.klass'!D34</f>
        <v>2.4375</v>
      </c>
      <c r="G36" s="21">
        <f>D36*'Nädal_11_4.-9.klass'!G34/'Nädal_11_4.-9.klass'!D34</f>
        <v>1.2849999999999999</v>
      </c>
      <c r="H36" s="21">
        <f>D36*'Nädal_11_4.-9.klass'!H34/'Nädal_11_4.-9.klass'!D34</f>
        <v>1.72</v>
      </c>
      <c r="J36" s="35"/>
      <c r="K36" s="35"/>
      <c r="L36" s="35"/>
      <c r="M36" s="35"/>
      <c r="N36" s="38"/>
      <c r="O36" s="35"/>
      <c r="P36" s="35"/>
    </row>
    <row r="37" spans="1:22" ht="30">
      <c r="A37" s="301"/>
      <c r="B37" s="262" t="str">
        <f>'Nädal_11_4.-9.klass'!B35</f>
        <v>Joogijogurt, maitsestatud (L)</v>
      </c>
      <c r="C37" s="23" t="str">
        <f>'Nädal_11_4.-9.klass'!C35</f>
        <v>Maitsestamata jogurt, naturaalne marjapüree (maasikas, vaarikas, mustad sõstrad, punased sõstrad, mustikas), suhkur</v>
      </c>
      <c r="D37" s="25">
        <v>50</v>
      </c>
      <c r="E37" s="21">
        <f>D37*'Nädal_11_4.-9.klass'!E35/'Nädal_11_4.-9.klass'!D35</f>
        <v>37.372999999999998</v>
      </c>
      <c r="F37" s="21">
        <f>D37*'Nädal_11_4.-9.klass'!F35/'Nädal_11_4.-9.klass'!D35</f>
        <v>6.0614999999999997</v>
      </c>
      <c r="G37" s="21">
        <f>D37*'Nädal_11_4.-9.klass'!G35/'Nädal_11_4.-9.klass'!D35</f>
        <v>0.75</v>
      </c>
      <c r="H37" s="21">
        <f>D37*'Nädal_11_4.-9.klass'!H35/'Nädal_11_4.-9.klass'!D35</f>
        <v>1.6</v>
      </c>
      <c r="L37" s="33"/>
      <c r="M37" s="32"/>
      <c r="N37" s="32"/>
      <c r="O37" s="32"/>
      <c r="P37" s="32"/>
      <c r="Q37" s="32"/>
    </row>
    <row r="38" spans="1:22" ht="18.95" customHeight="1">
      <c r="A38" s="301"/>
      <c r="B38" s="262" t="str">
        <f>'Nädal_11_4.-9.klass'!B36</f>
        <v>Tee, suhkruta</v>
      </c>
      <c r="C38" s="23" t="str">
        <f>'Nädal_11_4.-9.klass'!C36</f>
        <v>Teepuru, vesi</v>
      </c>
      <c r="D38" s="25">
        <v>50</v>
      </c>
      <c r="E38" s="21">
        <f>D38*'Nädal_11_4.-9.klass'!E36/'Nädal_11_4.-9.klass'!D36</f>
        <v>0.2</v>
      </c>
      <c r="F38" s="21">
        <f>D38*'Nädal_11_4.-9.klass'!F36/'Nädal_11_4.-9.klass'!D36</f>
        <v>0</v>
      </c>
      <c r="G38" s="21">
        <f>D38*'Nädal_11_4.-9.klass'!G36/'Nädal_11_4.-9.klass'!D36</f>
        <v>0</v>
      </c>
      <c r="H38" s="21">
        <f>D38*'Nädal_11_4.-9.klass'!H36/'Nädal_11_4.-9.klass'!D36</f>
        <v>0.05</v>
      </c>
      <c r="L38" s="33"/>
      <c r="M38" s="32"/>
      <c r="N38" s="32"/>
      <c r="O38" s="32"/>
      <c r="P38" s="32"/>
      <c r="Q38" s="32"/>
    </row>
    <row r="39" spans="1:22" ht="18.95" customHeight="1">
      <c r="A39" s="299"/>
      <c r="B39" s="262" t="str">
        <f>'Nädal_11_4.-9.klass'!B37</f>
        <v>Rukkileiva (3 sorti) - ja sepikutoodete valik  (G)</v>
      </c>
      <c r="C39" s="23"/>
      <c r="D39" s="25">
        <v>30</v>
      </c>
      <c r="E39" s="21">
        <f>D39*'Nädal_11_4.-9.klass'!E37/'Nädal_11_4.-9.klass'!D37</f>
        <v>73.86</v>
      </c>
      <c r="F39" s="21">
        <f>E39*'Nädal_11_4.-9.klass'!F37/'Nädal_11_4.-9.klass'!E37</f>
        <v>15.69</v>
      </c>
      <c r="G39" s="21">
        <f>F39*'Nädal_11_4.-9.klass'!G37/'Nädal_11_4.-9.klass'!F37</f>
        <v>0.6</v>
      </c>
      <c r="H39" s="21">
        <f>G39*'Nädal_11_4.-9.klass'!H37/'Nädal_11_4.-9.klass'!G37</f>
        <v>2.145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99"/>
      <c r="B40" s="262" t="str">
        <f>'Nädal_11_4.-9.klass'!B38</f>
        <v>Valge/punane peakapsas</v>
      </c>
      <c r="C40" s="23"/>
      <c r="D40" s="25">
        <v>50</v>
      </c>
      <c r="E40" s="21">
        <f>D40*'Nädal_11_4.-9.klass'!E38/'Nädal_11_4.-9.klass'!D38</f>
        <v>14.9</v>
      </c>
      <c r="F40" s="21">
        <f>E40*'Nädal_11_4.-9.klass'!F38/'Nädal_11_4.-9.klass'!E38</f>
        <v>2.29</v>
      </c>
      <c r="G40" s="21">
        <f>F40*'Nädal_11_4.-9.klass'!G38/'Nädal_11_4.-9.klass'!F38</f>
        <v>7.4999999999999997E-2</v>
      </c>
      <c r="H40" s="21">
        <f>G40*'Nädal_11_4.-9.klass'!H38/'Nädal_11_4.-9.klass'!G38</f>
        <v>0.67500000000000004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309"/>
      <c r="B41" s="262" t="str">
        <f>'Nädal_11_4.-9.klass'!B39</f>
        <v>Pirn</v>
      </c>
      <c r="C41" s="23"/>
      <c r="D41" s="25">
        <v>50</v>
      </c>
      <c r="E41" s="21">
        <f>D41*'Nädal_11_4.-9.klass'!E39/'Nädal_11_4.-9.klass'!D39</f>
        <v>19.988</v>
      </c>
      <c r="F41" s="21">
        <f>E41*'Nädal_11_4.-9.klass'!F39/'Nädal_11_4.-9.klass'!E39</f>
        <v>5.97</v>
      </c>
      <c r="G41" s="21">
        <f>F41*'Nädal_11_4.-9.klass'!G39/'Nädal_11_4.-9.klass'!F39</f>
        <v>0</v>
      </c>
      <c r="H41" s="21" t="s">
        <v>528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223"/>
      <c r="B42" s="22"/>
      <c r="C42" s="22" t="s">
        <v>37</v>
      </c>
      <c r="D42" s="51"/>
      <c r="E42" s="48">
        <f>SUM(E26:E41)</f>
        <v>1020.8590000000004</v>
      </c>
      <c r="F42" s="48">
        <f>SUM(F26:F41)</f>
        <v>133.40688333333333</v>
      </c>
      <c r="G42" s="48">
        <f>SUM(G26:G41)</f>
        <v>37.924916666666668</v>
      </c>
      <c r="H42" s="48">
        <f>SUM(H26:H41)</f>
        <v>36.517683333333338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8" t="s">
        <v>52</v>
      </c>
      <c r="B43" s="47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303"/>
      <c r="B44" s="262" t="str">
        <f>'Nädal_11_4.-9.klass'!B42</f>
        <v>Selge kalasupp riisiga</v>
      </c>
      <c r="C44" s="23" t="str">
        <f>'Nädal_11_4.-9.klass'!C42</f>
        <v xml:space="preserve">Tilaapia, kartul, porgand, mugulsibul, vesi, riis, toiduõli, söögisool, must pipar, loorber, till </v>
      </c>
      <c r="D44" s="21">
        <v>300</v>
      </c>
      <c r="E44" s="21">
        <f>D44*'Nädal_11_4.-9.klass'!E42/'Nädal_11_4.-9.klass'!D42</f>
        <v>229.5</v>
      </c>
      <c r="F44" s="21">
        <f>D44*'Nädal_11_4.-9.klass'!F42/'Nädal_11_4.-9.klass'!D42</f>
        <v>19.95</v>
      </c>
      <c r="G44" s="21">
        <f>D44*'Nädal_11_4.-9.klass'!G42/'Nädal_11_4.-9.klass'!D42</f>
        <v>10.14</v>
      </c>
      <c r="H44" s="21">
        <f>D44*'Nädal_11_4.-9.klass'!H42/'Nädal_11_4.-9.klass'!D42</f>
        <v>13.14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8" t="s">
        <v>13</v>
      </c>
      <c r="B45" s="262" t="str">
        <f>'Nädal_11_4.-9.klass'!B43</f>
        <v>Selge köögiviljasupp riivitud keedumunaga (M)</v>
      </c>
      <c r="C45" s="23" t="str">
        <f>'Nädal_11_4.-9.klass'!C43</f>
        <v>Kartul, porgand, kaalikas, herned, mugulsibul, kanamuna, vesi, loorber, söögisool, must pipar, toiduõli, till</v>
      </c>
      <c r="D45" s="27">
        <v>50</v>
      </c>
      <c r="E45" s="21">
        <f>D45*'Nädal_11_4.-9.klass'!E43/'Nädal_11_4.-9.klass'!D43</f>
        <v>36.5</v>
      </c>
      <c r="F45" s="21">
        <f>D45*'Nädal_11_4.-9.klass'!F43/'Nädal_11_4.-9.klass'!D43</f>
        <v>2.77</v>
      </c>
      <c r="G45" s="21">
        <f>D45*'Nädal_11_4.-9.klass'!G43/'Nädal_11_4.-9.klass'!D43</f>
        <v>2.08</v>
      </c>
      <c r="H45" s="21">
        <f>D45*'Nädal_11_4.-9.klass'!H43/'Nädal_11_4.-9.klass'!D43</f>
        <v>1.26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5"/>
      <c r="B46" s="262" t="str">
        <f>'Nädal_11_4.-9.klass'!B44</f>
        <v>Marjamuffin (G, L, M)</v>
      </c>
      <c r="C46" s="23" t="str">
        <f>'Nädal_11_4.-9.klass'!C44</f>
        <v>Nisujahu, marjad,  kanamuna, piim, toiduõli, suhkur, vanillisuhkur, küpsetuspulber</v>
      </c>
      <c r="D46" s="25">
        <v>50</v>
      </c>
      <c r="E46" s="21">
        <f>D46*'Nädal_11_4.-9.klass'!E44/'Nädal_11_4.-9.klass'!D44</f>
        <v>132</v>
      </c>
      <c r="F46" s="21">
        <f>D46*'Nädal_11_4.-9.klass'!F44/'Nädal_11_4.-9.klass'!D44</f>
        <v>15.4</v>
      </c>
      <c r="G46" s="21">
        <f>D46*'Nädal_11_4.-9.klass'!G44/'Nädal_11_4.-9.klass'!D44</f>
        <v>6.85</v>
      </c>
      <c r="H46" s="21">
        <f>D46*'Nädal_11_4.-9.klass'!H44/'Nädal_11_4.-9.klass'!D44</f>
        <v>1.71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305"/>
      <c r="B47" s="262" t="str">
        <f>'Nädal_11_4.-9.klass'!B45</f>
        <v>Õuna-rukkileivakreem (G)</v>
      </c>
      <c r="C47" s="23" t="str">
        <f>'Nädal_11_4.-9.klass'!C45</f>
        <v>Rukkileib, vesi, õunamahl, suhkur, nisumanna, piim</v>
      </c>
      <c r="D47" s="25">
        <v>100</v>
      </c>
      <c r="E47" s="21">
        <f>D47*'Nädal_11_4.-9.klass'!E45/'Nädal_11_4.-9.klass'!D45</f>
        <v>137</v>
      </c>
      <c r="F47" s="21">
        <f>D47*'Nädal_11_4.-9.klass'!F45/'Nädal_11_4.-9.klass'!D45</f>
        <v>28.2</v>
      </c>
      <c r="G47" s="21">
        <f>D47*'Nädal_11_4.-9.klass'!G45/'Nädal_11_4.-9.klass'!D45</f>
        <v>1.1000000000000001</v>
      </c>
      <c r="H47" s="21">
        <f>D47*'Nädal_11_4.-9.klass'!H45/'Nädal_11_4.-9.klass'!D45</f>
        <v>2.89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.95" customHeight="1">
      <c r="A48" s="314"/>
      <c r="B48" s="262" t="str">
        <f>'Nädal_11_4.-9.klass'!B46</f>
        <v>Piimatooted (piim, keefir R 2,5% ) (L)</v>
      </c>
      <c r="C48" s="23"/>
      <c r="D48" s="25">
        <v>50</v>
      </c>
      <c r="E48" s="21">
        <f>D48*'Nädal_11_4.-9.klass'!E46/'Nädal_11_4.-9.klass'!D46</f>
        <v>28.195</v>
      </c>
      <c r="F48" s="21">
        <f>D48*'Nädal_11_4.-9.klass'!F46/'Nädal_11_4.-9.klass'!D46</f>
        <v>2.4375</v>
      </c>
      <c r="G48" s="21">
        <f>D48*'Nädal_11_4.-9.klass'!G46/'Nädal_11_4.-9.klass'!D46</f>
        <v>1.2849999999999999</v>
      </c>
      <c r="H48" s="21">
        <f>D48*'Nädal_11_4.-9.klass'!H46/'Nädal_11_4.-9.klass'!D46</f>
        <v>1.72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0" ht="18.95" customHeight="1">
      <c r="A49" s="314"/>
      <c r="B49" s="262" t="str">
        <f>'Nädal_11_4.-9.klass'!B47</f>
        <v>Mahl (erinevad maitsed)</v>
      </c>
      <c r="C49" s="23" t="str">
        <f>'Nädal_11_4.-9.klass'!C47</f>
        <v>Rõngu suhkruvaba mahlakonsentraat 100% naturaalne, vesi</v>
      </c>
      <c r="D49" s="25">
        <v>25</v>
      </c>
      <c r="E49" s="21">
        <f>D49*'Nädal_11_4.-9.klass'!E47/'Nädal_11_4.-9.klass'!D47</f>
        <v>12.132200000000001</v>
      </c>
      <c r="F49" s="21">
        <f>D49*'Nädal_11_4.-9.klass'!F47/'Nädal_11_4.-9.klass'!D47</f>
        <v>2.9455</v>
      </c>
      <c r="G49" s="21">
        <f>D49*'Nädal_11_4.-9.klass'!G47/'Nädal_11_4.-9.klass'!D47</f>
        <v>1.2500000000000001E-2</v>
      </c>
      <c r="H49" s="21">
        <f>D49*'Nädal_11_4.-9.klass'!H47/'Nädal_11_4.-9.klass'!D47</f>
        <v>9.0749999999999997E-2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30">
      <c r="A50" s="314"/>
      <c r="B50" s="262" t="str">
        <f>'Nädal_11_4.-9.klass'!B48</f>
        <v>Joogijogurt, maitsestatud (L)</v>
      </c>
      <c r="C50" s="23" t="str">
        <f>'Nädal_11_4.-9.klass'!C48</f>
        <v>Maitsestamata jogurt, naturaalne marjapüree (maasikas, vaarikas, mustad sõstrad, punased sõstrad, mustikas), suhkur</v>
      </c>
      <c r="D50" s="25">
        <v>50</v>
      </c>
      <c r="E50" s="21">
        <f>D50*'Nädal_11_4.-9.klass'!E48/'Nädal_11_4.-9.klass'!D48</f>
        <v>37.372999999999998</v>
      </c>
      <c r="F50" s="21">
        <f>D50*'Nädal_11_4.-9.klass'!F48/'Nädal_11_4.-9.klass'!D48</f>
        <v>6.0614999999999997</v>
      </c>
      <c r="G50" s="21">
        <f>D50*'Nädal_11_4.-9.klass'!G48/'Nädal_11_4.-9.klass'!D48</f>
        <v>0.75</v>
      </c>
      <c r="H50" s="21">
        <f>D50*'Nädal_11_4.-9.klass'!H48/'Nädal_11_4.-9.klass'!D48</f>
        <v>1.6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0" ht="18.95" customHeight="1">
      <c r="A51" s="314"/>
      <c r="B51" s="262" t="str">
        <f>'Nädal_11_4.-9.klass'!B49</f>
        <v>Tee, suhkruta</v>
      </c>
      <c r="C51" s="23" t="str">
        <f>'Nädal_11_4.-9.klass'!C49</f>
        <v>Teepuru, vesi</v>
      </c>
      <c r="D51" s="25">
        <v>50</v>
      </c>
      <c r="E51" s="21">
        <f>D51*'Nädal_11_4.-9.klass'!E49/'Nädal_11_4.-9.klass'!D49</f>
        <v>0.2</v>
      </c>
      <c r="F51" s="21">
        <f>D51*'Nädal_11_4.-9.klass'!F49/'Nädal_11_4.-9.klass'!D49</f>
        <v>0</v>
      </c>
      <c r="G51" s="21">
        <f>D51*'Nädal_11_4.-9.klass'!G49/'Nädal_11_4.-9.klass'!D49</f>
        <v>0</v>
      </c>
      <c r="H51" s="21">
        <f>D51*'Nädal_11_4.-9.klass'!H49/'Nädal_11_4.-9.klass'!D49</f>
        <v>0.05</v>
      </c>
    </row>
    <row r="52" spans="1:20" ht="18.95" customHeight="1">
      <c r="A52" s="314"/>
      <c r="B52" s="262" t="str">
        <f>'Nädal_11_4.-9.klass'!B50</f>
        <v>Rukkileiva (3 sorti) - ja sepikutoodete valik  (G)</v>
      </c>
      <c r="C52" s="23"/>
      <c r="D52" s="25">
        <v>30</v>
      </c>
      <c r="E52" s="21">
        <f>D52*'Nädal_11_4.-9.klass'!E50/'Nädal_11_4.-9.klass'!D50</f>
        <v>73.86</v>
      </c>
      <c r="F52" s="21">
        <f>E52*'Nädal_11_4.-9.klass'!F50/'Nädal_11_4.-9.klass'!E50</f>
        <v>15.69</v>
      </c>
      <c r="G52" s="21">
        <f>F52*'Nädal_11_4.-9.klass'!G50/'Nädal_11_4.-9.klass'!F50</f>
        <v>0.6</v>
      </c>
      <c r="H52" s="21">
        <f>G52*'Nädal_11_4.-9.klass'!H50/'Nädal_11_4.-9.klass'!G50</f>
        <v>2.145</v>
      </c>
    </row>
    <row r="53" spans="1:20" ht="18.95" customHeight="1">
      <c r="A53" s="314"/>
      <c r="B53" s="262" t="str">
        <f>'Nädal_11_4.-9.klass'!B51</f>
        <v xml:space="preserve">Porgand </v>
      </c>
      <c r="C53" s="23"/>
      <c r="D53" s="25">
        <v>50</v>
      </c>
      <c r="E53" s="21">
        <f>D53*'Nädal_11_4.-9.klass'!E51/'Nädal_11_4.-9.klass'!D51</f>
        <v>16.2</v>
      </c>
      <c r="F53" s="21">
        <f>E53*'Nädal_11_4.-9.klass'!F51/'Nädal_11_4.-9.klass'!E51</f>
        <v>2.8</v>
      </c>
      <c r="G53" s="21">
        <f>F53*'Nädal_11_4.-9.klass'!G51/'Nädal_11_4.-9.klass'!F51</f>
        <v>9.9999999999999992E-2</v>
      </c>
      <c r="H53" s="21">
        <f>G53*'Nädal_11_4.-9.klass'!H51/'Nädal_11_4.-9.klass'!G51</f>
        <v>0.29999999999999993</v>
      </c>
    </row>
    <row r="54" spans="1:20" ht="18.95" customHeight="1">
      <c r="A54" s="315"/>
      <c r="B54" s="262" t="str">
        <f>'Nädal_11_4.-9.klass'!B52</f>
        <v>Õun (mahe)</v>
      </c>
      <c r="C54" s="23"/>
      <c r="D54" s="25">
        <v>50</v>
      </c>
      <c r="E54" s="21">
        <f>D54*'Nädal_11_4.-9.klass'!E52/'Nädal_11_4.-9.klass'!D52</f>
        <v>24.038</v>
      </c>
      <c r="F54" s="21">
        <f>E54*'Nädal_11_4.-9.klass'!F52/'Nädal_11_4.-9.klass'!E52</f>
        <v>6.74</v>
      </c>
      <c r="G54" s="21">
        <f>F54*'Nädal_11_4.-9.klass'!G52/'Nädal_11_4.-9.klass'!F52</f>
        <v>0</v>
      </c>
      <c r="H54" s="21">
        <v>0</v>
      </c>
    </row>
    <row r="55" spans="1:20" s="34" customFormat="1" ht="18.95" customHeight="1">
      <c r="A55" s="223"/>
      <c r="B55" s="22"/>
      <c r="C55" s="22" t="s">
        <v>37</v>
      </c>
      <c r="D55" s="50"/>
      <c r="E55" s="48">
        <f>SUM(E44:E54)</f>
        <v>726.99820000000022</v>
      </c>
      <c r="F55" s="48">
        <f>SUM(F44:F54)</f>
        <v>102.99449999999997</v>
      </c>
      <c r="G55" s="48">
        <f>SUM(G44:G54)</f>
        <v>22.917500000000004</v>
      </c>
      <c r="H55" s="48">
        <f>SUM(H44:H54)</f>
        <v>24.905750000000001</v>
      </c>
      <c r="J55" s="33"/>
      <c r="K55" s="32"/>
      <c r="L55" s="32"/>
      <c r="M55" s="32"/>
      <c r="N55" s="32"/>
      <c r="O55" s="32"/>
    </row>
    <row r="56" spans="1:20" ht="50.1" customHeight="1">
      <c r="A56" s="238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0" ht="18">
      <c r="A57" s="298"/>
      <c r="B57" s="262" t="str">
        <f>'Nädal_11_4.-9.klass'!B55</f>
        <v>Kanamaks hapukoorekastmes (G, L)</v>
      </c>
      <c r="C57" s="23" t="str">
        <f>'Nädal_11_4.-9.klass'!C55</f>
        <v>Kanamaks, mugulsibul, nisujahu, vesi, toidukoor,  hapukoor, toiduõli, söögisool, must pipar, petersell</v>
      </c>
      <c r="D57" s="21">
        <v>140</v>
      </c>
      <c r="E57" s="21">
        <f>D57*'Nädal_11_4.-9.klass'!E55/'Nädal_11_4.-9.klass'!D55</f>
        <v>168</v>
      </c>
      <c r="F57" s="21">
        <f>E57*'Nädal_11_4.-9.klass'!F55/'Nädal_11_4.-9.klass'!E55</f>
        <v>8.586666666666666</v>
      </c>
      <c r="G57" s="21">
        <f>F57*'Nädal_11_4.-9.klass'!G55/'Nädal_11_4.-9.klass'!F55</f>
        <v>11.27</v>
      </c>
      <c r="H57" s="21">
        <f>G57*'Nädal_11_4.-9.klass'!H55/'Nädal_11_4.-9.klass'!G55</f>
        <v>7.6999999999999993</v>
      </c>
    </row>
    <row r="58" spans="1:20" ht="30">
      <c r="A58" s="278" t="s">
        <v>13</v>
      </c>
      <c r="B58" s="262" t="str">
        <f>'Nädal_11_4.-9.klass'!B56</f>
        <v>Läätsepada brokoli, porgandi ja paprikaga (L)</v>
      </c>
      <c r="C58" s="23" t="str">
        <f>'Nädal_11_4.-9.klass'!C56</f>
        <v>Läätsed, brokoli, porgand, küüslauk, mugulsibul, paprika, sidrunikoor, toidukoor, must pipar, söögisool, toiduõli, vesi, värske till</v>
      </c>
      <c r="D58" s="27">
        <v>20</v>
      </c>
      <c r="E58" s="21">
        <f>D58*'Nädal_11_4.-9.klass'!E56/'Nädal_11_4.-9.klass'!D56</f>
        <v>27.2</v>
      </c>
      <c r="F58" s="21">
        <f>E58*'Nädal_11_4.-9.klass'!F56/'Nädal_11_4.-9.klass'!E56</f>
        <v>2.4300000000000002</v>
      </c>
      <c r="G58" s="21">
        <f>F58*'Nädal_11_4.-9.klass'!G56/'Nädal_11_4.-9.klass'!F56</f>
        <v>1.29</v>
      </c>
      <c r="H58" s="21">
        <f>G58*'Nädal_11_4.-9.klass'!H56/'Nädal_11_4.-9.klass'!G56</f>
        <v>1.1599999999999999</v>
      </c>
    </row>
    <row r="59" spans="1:20" ht="18.95" customHeight="1">
      <c r="A59" s="299"/>
      <c r="B59" s="262" t="str">
        <f>'Nädal_11_4.-9.klass'!B57</f>
        <v>Kartul, aurutatud (mahe)</v>
      </c>
      <c r="C59" s="23" t="str">
        <f>'Nädal_11_4.-9.klass'!C57</f>
        <v>Kartul, vesi, söögisool</v>
      </c>
      <c r="D59" s="25">
        <v>100</v>
      </c>
      <c r="E59" s="21">
        <f>D59*'Nädal_11_4.-9.klass'!E57/'Nädal_11_4.-9.klass'!D57</f>
        <v>73.95</v>
      </c>
      <c r="F59" s="21">
        <f>E59*'Nädal_11_4.-9.klass'!F57/'Nädal_11_4.-9.klass'!E57</f>
        <v>16.829999999999998</v>
      </c>
      <c r="G59" s="21">
        <f>F59*'Nädal_11_4.-9.klass'!G57/'Nädal_11_4.-9.klass'!F57</f>
        <v>0.10199999999999998</v>
      </c>
      <c r="H59" s="21">
        <f>G59*'Nädal_11_4.-9.klass'!H57/'Nädal_11_4.-9.klass'!G57</f>
        <v>1.9379999999999997</v>
      </c>
    </row>
    <row r="60" spans="1:20" ht="18.95" customHeight="1">
      <c r="A60" s="299"/>
      <c r="B60" s="262" t="str">
        <f>'Nädal_11_4.-9.klass'!B58</f>
        <v>Tatar, aurutatud (mahe)</v>
      </c>
      <c r="C60" s="23" t="str">
        <f>'Nädal_11_4.-9.klass'!C58</f>
        <v>Tatar, söögisool, vesi</v>
      </c>
      <c r="D60" s="25">
        <v>100</v>
      </c>
      <c r="E60" s="21">
        <f>D60*'Nädal_11_4.-9.klass'!E58/'Nädal_11_4.-9.klass'!D58</f>
        <v>80.59999999999998</v>
      </c>
      <c r="F60" s="21">
        <f>E60*'Nädal_11_4.-9.klass'!F58/'Nädal_11_4.-9.klass'!E58</f>
        <v>16.974999999999998</v>
      </c>
      <c r="G60" s="21">
        <f>F60*'Nädal_11_4.-9.klass'!G58/'Nädal_11_4.-9.klass'!F58</f>
        <v>0.49999999999999989</v>
      </c>
      <c r="H60" s="21">
        <f>G60*'Nädal_11_4.-9.klass'!H58/'Nädal_11_4.-9.klass'!G58</f>
        <v>2.9749999999999992</v>
      </c>
    </row>
    <row r="61" spans="1:20" ht="18">
      <c r="A61" s="299"/>
      <c r="B61" s="262" t="str">
        <f>'Nädal_11_4.-9.klass'!B59</f>
        <v>Pastinaak, röstitud</v>
      </c>
      <c r="C61" s="23" t="str">
        <f>'Nädal_11_4.-9.klass'!C59</f>
        <v>Pastinaak, toiduõli, söögisool</v>
      </c>
      <c r="D61" s="25">
        <v>100</v>
      </c>
      <c r="E61" s="21">
        <f>D61*'Nädal_11_4.-9.klass'!E59/'Nädal_11_4.-9.klass'!D59</f>
        <v>64.400000000000006</v>
      </c>
      <c r="F61" s="21">
        <f>E61*'Nädal_11_4.-9.klass'!F59/'Nädal_11_4.-9.klass'!E59</f>
        <v>15.9</v>
      </c>
      <c r="G61" s="21">
        <f>F61*'Nädal_11_4.-9.klass'!G59/'Nädal_11_4.-9.klass'!F59</f>
        <v>0.6</v>
      </c>
      <c r="H61" s="21">
        <f>G61*'Nädal_11_4.-9.klass'!H59/'Nädal_11_4.-9.klass'!G59</f>
        <v>1.7000000000000002</v>
      </c>
      <c r="J61" s="33"/>
      <c r="K61" s="32"/>
      <c r="L61" s="32"/>
      <c r="M61" s="32"/>
      <c r="N61" s="32"/>
      <c r="O61" s="32"/>
    </row>
    <row r="62" spans="1:20" ht="18.95" customHeight="1">
      <c r="A62" s="299"/>
      <c r="B62" s="262" t="str">
        <f>'Nädal_11_4.-9.klass'!B60</f>
        <v>Hapukoorekaste hapukurgi ja sibulaga (L)</v>
      </c>
      <c r="C62" s="23" t="str">
        <f>'Nädal_11_4.-9.klass'!C60</f>
        <v>Hapukoor, mugulsibul, hapukurk (vesi, söögisool, till), till, suhkur, söögisool, must pipar</v>
      </c>
      <c r="D62" s="25">
        <v>50</v>
      </c>
      <c r="E62" s="21">
        <f>D62*'Nädal_11_4.-9.klass'!E60/'Nädal_11_4.-9.klass'!D60</f>
        <v>90</v>
      </c>
      <c r="F62" s="21">
        <f>E62*'Nädal_11_4.-9.klass'!F60/'Nädal_11_4.-9.klass'!E60</f>
        <v>2.34</v>
      </c>
      <c r="G62" s="21">
        <f>F62*'Nädal_11_4.-9.klass'!G60/'Nädal_11_4.-9.klass'!F60</f>
        <v>8.2899999999999991</v>
      </c>
      <c r="H62" s="21">
        <f>G62*'Nädal_11_4.-9.klass'!H60/'Nädal_11_4.-9.klass'!G60</f>
        <v>1.41</v>
      </c>
      <c r="J62" s="33"/>
      <c r="K62" s="32"/>
      <c r="L62" s="32"/>
      <c r="M62" s="32"/>
      <c r="N62" s="32"/>
      <c r="O62" s="32"/>
    </row>
    <row r="63" spans="1:20" ht="18.95" customHeight="1">
      <c r="A63" s="301"/>
      <c r="B63" s="262" t="str">
        <f>'Nädal_11_4.-9.klass'!B61</f>
        <v>Mahla-õlikaste</v>
      </c>
      <c r="C63" s="23" t="str">
        <f>'Nädal_11_4.-9.klass'!C61</f>
        <v>Õunamahl 100% naturaalne, õunaäädikas, sinepipulber, söögisool, petersell, värske, toiduõli</v>
      </c>
      <c r="D63" s="25">
        <v>5</v>
      </c>
      <c r="E63" s="21">
        <f>D63*'Nädal_11_4.-9.klass'!E61/'Nädal_11_4.-9.klass'!D61</f>
        <v>32.189399999999999</v>
      </c>
      <c r="F63" s="21">
        <f>E63*'Nädal_11_4.-9.klass'!F61/'Nädal_11_4.-9.klass'!E61</f>
        <v>9.7050000000000011E-2</v>
      </c>
      <c r="G63" s="21">
        <f>F63*'Nädal_11_4.-9.klass'!G61/'Nädal_11_4.-9.klass'!F61</f>
        <v>3.5305500000000003</v>
      </c>
      <c r="H63" s="21">
        <f>G63*'Nädal_11_4.-9.klass'!H61/'Nädal_11_4.-9.klass'!G61</f>
        <v>1.3550000000000001E-2</v>
      </c>
    </row>
    <row r="64" spans="1:20" ht="18.95" customHeight="1">
      <c r="A64" s="301"/>
      <c r="B64" s="262" t="str">
        <f>'Nädal_11_4.-9.klass'!B62</f>
        <v>Porgandi-ananassisalat</v>
      </c>
      <c r="C64" s="23" t="str">
        <f>'Nädal_11_4.-9.klass'!C62</f>
        <v>Porgand, toiduõli, ananass</v>
      </c>
      <c r="D64" s="25">
        <v>100</v>
      </c>
      <c r="E64" s="21">
        <f>D64*'Nädal_11_4.-9.klass'!E62/'Nädal_11_4.-9.klass'!D62</f>
        <v>45.308999999999997</v>
      </c>
      <c r="F64" s="21">
        <f>E64*'Nädal_11_4.-9.klass'!F62/'Nädal_11_4.-9.klass'!E62</f>
        <v>8.6370000000000005</v>
      </c>
      <c r="G64" s="21">
        <f>F64*'Nädal_11_4.-9.klass'!G62/'Nädal_11_4.-9.klass'!F62</f>
        <v>1.5429999999999999</v>
      </c>
      <c r="H64" s="21">
        <f>G64*'Nädal_11_4.-9.klass'!H62/'Nädal_11_4.-9.klass'!G62</f>
        <v>0.57399999999999995</v>
      </c>
    </row>
    <row r="65" spans="1:12" ht="18.95" customHeight="1">
      <c r="A65" s="301"/>
      <c r="B65" s="262" t="str">
        <f>'Nädal_11_4.-9.klass'!B63</f>
        <v>Nuikapsas, kikerherned, punane redis</v>
      </c>
      <c r="C65" s="23"/>
      <c r="D65" s="25">
        <v>100</v>
      </c>
      <c r="E65" s="21">
        <f>D65*'Nädal_11_4.-9.klass'!E63/'Nädal_11_4.-9.klass'!D63</f>
        <v>59.266666666666666</v>
      </c>
      <c r="F65" s="21">
        <f>E65*'Nädal_11_4.-9.klass'!F63/'Nädal_11_4.-9.klass'!E63</f>
        <v>11.9</v>
      </c>
      <c r="G65" s="21">
        <f>F65*'Nädal_11_4.-9.klass'!G63/'Nädal_11_4.-9.klass'!F63</f>
        <v>1.0666666666666667</v>
      </c>
      <c r="H65" s="21">
        <f>G65*'Nädal_11_4.-9.klass'!H63/'Nädal_11_4.-9.klass'!G63</f>
        <v>3.1333333333333337</v>
      </c>
    </row>
    <row r="66" spans="1:12" ht="18.95" customHeight="1">
      <c r="A66" s="301"/>
      <c r="B66" s="262" t="str">
        <f>'Nädal_11_4.-9.klass'!B64</f>
        <v>Seemnesegu (mahe)</v>
      </c>
      <c r="C66" s="23" t="str">
        <f>'Nädal_11_4.-9.klass'!C64</f>
        <v>Kõrvitsaseemned, päevalilleseemned, seesamiseemned</v>
      </c>
      <c r="D66" s="25">
        <v>15</v>
      </c>
      <c r="E66" s="21">
        <f>D66*'Nädal_11_4.-9.klass'!E64/'Nädal_11_4.-9.klass'!D64</f>
        <v>91.315049999999999</v>
      </c>
      <c r="F66" s="21">
        <f>E66*'Nädal_11_4.-9.klass'!F64/'Nädal_11_4.-9.klass'!E64</f>
        <v>1.92</v>
      </c>
      <c r="G66" s="21">
        <f>F66*'Nädal_11_4.-9.klass'!G64/'Nädal_11_4.-9.klass'!F64</f>
        <v>7.7350499999999993</v>
      </c>
      <c r="H66" s="21">
        <f>G66*'Nädal_11_4.-9.klass'!H64/'Nädal_11_4.-9.klass'!G64</f>
        <v>4.2349499999999995</v>
      </c>
    </row>
    <row r="67" spans="1:12" ht="18.95" customHeight="1">
      <c r="A67" s="301"/>
      <c r="B67" s="262" t="str">
        <f>'Nädal_11_4.-9.klass'!B65</f>
        <v>Piimatooted (piim, keefir R 2,5% ) (L)</v>
      </c>
      <c r="C67" s="23"/>
      <c r="D67" s="25">
        <v>50</v>
      </c>
      <c r="E67" s="21">
        <f>D67*'Nädal_11_4.-9.klass'!E65/'Nädal_11_4.-9.klass'!D65</f>
        <v>28.195</v>
      </c>
      <c r="F67" s="21">
        <f>E67*'Nädal_11_4.-9.klass'!F65/'Nädal_11_4.-9.klass'!E65</f>
        <v>2.4375</v>
      </c>
      <c r="G67" s="21">
        <f>F67*'Nädal_11_4.-9.klass'!G65/'Nädal_11_4.-9.klass'!F65</f>
        <v>1.2849999999999999</v>
      </c>
      <c r="H67" s="21">
        <f>G67*'Nädal_11_4.-9.klass'!H65/'Nädal_11_4.-9.klass'!G65</f>
        <v>1.72</v>
      </c>
    </row>
    <row r="68" spans="1:12" ht="30">
      <c r="A68" s="301"/>
      <c r="B68" s="262" t="str">
        <f>'Nädal_11_4.-9.klass'!B66</f>
        <v>Joogijogurt, maitsestatud (L)</v>
      </c>
      <c r="C68" s="23" t="str">
        <f>'Nädal_11_4.-9.klass'!C66</f>
        <v>Maitsestamata jogurt, naturaalne marjapüree (maasikas, vaarikas, mustad sõstrad, punased sõstrad, mustikas), suhkur</v>
      </c>
      <c r="D68" s="25">
        <v>50</v>
      </c>
      <c r="E68" s="21">
        <f>D68*'Nädal_11_4.-9.klass'!E66/'Nädal_11_4.-9.klass'!D66</f>
        <v>37.372999999999998</v>
      </c>
      <c r="F68" s="21">
        <f>E68*'Nädal_11_4.-9.klass'!F66/'Nädal_11_4.-9.klass'!E66</f>
        <v>6.0614999999999997</v>
      </c>
      <c r="G68" s="21">
        <f>F68*'Nädal_11_4.-9.klass'!G66/'Nädal_11_4.-9.klass'!F66</f>
        <v>0.75</v>
      </c>
      <c r="H68" s="21">
        <f>G68*'Nädal_11_4.-9.klass'!H66/'Nädal_11_4.-9.klass'!G66</f>
        <v>1.6000000000000003</v>
      </c>
    </row>
    <row r="69" spans="1:12" ht="18.95" customHeight="1">
      <c r="A69" s="312"/>
      <c r="B69" s="262" t="str">
        <f>'Nädal_11_4.-9.klass'!B67</f>
        <v>Tee, suhkruta</v>
      </c>
      <c r="C69" s="23" t="str">
        <f>'Nädal_11_4.-9.klass'!C67</f>
        <v>Teepuru, vesi</v>
      </c>
      <c r="D69" s="25">
        <v>50</v>
      </c>
      <c r="E69" s="21">
        <f>D69*'Nädal_11_4.-9.klass'!E67/'Nädal_11_4.-9.klass'!D67</f>
        <v>0.2</v>
      </c>
      <c r="F69" s="21">
        <f>D69*'Nädal_11_4.-9.klass'!F67/'Nädal_11_4.-9.klass'!D67</f>
        <v>0</v>
      </c>
      <c r="G69" s="21">
        <f>D69*'Nädal_11_4.-9.klass'!G67/'Nädal_11_4.-9.klass'!D67</f>
        <v>0</v>
      </c>
      <c r="H69" s="21">
        <f>D69*'Nädal_11_4.-9.klass'!H67/'Nädal_11_4.-9.klass'!D67</f>
        <v>0.05</v>
      </c>
    </row>
    <row r="70" spans="1:12" ht="18.95" customHeight="1">
      <c r="A70" s="312"/>
      <c r="B70" s="262" t="str">
        <f>'Nädal_11_4.-9.klass'!B68</f>
        <v>Rukkileiva (3 sorti) - ja sepikutoodete valik  (G)</v>
      </c>
      <c r="C70" s="23"/>
      <c r="D70" s="25">
        <v>30</v>
      </c>
      <c r="E70" s="21">
        <f>D70*'Nädal_11_4.-9.klass'!E68/'Nädal_11_4.-9.klass'!D68</f>
        <v>73.86</v>
      </c>
      <c r="F70" s="21">
        <f>E70*'Nädal_11_4.-9.klass'!F68/'Nädal_11_4.-9.klass'!E68</f>
        <v>15.69</v>
      </c>
      <c r="G70" s="21">
        <f>F70*'Nädal_11_4.-9.klass'!G68/'Nädal_11_4.-9.klass'!F68</f>
        <v>0.6</v>
      </c>
      <c r="H70" s="21">
        <f>G70*'Nädal_11_4.-9.klass'!H68/'Nädal_11_4.-9.klass'!G68</f>
        <v>2.145</v>
      </c>
    </row>
    <row r="71" spans="1:12" ht="18.95" customHeight="1">
      <c r="A71" s="312"/>
      <c r="B71" s="262" t="str">
        <f>'Nädal_11_4.-9.klass'!B69</f>
        <v>Valge/punane peakapsas</v>
      </c>
      <c r="C71" s="23"/>
      <c r="D71" s="25">
        <v>50</v>
      </c>
      <c r="E71" s="21">
        <f>D71*'Nädal_11_4.-9.klass'!E69/'Nädal_11_4.-9.klass'!D69</f>
        <v>14.9</v>
      </c>
      <c r="F71" s="21">
        <f>E71*'Nädal_11_4.-9.klass'!F69/'Nädal_11_4.-9.klass'!E69</f>
        <v>2.29</v>
      </c>
      <c r="G71" s="21">
        <f>F71*'Nädal_11_4.-9.klass'!G69/'Nädal_11_4.-9.klass'!F69</f>
        <v>7.4999999999999997E-2</v>
      </c>
      <c r="H71" s="21">
        <f>G71*'Nädal_11_4.-9.klass'!H69/'Nädal_11_4.-9.klass'!G69</f>
        <v>0.67500000000000004</v>
      </c>
    </row>
    <row r="72" spans="1:12" ht="18.95" customHeight="1">
      <c r="A72" s="325"/>
      <c r="B72" s="262" t="str">
        <f>'Nädal_11_4.-9.klass'!B70</f>
        <v>Pirn</v>
      </c>
      <c r="C72" s="23"/>
      <c r="D72" s="25">
        <v>50</v>
      </c>
      <c r="E72" s="21">
        <f>D72*'Nädal_11_4.-9.klass'!E70/'Nädal_11_4.-9.klass'!D70</f>
        <v>19.988</v>
      </c>
      <c r="F72" s="21">
        <f>E72*'Nädal_11_4.-9.klass'!F70/'Nädal_11_4.-9.klass'!E70</f>
        <v>5.97</v>
      </c>
      <c r="G72" s="21">
        <f>F72*'Nädal_11_4.-9.klass'!G70/'Nädal_11_4.-9.klass'!F70</f>
        <v>0</v>
      </c>
      <c r="H72" s="21" t="s">
        <v>528</v>
      </c>
    </row>
    <row r="73" spans="1:12" ht="18.95" customHeight="1">
      <c r="A73" s="223"/>
      <c r="B73" s="22"/>
      <c r="C73" s="22" t="s">
        <v>37</v>
      </c>
      <c r="D73" s="49"/>
      <c r="E73" s="48">
        <f>SUM(E57:E72)</f>
        <v>906.74611666666669</v>
      </c>
      <c r="F73" s="48">
        <f>SUM(F57:F72)</f>
        <v>118.06471666666667</v>
      </c>
      <c r="G73" s="48">
        <f>SUM(G57:G72)</f>
        <v>38.637266666666669</v>
      </c>
      <c r="H73" s="48">
        <f>SUM(H57:H72)</f>
        <v>31.028833333333335</v>
      </c>
    </row>
    <row r="74" spans="1:12" ht="50.1" customHeight="1">
      <c r="A74" s="238" t="s">
        <v>81</v>
      </c>
      <c r="B74" s="47" t="s">
        <v>4</v>
      </c>
      <c r="C74" s="29" t="s">
        <v>5</v>
      </c>
      <c r="D74" s="28" t="s">
        <v>6</v>
      </c>
      <c r="E74" s="28" t="s">
        <v>7</v>
      </c>
      <c r="F74" s="28" t="s">
        <v>8</v>
      </c>
      <c r="G74" s="28" t="s">
        <v>9</v>
      </c>
      <c r="H74" s="28" t="s">
        <v>10</v>
      </c>
    </row>
    <row r="75" spans="1:12" ht="54">
      <c r="A75" s="303"/>
      <c r="B75" s="262" t="str">
        <f>'Nädal_11_4.-9.klass'!B73</f>
        <v xml:space="preserve">Jogurti-ürdimarinaadis broileri poolkoib (L, PT) </v>
      </c>
      <c r="C75" s="24" t="str">
        <f>'Nädal_11_4.-9.klass'!C73</f>
        <v>Broileri poolkoib, maitsestamata jogurt, küüslauk, söögisool, must pipar, värske petersell, Prantsuse ürdisegu (rosmariin, petersell, majoraan, pune, tüümian, basiilik, aed-piprarohi, estragon), toiduõli</v>
      </c>
      <c r="D75" s="21">
        <v>75</v>
      </c>
      <c r="E75" s="21">
        <f>D75*'Nädal_11_4.-9.klass'!E73/'Nädal_11_4.-9.klass'!D73</f>
        <v>133.5</v>
      </c>
      <c r="F75" s="21">
        <f>E75*'Nädal_11_4.-9.klass'!F73/'Nädal_11_4.-9.klass'!E73</f>
        <v>0.1875</v>
      </c>
      <c r="G75" s="21">
        <f>F75*'Nädal_11_4.-9.klass'!G73/'Nädal_11_4.-9.klass'!F73</f>
        <v>5.49</v>
      </c>
      <c r="H75" s="21">
        <f>G75*'Nädal_11_4.-9.klass'!H73/'Nädal_11_4.-9.klass'!G73</f>
        <v>20.85</v>
      </c>
    </row>
    <row r="76" spans="1:12" ht="36">
      <c r="A76" s="278" t="s">
        <v>13</v>
      </c>
      <c r="B76" s="262" t="str">
        <f>'Nädal_11_4.-9.klass'!B74</f>
        <v>Juurviljapihv (G, L, M, PT)</v>
      </c>
      <c r="C76" s="24" t="str">
        <f>'Nädal_11_4.-9.klass'!C74</f>
        <v>Porgand, pastinaak, kartul, täistera speltanisujahu, hapukoor,  kaerahelbed, või, kuivatatud tüümian, kanamuna, söögisool, must pipar</v>
      </c>
      <c r="D76" s="27">
        <v>50</v>
      </c>
      <c r="E76" s="21">
        <f>D76*'Nädal_11_4.-9.klass'!E74/'Nädal_11_4.-9.klass'!D74</f>
        <v>41.3</v>
      </c>
      <c r="F76" s="21">
        <f>E76*'Nädal_11_4.-9.klass'!F74/'Nädal_11_4.-9.klass'!E74</f>
        <v>4.8600000000000003</v>
      </c>
      <c r="G76" s="21">
        <f>F76*'Nädal_11_4.-9.klass'!G74/'Nädal_11_4.-9.klass'!F74</f>
        <v>1.66</v>
      </c>
      <c r="H76" s="21">
        <f>G76*'Nädal_11_4.-9.klass'!H74/'Nädal_11_4.-9.klass'!G74</f>
        <v>1.27</v>
      </c>
    </row>
    <row r="77" spans="1:12" ht="18">
      <c r="A77" s="304"/>
      <c r="B77" s="262" t="str">
        <f>'Nädal_11_4.-9.klass'!B75</f>
        <v>Riis, aurutatud (mahe)</v>
      </c>
      <c r="C77" s="24" t="str">
        <f>'Nädal_11_4.-9.klass'!C75</f>
        <v>Riis, vesi, söögisool</v>
      </c>
      <c r="D77" s="25">
        <v>100</v>
      </c>
      <c r="E77" s="21">
        <f>D77*'Nädal_11_4.-9.klass'!E75/'Nädal_11_4.-9.klass'!D75</f>
        <v>157.70200000000003</v>
      </c>
      <c r="F77" s="21">
        <f>E77*'Nädal_11_4.-9.klass'!F75/'Nädal_11_4.-9.klass'!E75</f>
        <v>26.876000000000001</v>
      </c>
      <c r="G77" s="21">
        <f>F77*'Nädal_11_4.-9.klass'!G75/'Nädal_11_4.-9.klass'!F75</f>
        <v>4.742</v>
      </c>
      <c r="H77" s="21">
        <f>G77*'Nädal_11_4.-9.klass'!H75/'Nädal_11_4.-9.klass'!G75</f>
        <v>2.2770000000000006</v>
      </c>
    </row>
    <row r="78" spans="1:12" ht="18.95" customHeight="1">
      <c r="A78" s="305"/>
      <c r="B78" s="262" t="str">
        <f>'Nädal_11_4.-9.klass'!B76</f>
        <v>Täisterapasta/pasta (G) (mahe)</v>
      </c>
      <c r="C78" s="24" t="str">
        <f>'Nädal_11_4.-9.klass'!C76</f>
        <v>Täisterapasta / pasta (durumnisujahu, vesi), vesi, söögisool, toiduõli</v>
      </c>
      <c r="D78" s="25">
        <v>100</v>
      </c>
      <c r="E78" s="21">
        <f>D78*'Nädal_11_4.-9.klass'!E76/'Nädal_11_4.-9.klass'!D76</f>
        <v>151.33333333333334</v>
      </c>
      <c r="F78" s="21">
        <f>E78*'Nädal_11_4.-9.klass'!F76/'Nädal_11_4.-9.klass'!E76</f>
        <v>26.333333333333339</v>
      </c>
      <c r="G78" s="21">
        <f>F78*'Nädal_11_4.-9.klass'!G76/'Nädal_11_4.-9.klass'!F76</f>
        <v>2.5833333333333339</v>
      </c>
      <c r="H78" s="21">
        <f>G78*'Nädal_11_4.-9.klass'!H76/'Nädal_11_4.-9.klass'!G76</f>
        <v>4.5666666666666682</v>
      </c>
    </row>
    <row r="79" spans="1:12" ht="18.95" customHeight="1">
      <c r="A79" s="306"/>
      <c r="B79" s="262" t="str">
        <f>'Nädal_11_4.-9.klass'!B77</f>
        <v>Ahjuköögiviljad</v>
      </c>
      <c r="C79" s="24" t="str">
        <f>'Nädal_11_4.-9.klass'!C77</f>
        <v>Kaalikas, bataat, pastinaak, porgand, paprika, rosmariin, toiduõli, söögisool</v>
      </c>
      <c r="D79" s="25">
        <v>100</v>
      </c>
      <c r="E79" s="21">
        <f>D79*'Nädal_11_4.-9.klass'!E77/'Nädal_11_4.-9.klass'!D77</f>
        <v>88.647000000000006</v>
      </c>
      <c r="F79" s="21">
        <f>E79*'Nädal_11_4.-9.klass'!F77/'Nädal_11_4.-9.klass'!E77</f>
        <v>14.928999999999998</v>
      </c>
      <c r="G79" s="21">
        <f>F79*'Nädal_11_4.-9.klass'!G77/'Nädal_11_4.-9.klass'!F77</f>
        <v>3.4489999999999994</v>
      </c>
      <c r="H79" s="21">
        <f>G79*'Nädal_11_4.-9.klass'!H77/'Nädal_11_4.-9.klass'!G77</f>
        <v>1.4419999999999997</v>
      </c>
      <c r="I79" s="26"/>
      <c r="J79" s="26"/>
      <c r="K79" s="26"/>
      <c r="L79" s="26"/>
    </row>
    <row r="80" spans="1:12" ht="18.95" customHeight="1">
      <c r="A80" s="306"/>
      <c r="B80" s="262" t="str">
        <f>'Nädal_11_4.-9.klass'!B78</f>
        <v>Soe valge kaste (G, L)</v>
      </c>
      <c r="C80" s="24" t="str">
        <f>'Nädal_11_4.-9.klass'!C78</f>
        <v>Toiduõli, nisujahu, piim, söögisool, toidukoor</v>
      </c>
      <c r="D80" s="25">
        <v>50</v>
      </c>
      <c r="E80" s="21">
        <f>D80*'Nädal_11_4.-9.klass'!E78/'Nädal_11_4.-9.klass'!D78</f>
        <v>59.125999999999998</v>
      </c>
      <c r="F80" s="21">
        <f>E80*'Nädal_11_4.-9.klass'!F78/'Nädal_11_4.-9.klass'!E78</f>
        <v>4.077</v>
      </c>
      <c r="G80" s="21">
        <f>F80*'Nädal_11_4.-9.klass'!G78/'Nädal_11_4.-9.klass'!F78</f>
        <v>3.9460000000000006</v>
      </c>
      <c r="H80" s="21">
        <f>G80*'Nädal_11_4.-9.klass'!H78/'Nädal_11_4.-9.klass'!G78</f>
        <v>1.8730000000000002</v>
      </c>
    </row>
    <row r="81" spans="1:8" ht="18">
      <c r="A81" s="306"/>
      <c r="B81" s="262" t="str">
        <f>'Nädal_11_4.-9.klass'!B79</f>
        <v>Külm küüslaugu-jogurtikaste (L)</v>
      </c>
      <c r="C81" s="24" t="str">
        <f>'Nädal_11_4.-9.klass'!C79</f>
        <v>Maitsestamata jogurt, söögisool, suhkur, küüslauk</v>
      </c>
      <c r="D81" s="25">
        <v>5</v>
      </c>
      <c r="E81" s="21">
        <f>D81*'Nädal_11_4.-9.klass'!E79/'Nädal_11_4.-9.klass'!D79</f>
        <v>6.395150000000001</v>
      </c>
      <c r="F81" s="21">
        <f>E81*'Nädal_11_4.-9.klass'!F79/'Nädal_11_4.-9.klass'!E79</f>
        <v>0.70190000000000008</v>
      </c>
      <c r="G81" s="21">
        <f>F81*'Nädal_11_4.-9.klass'!G79/'Nädal_11_4.-9.klass'!F79</f>
        <v>0.34310000000000002</v>
      </c>
      <c r="H81" s="21">
        <f>G81*'Nädal_11_4.-9.klass'!H79/'Nädal_11_4.-9.klass'!G79</f>
        <v>0.1278</v>
      </c>
    </row>
    <row r="82" spans="1:8" ht="18.95" customHeight="1">
      <c r="A82" s="306"/>
      <c r="B82" s="262" t="str">
        <f>'Nädal_11_4.-9.klass'!B80</f>
        <v>Peedi-piprajuuresalat</v>
      </c>
      <c r="C82" s="24" t="str">
        <f>'Nädal_11_4.-9.klass'!C80</f>
        <v>Õun, peet, mädarõigas, hapukoor, suhkur, õunaäädikas</v>
      </c>
      <c r="D82" s="25">
        <v>100</v>
      </c>
      <c r="E82" s="21">
        <f>D82*'Nädal_11_4.-9.klass'!E80/'Nädal_11_4.-9.klass'!D80</f>
        <v>58.389000000000003</v>
      </c>
      <c r="F82" s="21">
        <f>E82*'Nädal_11_4.-9.klass'!F80/'Nädal_11_4.-9.klass'!E80</f>
        <v>10.348000000000001</v>
      </c>
      <c r="G82" s="21">
        <f>F82*'Nädal_11_4.-9.klass'!G80/'Nädal_11_4.-9.klass'!F80</f>
        <v>1.6719999999999999</v>
      </c>
      <c r="H82" s="21">
        <f>G82*'Nädal_11_4.-9.klass'!H80/'Nädal_11_4.-9.klass'!G80</f>
        <v>1.542</v>
      </c>
    </row>
    <row r="83" spans="1:8" ht="36">
      <c r="A83" s="306"/>
      <c r="B83" s="262" t="str">
        <f>'Nädal_11_4.-9.klass'!B81</f>
        <v>Hiina kapsas, marineeritud punane sibul, brokoli</v>
      </c>
      <c r="C83" s="24" t="str">
        <f>'Nädal_11_4.-9.klass'!C81</f>
        <v>Hiina kapsas, marineeritud punane sibul (punane sibul, sidrunimahl, must pipar, söögisool, vesi, suhkur) brokoli</v>
      </c>
      <c r="D83" s="25">
        <v>100</v>
      </c>
      <c r="E83" s="21">
        <f>D83*'Nädal_11_4.-9.klass'!E81/'Nädal_11_4.-9.klass'!D81</f>
        <v>30.086666666666666</v>
      </c>
      <c r="F83" s="21">
        <f>E83*'Nädal_11_4.-9.klass'!F81/'Nädal_11_4.-9.klass'!E81</f>
        <v>5.4333333333333345</v>
      </c>
      <c r="G83" s="21">
        <f>F83*'Nädal_11_4.-9.klass'!G81/'Nädal_11_4.-9.klass'!F81</f>
        <v>0.36666666666666681</v>
      </c>
      <c r="H83" s="21">
        <f>G83*'Nädal_11_4.-9.klass'!H81/'Nädal_11_4.-9.klass'!G81</f>
        <v>2.3333333333333339</v>
      </c>
    </row>
    <row r="84" spans="1:8" ht="18">
      <c r="A84" s="314"/>
      <c r="B84" s="262" t="str">
        <f>'Nädal_11_4.-9.klass'!B82</f>
        <v>Seemnesegu (mahe)</v>
      </c>
      <c r="C84" s="24" t="str">
        <f>'Nädal_11_4.-9.klass'!C82</f>
        <v>Kõrvitsaseemned, päevalilleseemned, seesamiseemned</v>
      </c>
      <c r="D84" s="25">
        <v>10</v>
      </c>
      <c r="E84" s="21">
        <f>D84*'Nädal_11_4.-9.klass'!E82/'Nädal_11_4.-9.klass'!D82</f>
        <v>60.8767</v>
      </c>
      <c r="F84" s="21">
        <f>E84*'Nädal_11_4.-9.klass'!F82/'Nädal_11_4.-9.klass'!E82</f>
        <v>1.28</v>
      </c>
      <c r="G84" s="21">
        <f>F84*'Nädal_11_4.-9.klass'!G82/'Nädal_11_4.-9.klass'!F82</f>
        <v>5.1566999999999998</v>
      </c>
      <c r="H84" s="21">
        <f>G84*'Nädal_11_4.-9.klass'!H82/'Nädal_11_4.-9.klass'!G82</f>
        <v>2.8232999999999997</v>
      </c>
    </row>
    <row r="85" spans="1:8" ht="18.95" customHeight="1">
      <c r="A85" s="314"/>
      <c r="B85" s="262" t="str">
        <f>'Nädal_11_4.-9.klass'!B83</f>
        <v>Piimatooted (piim, keefir R 2,5% ) (L)</v>
      </c>
      <c r="C85" s="24"/>
      <c r="D85" s="25">
        <v>50</v>
      </c>
      <c r="E85" s="21">
        <f>D85*'Nädal_11_4.-9.klass'!E83/'Nädal_11_4.-9.klass'!D83</f>
        <v>28.195</v>
      </c>
      <c r="F85" s="21">
        <f>E85*'Nädal_11_4.-9.klass'!F83/'Nädal_11_4.-9.klass'!E83</f>
        <v>2.4375</v>
      </c>
      <c r="G85" s="21">
        <f>F85*'Nädal_11_4.-9.klass'!G83/'Nädal_11_4.-9.klass'!F83</f>
        <v>1.2849999999999999</v>
      </c>
      <c r="H85" s="21">
        <f>G85*'Nädal_11_4.-9.klass'!H83/'Nädal_11_4.-9.klass'!G83</f>
        <v>1.72</v>
      </c>
    </row>
    <row r="86" spans="1:8" ht="36">
      <c r="A86" s="306"/>
      <c r="B86" s="262" t="str">
        <f>'Nädal_11_4.-9.klass'!B84</f>
        <v>Joogijogurt, maitsestatud (L)</v>
      </c>
      <c r="C86" s="24" t="str">
        <f>'Nädal_11_4.-9.klass'!C84</f>
        <v>Maitsestamata jogurt, naturaalne marjapüree (maasikas, vaarikas, mustad sõstrad, punased sõstrad, mustikas), suhkur</v>
      </c>
      <c r="D86" s="25">
        <v>50</v>
      </c>
      <c r="E86" s="21">
        <f>D86*'Nädal_11_4.-9.klass'!E84/'Nädal_11_4.-9.klass'!D84</f>
        <v>37.372999999999998</v>
      </c>
      <c r="F86" s="21">
        <f>E86*'Nädal_11_4.-9.klass'!F84/'Nädal_11_4.-9.klass'!E84</f>
        <v>6.0614999999999997</v>
      </c>
      <c r="G86" s="21">
        <f>F86*'Nädal_11_4.-9.klass'!G84/'Nädal_11_4.-9.klass'!F84</f>
        <v>0.75</v>
      </c>
      <c r="H86" s="21">
        <f>G86*'Nädal_11_4.-9.klass'!H84/'Nädal_11_4.-9.klass'!G84</f>
        <v>1.6000000000000003</v>
      </c>
    </row>
    <row r="87" spans="1:8" ht="18.95" customHeight="1">
      <c r="A87" s="306"/>
      <c r="B87" s="262" t="str">
        <f>'Nädal_11_4.-9.klass'!B85</f>
        <v>Tee, suhkruta</v>
      </c>
      <c r="C87" s="24" t="str">
        <f>'Nädal_11_4.-9.klass'!C85</f>
        <v>Teepuru, vesi</v>
      </c>
      <c r="D87" s="25">
        <v>50</v>
      </c>
      <c r="E87" s="21">
        <f>D87*'Nädal_11_4.-9.klass'!E85/'Nädal_11_4.-9.klass'!D85</f>
        <v>0.2</v>
      </c>
      <c r="F87" s="21">
        <f>E87*'Nädal_11_4.-9.klass'!F85/'Nädal_11_4.-9.klass'!E85</f>
        <v>0</v>
      </c>
      <c r="G87" s="21">
        <f>D87*'Nädal_11_4.-9.klass'!G85/'Nädal_11_4.-9.klass'!D85</f>
        <v>0</v>
      </c>
      <c r="H87" s="21">
        <f>E87*'Nädal_11_4.-9.klass'!H85/'Nädal_11_4.-9.klass'!E85</f>
        <v>5.000000000000001E-2</v>
      </c>
    </row>
    <row r="88" spans="1:8" ht="18.95" customHeight="1">
      <c r="A88" s="306"/>
      <c r="B88" s="262" t="str">
        <f>'Nädal_11_4.-9.klass'!B86</f>
        <v>Rukkileiva (3 sorti) - ja sepikutoodete valik  (G)</v>
      </c>
      <c r="C88" s="24"/>
      <c r="D88" s="329">
        <v>30</v>
      </c>
      <c r="E88" s="21">
        <f>D88*'Nädal_11_4.-9.klass'!E86/'Nädal_11_4.-9.klass'!D86</f>
        <v>73.86</v>
      </c>
      <c r="F88" s="21">
        <f>E88*'Nädal_11_4.-9.klass'!F86/'Nädal_11_4.-9.klass'!E86</f>
        <v>15.69</v>
      </c>
      <c r="G88" s="21">
        <f>F88*'Nädal_11_4.-9.klass'!G86/'Nädal_11_4.-9.klass'!F86</f>
        <v>0.6</v>
      </c>
      <c r="H88" s="21">
        <f>G88*'Nädal_11_4.-9.klass'!H86/'Nädal_11_4.-9.klass'!G86</f>
        <v>2.145</v>
      </c>
    </row>
    <row r="89" spans="1:8" ht="18.95" customHeight="1">
      <c r="A89" s="306"/>
      <c r="B89" s="262" t="str">
        <f>'Nädal_11_4.-9.klass'!B87</f>
        <v xml:space="preserve">Porgand </v>
      </c>
      <c r="C89" s="24"/>
      <c r="D89" s="329">
        <v>50</v>
      </c>
      <c r="E89" s="21">
        <f>D89*'Nädal_11_4.-9.klass'!E87/'Nädal_11_4.-9.klass'!D87</f>
        <v>16.2</v>
      </c>
      <c r="F89" s="21">
        <f>E89*'Nädal_11_4.-9.klass'!F87/'Nädal_11_4.-9.klass'!E87</f>
        <v>2.8</v>
      </c>
      <c r="G89" s="21">
        <f>F89*'Nädal_11_4.-9.klass'!G87/'Nädal_11_4.-9.klass'!F87</f>
        <v>9.9999999999999992E-2</v>
      </c>
      <c r="H89" s="21">
        <f>G89*'Nädal_11_4.-9.klass'!H87/'Nädal_11_4.-9.klass'!G87</f>
        <v>0.29999999999999993</v>
      </c>
    </row>
    <row r="90" spans="1:8" ht="18.95" customHeight="1">
      <c r="A90" s="326"/>
      <c r="B90" s="262" t="str">
        <f>'Nädal_11_4.-9.klass'!B88</f>
        <v>Õun (mahe)</v>
      </c>
      <c r="C90" s="24"/>
      <c r="D90" s="329">
        <v>50</v>
      </c>
      <c r="E90" s="21">
        <f>D90*'Nädal_11_4.-9.klass'!E88/'Nädal_11_4.-9.klass'!D88</f>
        <v>24.038</v>
      </c>
      <c r="F90" s="21">
        <f>E90*'Nädal_11_4.-9.klass'!F88/'Nädal_11_4.-9.klass'!E88</f>
        <v>6.74</v>
      </c>
      <c r="G90" s="21">
        <f>F90*'Nädal_11_4.-9.klass'!G88/'Nädal_11_4.-9.klass'!F88</f>
        <v>0</v>
      </c>
      <c r="H90" s="21">
        <v>0</v>
      </c>
    </row>
    <row r="91" spans="1:8" ht="18.95" customHeight="1">
      <c r="A91" s="223"/>
      <c r="B91" s="22"/>
      <c r="C91" s="22" t="s">
        <v>37</v>
      </c>
      <c r="D91" s="333"/>
      <c r="E91" s="52">
        <f>SUM(E75:E87)</f>
        <v>853.12385000000029</v>
      </c>
      <c r="F91" s="52">
        <f>SUM(F75:F87)</f>
        <v>103.52506666666666</v>
      </c>
      <c r="G91" s="52">
        <f>SUM(G75:G87)</f>
        <v>31.443800000000003</v>
      </c>
      <c r="H91" s="52">
        <f>SUM(H75:H87)</f>
        <v>42.475100000000005</v>
      </c>
    </row>
    <row r="92" spans="1:8" ht="18.95" customHeight="1">
      <c r="A92" s="385" t="s">
        <v>98</v>
      </c>
      <c r="B92" s="386"/>
      <c r="C92" s="386"/>
      <c r="D92" s="387"/>
      <c r="E92" s="20">
        <f>AVERAGE(E24,E42,E55,E73,E91)</f>
        <v>880.79784666666694</v>
      </c>
      <c r="F92" s="19">
        <f>AVERAGE(F24,F42,F55,F73,F91)</f>
        <v>118.20495333333334</v>
      </c>
      <c r="G92" s="19">
        <f>AVERAGE(G24,G42,G55,G73,G91)</f>
        <v>32.068850000000005</v>
      </c>
      <c r="H92" s="19">
        <f>AVERAGE(H24,H42,H55,H73,H91)</f>
        <v>32.862786666666672</v>
      </c>
    </row>
    <row r="93" spans="1:8" ht="18.95" customHeight="1">
      <c r="A93" s="18"/>
      <c r="B93" s="17"/>
      <c r="C93" s="388" t="s">
        <v>238</v>
      </c>
      <c r="D93" s="389"/>
      <c r="E93" s="334"/>
      <c r="F93" s="14">
        <f>(F92*4)/E92*100</f>
        <v>53.680854820739519</v>
      </c>
      <c r="G93" s="14">
        <f>(G92*9)/E92*100</f>
        <v>32.767978610786336</v>
      </c>
      <c r="H93" s="14">
        <f>(H92*4)/E92*100</f>
        <v>14.924099458705154</v>
      </c>
    </row>
    <row r="94" spans="1:8" ht="18.95" customHeight="1">
      <c r="A94" s="16"/>
      <c r="B94" s="15"/>
      <c r="C94" s="390" t="s">
        <v>100</v>
      </c>
      <c r="D94" s="391"/>
      <c r="E94" s="334" t="s">
        <v>529</v>
      </c>
      <c r="F94" s="14" t="s">
        <v>102</v>
      </c>
      <c r="G94" s="14" t="s">
        <v>103</v>
      </c>
      <c r="H94" s="14" t="s">
        <v>104</v>
      </c>
    </row>
    <row r="95" spans="1:8" ht="18.95" customHeight="1">
      <c r="A95" s="403" t="s">
        <v>105</v>
      </c>
      <c r="B95" s="403"/>
      <c r="C95" s="403"/>
      <c r="D95" s="403"/>
      <c r="E95" s="382"/>
      <c r="F95" s="382"/>
      <c r="G95" s="382"/>
      <c r="H95" s="382"/>
    </row>
    <row r="96" spans="1:8" ht="18.95" customHeight="1">
      <c r="A96" s="376" t="s">
        <v>106</v>
      </c>
      <c r="B96" s="377"/>
      <c r="C96" s="377"/>
      <c r="D96" s="377"/>
      <c r="E96" s="377"/>
      <c r="F96" s="377"/>
      <c r="G96" s="377"/>
      <c r="H96" s="378"/>
    </row>
    <row r="97" spans="1:8" ht="18.95" customHeight="1">
      <c r="A97" s="395" t="s">
        <v>530</v>
      </c>
      <c r="B97" s="396"/>
      <c r="C97" s="396"/>
      <c r="D97" s="396"/>
      <c r="E97" s="396"/>
      <c r="F97" s="396"/>
      <c r="G97" s="396"/>
      <c r="H97" s="397"/>
    </row>
    <row r="98" spans="1:8" ht="18.95" customHeight="1">
      <c r="A98" s="379" t="s">
        <v>531</v>
      </c>
      <c r="B98" s="380"/>
      <c r="C98" s="380"/>
      <c r="D98" s="380"/>
      <c r="E98" s="380"/>
      <c r="F98" s="380"/>
      <c r="G98" s="380"/>
      <c r="H98" s="381"/>
    </row>
    <row r="99" spans="1:8" ht="18.95" customHeight="1">
      <c r="A99" s="379" t="s">
        <v>109</v>
      </c>
      <c r="B99" s="380"/>
      <c r="C99" s="380"/>
      <c r="D99" s="380"/>
      <c r="E99" s="380"/>
      <c r="F99" s="380"/>
      <c r="G99" s="380"/>
      <c r="H99" s="381"/>
    </row>
    <row r="100" spans="1:8" ht="18.95" customHeight="1">
      <c r="A100" s="379" t="s">
        <v>110</v>
      </c>
      <c r="B100" s="380"/>
      <c r="C100" s="380"/>
      <c r="D100" s="380"/>
      <c r="E100" s="380"/>
      <c r="F100" s="380"/>
      <c r="G100" s="380"/>
      <c r="H100" s="381"/>
    </row>
    <row r="101" spans="1:8" ht="18.95" customHeight="1">
      <c r="A101" s="373" t="s">
        <v>111</v>
      </c>
      <c r="B101" s="373"/>
      <c r="C101" s="373"/>
      <c r="D101" s="373"/>
      <c r="E101" s="373"/>
      <c r="F101" s="373"/>
      <c r="G101" s="373"/>
      <c r="H101" s="373"/>
    </row>
    <row r="102" spans="1:8" ht="18.95" customHeight="1">
      <c r="A102" s="13" t="s">
        <v>112</v>
      </c>
      <c r="B102" s="12" t="s">
        <v>113</v>
      </c>
      <c r="C102" s="12"/>
      <c r="D102" s="12"/>
      <c r="E102" s="11"/>
      <c r="F102" s="11"/>
      <c r="G102" s="11"/>
      <c r="H102" s="10"/>
    </row>
    <row r="103" spans="1:8" ht="18.95" customHeight="1">
      <c r="A103" s="9" t="s">
        <v>114</v>
      </c>
      <c r="B103" s="8" t="s">
        <v>115</v>
      </c>
      <c r="C103" s="8"/>
      <c r="D103" s="8"/>
      <c r="E103" s="7"/>
      <c r="F103" s="7"/>
      <c r="G103" s="7"/>
      <c r="H103" s="6"/>
    </row>
    <row r="104" spans="1:8" ht="18.95" customHeight="1">
      <c r="A104" s="5" t="s">
        <v>116</v>
      </c>
      <c r="B104" s="4" t="s">
        <v>117</v>
      </c>
      <c r="C104" s="4"/>
      <c r="D104" s="4"/>
      <c r="E104" s="3"/>
      <c r="F104" s="3"/>
      <c r="G104" s="3"/>
      <c r="H104" s="2"/>
    </row>
  </sheetData>
  <mergeCells count="13">
    <mergeCell ref="A101:H101"/>
    <mergeCell ref="A1:B5"/>
    <mergeCell ref="A6:B6"/>
    <mergeCell ref="A92:D92"/>
    <mergeCell ref="C93:D93"/>
    <mergeCell ref="D1:E7"/>
    <mergeCell ref="A95:H95"/>
    <mergeCell ref="A96:H96"/>
    <mergeCell ref="A97:H97"/>
    <mergeCell ref="A98:H98"/>
    <mergeCell ref="A99:H99"/>
    <mergeCell ref="C94:D94"/>
    <mergeCell ref="A100:H100"/>
  </mergeCells>
  <pageMargins left="0.25" right="0.25" top="0.75" bottom="0.75" header="0.3" footer="0.3"/>
  <pageSetup paperSize="9" scale="53" fitToHeight="0" orientation="landscape" r:id="rId1"/>
  <rowBreaks count="2" manualBreakCount="2">
    <brk id="42" max="7" man="1"/>
    <brk id="73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0A2BB-8DE2-47B5-BB85-11EF842DB2AA}">
  <sheetPr>
    <pageSetUpPr fitToPage="1"/>
  </sheetPr>
  <dimension ref="A1:W98"/>
  <sheetViews>
    <sheetView topLeftCell="A70" zoomScale="80" zoomScaleNormal="80" workbookViewId="0">
      <selection activeCell="I84" sqref="I84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tr">
        <f>'Nädal_12_4.-9.klass'!A7</f>
        <v>12. nädal</v>
      </c>
      <c r="B7" s="44" t="str">
        <f>'Nädal_12_4.-9.klass'!B7</f>
        <v>16.03.2026-20.03.2026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10"/>
      <c r="B9" s="262" t="str">
        <f>'Nädal_12_4.-9.klass'!B9</f>
        <v>Kanalihatükid magushapus kastmes</v>
      </c>
      <c r="C9" s="23" t="str">
        <f>'Nädal_12_4.-9.klass'!C9</f>
        <v>Kanaliha, vesi, porgand, mugulsibul, paprika, tomatipasta, ananassimahl, ananass, sidrunimahl, toiduõli, sojakaste (sojauba, vesi, söögisool, nisujahu), maisitärklis, küüslauk, suhkur, ingverijuur, söögisool, must pipar</v>
      </c>
      <c r="D9" s="21">
        <v>140</v>
      </c>
      <c r="E9" s="21">
        <f>D9*'Nädal_12_4.-9.klass'!E9/'Nädal_12_4.-9.klass'!D9</f>
        <v>103.13333333333334</v>
      </c>
      <c r="F9" s="21">
        <f>D9*'Nädal_12_4.-9.klass'!F9/'Nädal_12_4.-9.klass'!D9</f>
        <v>6.6033333333333335</v>
      </c>
      <c r="G9" s="21">
        <f>D9*'Nädal_12_4.-9.klass'!G9/'Nädal_12_4.-9.klass'!D9</f>
        <v>5.4366666666666665</v>
      </c>
      <c r="H9" s="21">
        <f>D9*'Nädal_12_4.-9.klass'!H9/'Nädal_12_4.-9.klass'!D9</f>
        <v>6.3933333333333335</v>
      </c>
    </row>
    <row r="10" spans="1:8" ht="30">
      <c r="A10" s="278" t="s">
        <v>13</v>
      </c>
      <c r="B10" s="262" t="str">
        <f>'Nädal_12_4.-9.klass'!B10</f>
        <v>Lillkapsas magushapus kastmes</v>
      </c>
      <c r="C10" s="23" t="str">
        <f>'Nädal_12_4.-9.klass'!C10</f>
        <v>Lillkapsas, vesi, porgand, mugulsibul, paprika, tomatipasta, ananassimahl, ananass, sidrunimahl, toiduõli, sojakaste (sojauba, vesi, söögisool, nisujahu), maisitärklis, küüslauk, suhkur, ingverijuur, söögisool, must pipar</v>
      </c>
      <c r="D10" s="27">
        <v>20</v>
      </c>
      <c r="E10" s="21">
        <f>D10*'Nädal_12_4.-9.klass'!E10/'Nädal_12_4.-9.klass'!D10</f>
        <v>9.3333333333333339</v>
      </c>
      <c r="F10" s="21">
        <f>D10*'Nädal_12_4.-9.klass'!F10/'Nädal_12_4.-9.klass'!D10</f>
        <v>1.2866666666666666</v>
      </c>
      <c r="G10" s="21">
        <f>D10*'Nädal_12_4.-9.klass'!G10/'Nädal_12_4.-9.klass'!D10</f>
        <v>0.31933333333333336</v>
      </c>
      <c r="H10" s="21">
        <f>D10*'Nädal_12_4.-9.klass'!H10/'Nädal_12_4.-9.klass'!D10</f>
        <v>0.23866666666666667</v>
      </c>
    </row>
    <row r="11" spans="1:8" ht="18.95" customHeight="1">
      <c r="A11" s="311"/>
      <c r="B11" s="262" t="str">
        <f>'Nädal_12_4.-9.klass'!B11</f>
        <v>Tatar, aurutatud (mahe)</v>
      </c>
      <c r="C11" s="23" t="str">
        <f>'Nädal_12_4.-9.klass'!C11</f>
        <v>Tatar, söögisool, vesi</v>
      </c>
      <c r="D11" s="25">
        <v>100</v>
      </c>
      <c r="E11" s="21">
        <f>D11*'Nädal_12_4.-9.klass'!E11/'Nädal_12_4.-9.klass'!D11</f>
        <v>80.59999999999998</v>
      </c>
      <c r="F11" s="21">
        <f>D11*'Nädal_12_4.-9.klass'!F11/'Nädal_12_4.-9.klass'!D11</f>
        <v>16.975000000000001</v>
      </c>
      <c r="G11" s="21">
        <f>D11*'Nädal_12_4.-9.klass'!G11/'Nädal_12_4.-9.klass'!D11</f>
        <v>0.5</v>
      </c>
      <c r="H11" s="21">
        <f>D11*'Nädal_12_4.-9.klass'!H11/'Nädal_12_4.-9.klass'!D11</f>
        <v>2.9750000000000001</v>
      </c>
    </row>
    <row r="12" spans="1:8" ht="18.95" customHeight="1">
      <c r="A12" s="312"/>
      <c r="B12" s="262" t="str">
        <f>'Nädal_12_4.-9.klass'!B12</f>
        <v>Kuskuss, aurutatud (G)</v>
      </c>
      <c r="C12" s="23" t="str">
        <f>'Nädal_12_4.-9.klass'!C12</f>
        <v>Kuskuss, vesi, söögisool</v>
      </c>
      <c r="D12" s="25">
        <v>100</v>
      </c>
      <c r="E12" s="21">
        <f>D12*'Nädal_12_4.-9.klass'!E12/'Nädal_12_4.-9.klass'!D12</f>
        <v>134.00000000000003</v>
      </c>
      <c r="F12" s="21">
        <f>D12*'Nädal_12_4.-9.klass'!F12/'Nädal_12_4.-9.klass'!D12</f>
        <v>27.2</v>
      </c>
      <c r="G12" s="21">
        <f>D12*'Nädal_12_4.-9.klass'!G12/'Nädal_12_4.-9.klass'!D12</f>
        <v>0</v>
      </c>
      <c r="H12" s="21">
        <f>D12*'Nädal_12_4.-9.klass'!H12/'Nädal_12_4.-9.klass'!D12</f>
        <v>4.1333333333333337</v>
      </c>
    </row>
    <row r="13" spans="1:8" ht="18.95" customHeight="1">
      <c r="A13" s="312"/>
      <c r="B13" s="262" t="str">
        <f>'Nädal_12_4.-9.klass'!B13</f>
        <v>Porgand, aurutatud</v>
      </c>
      <c r="C13" s="23"/>
      <c r="D13" s="25">
        <v>100</v>
      </c>
      <c r="E13" s="21">
        <f>D13*'Nädal_12_4.-9.klass'!E13/'Nädal_12_4.-9.klass'!D13</f>
        <v>34.472999999999999</v>
      </c>
      <c r="F13" s="21">
        <f>D13*'Nädal_12_4.-9.klass'!F13/'Nädal_12_4.-9.klass'!D13</f>
        <v>9.0440000000000005</v>
      </c>
      <c r="G13" s="21">
        <f>D13*'Nädal_12_4.-9.klass'!G13/'Nädal_12_4.-9.klass'!D13</f>
        <v>0.21299999999999999</v>
      </c>
      <c r="H13" s="21">
        <f>D13*'Nädal_12_4.-9.klass'!H13/'Nädal_12_4.-9.klass'!D13</f>
        <v>0.63800000000000001</v>
      </c>
    </row>
    <row r="14" spans="1:8" ht="18.95" customHeight="1">
      <c r="A14" s="312"/>
      <c r="B14" s="262" t="str">
        <f>'Nädal_12_4.-9.klass'!B14</f>
        <v>Peedi-küüslaugusalat</v>
      </c>
      <c r="C14" s="23" t="str">
        <f>'Nädal_12_4.-9.klass'!C14</f>
        <v>Peet, küüslauk</v>
      </c>
      <c r="D14" s="25">
        <v>100</v>
      </c>
      <c r="E14" s="21">
        <f>D14*'Nädal_12_4.-9.klass'!E14/'Nädal_12_4.-9.klass'!D14</f>
        <v>41.8</v>
      </c>
      <c r="F14" s="21">
        <f>D14*'Nädal_12_4.-9.klass'!F14/'Nädal_12_4.-9.klass'!D14</f>
        <v>9.5950000000000006</v>
      </c>
      <c r="G14" s="21">
        <f>D14*'Nädal_12_4.-9.klass'!G14/'Nädal_12_4.-9.klass'!D14</f>
        <v>0.19699999999999998</v>
      </c>
      <c r="H14" s="21">
        <f>D14*'Nädal_12_4.-9.klass'!H14/'Nädal_12_4.-9.klass'!D14</f>
        <v>1.7109999999999999</v>
      </c>
    </row>
    <row r="15" spans="1:8" ht="18.95" customHeight="1">
      <c r="A15" s="312"/>
      <c r="B15" s="262" t="str">
        <f>'Nädal_12_4.-9.klass'!B15</f>
        <v>Kapsas, roheline hernes, redis</v>
      </c>
      <c r="C15" s="23"/>
      <c r="D15" s="25">
        <v>100</v>
      </c>
      <c r="E15" s="21">
        <f>D15*'Nädal_12_4.-9.klass'!E15/'Nädal_12_4.-9.klass'!D15</f>
        <v>43.9</v>
      </c>
      <c r="F15" s="21">
        <f>D15*'Nädal_12_4.-9.klass'!F15/'Nädal_12_4.-9.klass'!D15</f>
        <v>5.55</v>
      </c>
      <c r="G15" s="21">
        <f>D15*'Nädal_12_4.-9.klass'!G15/'Nädal_12_4.-9.klass'!D15</f>
        <v>0.3</v>
      </c>
      <c r="H15" s="21">
        <f>D15*'Nädal_12_4.-9.klass'!H15/'Nädal_12_4.-9.klass'!D15</f>
        <v>2.86</v>
      </c>
    </row>
    <row r="16" spans="1:8" ht="18.95" customHeight="1">
      <c r="A16" s="312"/>
      <c r="B16" s="262" t="str">
        <f>'Nädal_12_4.-9.klass'!B16</f>
        <v>Seemnesegu (mahe)</v>
      </c>
      <c r="C16" s="23" t="str">
        <f>'Nädal_12_4.-9.klass'!C16</f>
        <v>Kõrvitsaseemned, päevalilleseemned, seesamiseemned</v>
      </c>
      <c r="D16" s="25">
        <v>10</v>
      </c>
      <c r="E16" s="21">
        <f>D16*'Nädal_12_4.-9.klass'!E16/'Nädal_12_4.-9.klass'!D16</f>
        <v>60.8767</v>
      </c>
      <c r="F16" s="21">
        <f>D16*'Nädal_12_4.-9.klass'!F16/'Nädal_12_4.-9.klass'!D16</f>
        <v>1.28</v>
      </c>
      <c r="G16" s="21">
        <f>D16*'Nädal_12_4.-9.klass'!G16/'Nädal_12_4.-9.klass'!D16</f>
        <v>5.1566999999999998</v>
      </c>
      <c r="H16" s="21">
        <f>D16*'Nädal_12_4.-9.klass'!H16/'Nädal_12_4.-9.klass'!D16</f>
        <v>2.8232999999999993</v>
      </c>
    </row>
    <row r="17" spans="1:23" ht="18.95" customHeight="1">
      <c r="A17" s="312"/>
      <c r="B17" s="262" t="str">
        <f>'Nädal_12_4.-9.klass'!B17</f>
        <v>Külm jogurtikaste (L)</v>
      </c>
      <c r="C17" s="23" t="str">
        <f>'Nädal_12_4.-9.klass'!C17</f>
        <v>Maitsestamata jogurt, söögisool, suhkur, till</v>
      </c>
      <c r="D17" s="25">
        <v>15</v>
      </c>
      <c r="E17" s="21">
        <f>D17*'Nädal_12_4.-9.klass'!E17/'Nädal_12_4.-9.klass'!D17</f>
        <v>6.1675500000000003</v>
      </c>
      <c r="F17" s="21">
        <f>D17*'Nädal_12_4.-9.klass'!F17/'Nädal_12_4.-9.klass'!D17</f>
        <v>0.81870000000000009</v>
      </c>
      <c r="G17" s="21">
        <f>D17*'Nädal_12_4.-9.klass'!G17/'Nädal_12_4.-9.klass'!D17</f>
        <v>7.3650000000000007E-2</v>
      </c>
      <c r="H17" s="21">
        <f>D17*'Nädal_12_4.-9.klass'!H17/'Nädal_12_4.-9.klass'!D17</f>
        <v>0.57000000000000006</v>
      </c>
    </row>
    <row r="18" spans="1:23" ht="18.95" customHeight="1">
      <c r="A18" s="312"/>
      <c r="B18" s="262" t="str">
        <f>'Nädal_12_4.-9.klass'!B18</f>
        <v>Piimatooted (piim, keefir) (L)</v>
      </c>
      <c r="C18" s="23"/>
      <c r="D18" s="25">
        <v>50</v>
      </c>
      <c r="E18" s="21">
        <f>D18*'Nädal_12_4.-9.klass'!E18/'Nädal_12_4.-9.klass'!D18</f>
        <v>28.195</v>
      </c>
      <c r="F18" s="21">
        <f>D18*'Nädal_12_4.-9.klass'!F18/'Nädal_12_4.-9.klass'!D18</f>
        <v>2.4375</v>
      </c>
      <c r="G18" s="21">
        <f>D18*'Nädal_12_4.-9.klass'!G18/'Nädal_12_4.-9.klass'!D18</f>
        <v>1.2849999999999999</v>
      </c>
      <c r="H18" s="21">
        <f>D18*'Nädal_12_4.-9.klass'!H18/'Nädal_12_4.-9.klass'!D18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12"/>
      <c r="B19" s="262" t="str">
        <f>'Nädal_12_4.-9.klass'!B19</f>
        <v>Joogijogurt , maitsestatud (L)</v>
      </c>
      <c r="C19" s="23" t="str">
        <f>'Nädal_12_4.-9.klass'!C19</f>
        <v>Maitsestamata jogurt, naturaalne marjapüree (maasikas, vaarikas, mustad sõstrad, punased sõstrad, mustikas), suhkur</v>
      </c>
      <c r="D19" s="25">
        <v>50</v>
      </c>
      <c r="E19" s="21">
        <f>D19*'Nädal_12_4.-9.klass'!E19/'Nädal_12_4.-9.klass'!D19</f>
        <v>37.372999999999998</v>
      </c>
      <c r="F19" s="21">
        <f>D19*'Nädal_12_4.-9.klass'!F19/'Nädal_12_4.-9.klass'!D19</f>
        <v>6.0614999999999997</v>
      </c>
      <c r="G19" s="21">
        <f>D19*'Nädal_12_4.-9.klass'!G19/'Nädal_12_4.-9.klass'!D19</f>
        <v>0.75</v>
      </c>
      <c r="H19" s="21">
        <f>D19*'Nädal_12_4.-9.klass'!H19/'Nädal_12_4.-9.klass'!D19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'Nädal_12_4.-9.klass'!B20</f>
        <v>Tee, suhkruta</v>
      </c>
      <c r="C20" s="23" t="str">
        <f>'Nädal_12_4.-9.klass'!C20</f>
        <v>Teepuru, vesi</v>
      </c>
      <c r="D20" s="25">
        <v>50</v>
      </c>
      <c r="E20" s="21">
        <f>D20*'Nädal_12_4.-9.klass'!E20/'Nädal_12_4.-9.klass'!D20</f>
        <v>0.2</v>
      </c>
      <c r="F20" s="21">
        <f>D20*'Nädal_12_4.-9.klass'!F20/'Nädal_12_4.-9.klass'!D20</f>
        <v>0</v>
      </c>
      <c r="G20" s="21">
        <f>D20*'Nädal_12_4.-9.klass'!G20/'Nädal_12_4.-9.klass'!D20</f>
        <v>0</v>
      </c>
      <c r="H20" s="21">
        <f>D20*'Nädal_12_4.-9.klass'!H20/'Nädal_12_4.-9.klass'!D20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'Nädal_12_4.-9.klass'!B21</f>
        <v>Rukkileiva (3 sorti) - ja sepikutoodete valik(G)</v>
      </c>
      <c r="C21" s="23"/>
      <c r="D21" s="25">
        <v>30</v>
      </c>
      <c r="E21" s="21">
        <f>D21*'Nädal_12_4.-9.klass'!E21/'Nädal_12_4.-9.klass'!D21</f>
        <v>73.86</v>
      </c>
      <c r="F21" s="21">
        <f>E21*'Nädal_12_4.-9.klass'!F21/'Nädal_12_4.-9.klass'!E21</f>
        <v>15.69</v>
      </c>
      <c r="G21" s="21">
        <f>F21*'Nädal_12_4.-9.klass'!G21/'Nädal_12_4.-9.klass'!F21</f>
        <v>0.6</v>
      </c>
      <c r="H21" s="21">
        <f>G21*'Nädal_12_4.-9.klass'!H21/'Nädal_12_4.-9.klass'!G21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'Nädal_12_4.-9.klass'!B22</f>
        <v>Valge redis</v>
      </c>
      <c r="C22" s="23"/>
      <c r="D22" s="25">
        <v>50</v>
      </c>
      <c r="E22" s="21">
        <f>D22*'Nädal_12_4.-9.klass'!E22/'Nädal_12_4.-9.klass'!D22</f>
        <v>9.4499999999999993</v>
      </c>
      <c r="F22" s="21">
        <f>E22*'Nädal_12_4.-9.klass'!F22/'Nädal_12_4.-9.klass'!E22</f>
        <v>1.45</v>
      </c>
      <c r="G22" s="21">
        <f>F22*'Nädal_12_4.-9.klass'!G22/'Nädal_12_4.-9.klass'!F22</f>
        <v>4.9999999999999996E-2</v>
      </c>
      <c r="H22" s="21">
        <f>G22*'Nädal_12_4.-9.klass'!H22/'Nädal_12_4.-9.klass'!G22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'Nädal_12_4.-9.klass'!B23</f>
        <v xml:space="preserve">Pirn </v>
      </c>
      <c r="C23" s="23"/>
      <c r="D23" s="25">
        <v>50</v>
      </c>
      <c r="E23" s="21">
        <f>D23*'Nädal_12_4.-9.klass'!E23/'Nädal_12_4.-9.klass'!D23</f>
        <v>19.988</v>
      </c>
      <c r="F23" s="21">
        <f>E23*'Nädal_12_4.-9.klass'!F23/'Nädal_12_4.-9.klass'!E23</f>
        <v>5.97</v>
      </c>
      <c r="G23" s="21">
        <f>F23*'Nädal_12_4.-9.klass'!G23/'Nädal_12_4.-9.klass'!F23</f>
        <v>0</v>
      </c>
      <c r="H23" s="21" t="s">
        <v>528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8" t="s">
        <v>37</v>
      </c>
      <c r="B24" s="419"/>
      <c r="C24" s="420"/>
      <c r="D24" s="30"/>
      <c r="E24" s="48">
        <f>SUM(E9:E23)</f>
        <v>683.34991666666701</v>
      </c>
      <c r="F24" s="48">
        <f>SUM(F9:F23)</f>
        <v>109.96169999999999</v>
      </c>
      <c r="G24" s="48">
        <f>SUM(G9:G23)</f>
        <v>14.881350000000001</v>
      </c>
      <c r="H24" s="48">
        <f>SUM(H9:H23)</f>
        <v>28.257633333333334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'Nädal_12_4.-9.klass'!B26</f>
        <v xml:space="preserve">Värskekapsasupp veiselihaga </v>
      </c>
      <c r="C26" s="85" t="str">
        <f>'Nädal_12_4.-9.klass'!C26</f>
        <v>Veiseliha, kapsas, kartul, porgand, mugulsibul, petersell, loorber, must pipar, toiduõli, söögisool, vesi, sidrunimahl</v>
      </c>
      <c r="D26" s="21">
        <v>300</v>
      </c>
      <c r="E26" s="21">
        <f>D26*'Nädal_12_4.-9.klass'!E26/'Nädal_12_4.-9.klass'!D26</f>
        <v>234</v>
      </c>
      <c r="F26" s="21">
        <f>D26*'Nädal_12_4.-9.klass'!F26/'Nädal_12_4.-9.klass'!D26</f>
        <v>11.744999999999999</v>
      </c>
      <c r="G26" s="21">
        <f>D26*'Nädal_12_4.-9.klass'!G26/'Nädal_12_4.-9.klass'!D26</f>
        <v>15.45</v>
      </c>
      <c r="H26" s="21">
        <f>D26*'Nädal_12_4.-9.klass'!H26/'Nädal_12_4.-9.klass'!D26</f>
        <v>10.395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8" t="s">
        <v>13</v>
      </c>
      <c r="B27" s="262" t="str">
        <f>'Nädal_12_4.-9.klass'!B27</f>
        <v>Värskekapsasupp kikerhernestega (mahe)</v>
      </c>
      <c r="C27" s="85" t="str">
        <f>'Nädal_12_4.-9.klass'!C27</f>
        <v>Kikerherned, kapsas, porgand, kartul, mugulsibul, vesi, loorber, must pipar, toiduõli, petersell</v>
      </c>
      <c r="D27" s="27">
        <v>50</v>
      </c>
      <c r="E27" s="21">
        <f>D27*'Nädal_12_4.-9.klass'!E27/'Nädal_12_4.-9.klass'!D27</f>
        <v>37.6</v>
      </c>
      <c r="F27" s="21">
        <f>D27*'Nädal_12_4.-9.klass'!F27/'Nädal_12_4.-9.klass'!D27</f>
        <v>3.33</v>
      </c>
      <c r="G27" s="21">
        <f>D27*'Nädal_12_4.-9.klass'!G27/'Nädal_12_4.-9.klass'!D27</f>
        <v>1.82</v>
      </c>
      <c r="H27" s="21">
        <f>D27*'Nädal_12_4.-9.klass'!H27/'Nädal_12_4.-9.klass'!D27</f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9"/>
      <c r="B28" s="262" t="str">
        <f>'Nädal_12_4.-9.klass'!B28</f>
        <v>Hapukoor R 10% (L)</v>
      </c>
      <c r="C28" s="85"/>
      <c r="D28" s="25">
        <v>30</v>
      </c>
      <c r="E28" s="21">
        <f>D28*'Nädal_12_4.-9.klass'!E28/'Nädal_12_4.-9.klass'!D28</f>
        <v>35.520000000000003</v>
      </c>
      <c r="F28" s="21">
        <f>D28*'Nädal_12_4.-9.klass'!F28/'Nädal_12_4.-9.klass'!D28</f>
        <v>1.2299999999999998</v>
      </c>
      <c r="G28" s="21">
        <f>D28*'Nädal_12_4.-9.klass'!G28/'Nädal_12_4.-9.klass'!D28</f>
        <v>3</v>
      </c>
      <c r="H28" s="21">
        <f>D28*'Nädal_12_4.-9.klass'!H28/'Nädal_12_4.-9.klass'!D28</f>
        <v>0.89999999999999991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9"/>
      <c r="B29" s="262" t="str">
        <f>'Nädal_12_4.-9.klass'!B29</f>
        <v>Virsiku-kohupiimakreem (L)</v>
      </c>
      <c r="C29" s="85" t="str">
        <f>'Nädal_12_4.-9.klass'!C29</f>
        <v>Maitsestamata kohupiim, maitsestamata jogurt, vahukoor, suhkur, virsik</v>
      </c>
      <c r="D29" s="25">
        <v>100</v>
      </c>
      <c r="E29" s="21">
        <f>D29*'Nädal_12_4.-9.klass'!E29/'Nädal_12_4.-9.klass'!D29</f>
        <v>164</v>
      </c>
      <c r="F29" s="21">
        <f>D29*'Nädal_12_4.-9.klass'!F29/'Nädal_12_4.-9.klass'!D29</f>
        <v>14.5</v>
      </c>
      <c r="G29" s="21">
        <f>D29*'Nädal_12_4.-9.klass'!G29/'Nädal_12_4.-9.klass'!D29</f>
        <v>9.26</v>
      </c>
      <c r="H29" s="21">
        <f>D29*'Nädal_12_4.-9.klass'!H29/'Nädal_12_4.-9.klass'!D29</f>
        <v>5.48</v>
      </c>
      <c r="I29" s="26"/>
    </row>
    <row r="30" spans="1:23" s="39" customFormat="1" ht="18">
      <c r="A30" s="308"/>
      <c r="B30" s="262" t="str">
        <f>'Nädal_12_4.-9.klass'!B30</f>
        <v>Banaani-kakaojogurt (L)</v>
      </c>
      <c r="C30" s="85" t="str">
        <f>'Nädal_12_4.-9.klass'!C30</f>
        <v>Maitsestamata jogurt, banaan, kakaopulber, suhkur, vanillisuhkur, tšiiaseemned</v>
      </c>
      <c r="D30" s="25">
        <v>100</v>
      </c>
      <c r="E30" s="21">
        <f>D30*'Nädal_12_4.-9.klass'!E30/'Nädal_12_4.-9.klass'!D30</f>
        <v>80.400000000000006</v>
      </c>
      <c r="F30" s="21">
        <f>D30*'Nädal_12_4.-9.klass'!F30/'Nädal_12_4.-9.klass'!D30</f>
        <v>10.7</v>
      </c>
      <c r="G30" s="21">
        <f>D30*'Nädal_12_4.-9.klass'!G30/'Nädal_12_4.-9.klass'!D30</f>
        <v>2.54</v>
      </c>
      <c r="H30" s="21">
        <f>D30*'Nädal_12_4.-9.klass'!H30/'Nädal_12_4.-9.klass'!D30</f>
        <v>3.14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'Nädal_12_4.-9.klass'!B31</f>
        <v>Piimatooted (piim, keefir) (L)</v>
      </c>
      <c r="C31" s="85"/>
      <c r="D31" s="25">
        <v>50</v>
      </c>
      <c r="E31" s="21">
        <f>D31*'Nädal_12_4.-9.klass'!E31/'Nädal_12_4.-9.klass'!D31</f>
        <v>28.195</v>
      </c>
      <c r="F31" s="21">
        <f>D31*'Nädal_12_4.-9.klass'!F31/'Nädal_12_4.-9.klass'!D31</f>
        <v>2.4375</v>
      </c>
      <c r="G31" s="21">
        <f>D31*'Nädal_12_4.-9.klass'!G31/'Nädal_12_4.-9.klass'!D31</f>
        <v>1.2849999999999999</v>
      </c>
      <c r="H31" s="21">
        <f>D31*'Nädal_12_4.-9.klass'!H31/'Nädal_12_4.-9.klass'!D31</f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8"/>
      <c r="B32" s="262" t="str">
        <f>'Nädal_12_4.-9.klass'!B32</f>
        <v>Mahl (erinevad maitsed)</v>
      </c>
      <c r="C32" s="85" t="str">
        <f>'Nädal_12_4.-9.klass'!C32</f>
        <v>Rõngu suhkruvaba mahlakonsentraat 100% naturaalne, vesi</v>
      </c>
      <c r="D32" s="25">
        <v>50</v>
      </c>
      <c r="E32" s="21">
        <f>D32*'Nädal_12_4.-9.klass'!E32/'Nädal_12_4.-9.klass'!D32</f>
        <v>24.264400000000002</v>
      </c>
      <c r="F32" s="21">
        <f>D32*'Nädal_12_4.-9.klass'!F32/'Nädal_12_4.-9.klass'!D32</f>
        <v>5.891</v>
      </c>
      <c r="G32" s="21">
        <f>D32*'Nädal_12_4.-9.klass'!G32/'Nädal_12_4.-9.klass'!D32</f>
        <v>2.5000000000000001E-2</v>
      </c>
      <c r="H32" s="21">
        <f>D32*'Nädal_12_4.-9.klass'!H32/'Nädal_12_4.-9.klass'!D32</f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30">
      <c r="A33" s="308"/>
      <c r="B33" s="262" t="str">
        <f>'Nädal_12_4.-9.klass'!B33</f>
        <v>Joogijogurt , maitsestatud (L)</v>
      </c>
      <c r="C33" s="85" t="str">
        <f>'Nädal_12_4.-9.klass'!C33</f>
        <v>Maitsestamata jogurt, naturaalne marjapüree (maasikas, vaarikas, mustad sõstrad, punased sõstrad, mustikas), suhkur</v>
      </c>
      <c r="D33" s="25">
        <v>50</v>
      </c>
      <c r="E33" s="21">
        <f>D33*'Nädal_12_4.-9.klass'!E33/'Nädal_12_4.-9.klass'!D33</f>
        <v>37.372999999999998</v>
      </c>
      <c r="F33" s="21">
        <f>D33*'Nädal_12_4.-9.klass'!F33/'Nädal_12_4.-9.klass'!D33</f>
        <v>6.0614999999999997</v>
      </c>
      <c r="G33" s="21">
        <f>D33*'Nädal_12_4.-9.klass'!G33/'Nädal_12_4.-9.klass'!D33</f>
        <v>0.75</v>
      </c>
      <c r="H33" s="21">
        <f>D33*'Nädal_12_4.-9.klass'!H33/'Nädal_12_4.-9.klass'!D33</f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">
      <c r="A34" s="299"/>
      <c r="B34" s="262" t="str">
        <f>'Nädal_12_4.-9.klass'!B34</f>
        <v>Tee, suhkruta</v>
      </c>
      <c r="C34" s="85" t="str">
        <f>'Nädal_12_4.-9.klass'!C34</f>
        <v>Teepuru, vesi</v>
      </c>
      <c r="D34" s="25">
        <v>50</v>
      </c>
      <c r="E34" s="21">
        <f>D34*'Nädal_12_4.-9.klass'!E34/'Nädal_12_4.-9.klass'!D34</f>
        <v>0.2</v>
      </c>
      <c r="F34" s="21">
        <f>D34*'Nädal_12_4.-9.klass'!F34/'Nädal_12_4.-9.klass'!D34</f>
        <v>0</v>
      </c>
      <c r="G34" s="21">
        <f>D34*'Nädal_12_4.-9.klass'!G34/'Nädal_12_4.-9.klass'!D34</f>
        <v>0</v>
      </c>
      <c r="H34" s="21">
        <f>D34*'Nädal_12_4.-9.klass'!H34/'Nädal_12_4.-9.klass'!D34</f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'Nädal_12_4.-9.klass'!B35</f>
        <v>Rukkileiva (3 sorti) - ja sepikutoodete valik(G)</v>
      </c>
      <c r="C35" s="101"/>
      <c r="D35" s="25">
        <v>30</v>
      </c>
      <c r="E35" s="21">
        <f>D35*'Nädal_12_4.-9.klass'!E35/'Nädal_12_4.-9.klass'!D35</f>
        <v>73.86</v>
      </c>
      <c r="F35" s="21">
        <f>E35*'Nädal_12_4.-9.klass'!F35/'Nädal_12_4.-9.klass'!E35</f>
        <v>15.69</v>
      </c>
      <c r="G35" s="21">
        <f>F35*'Nädal_12_4.-9.klass'!G35/'Nädal_12_4.-9.klass'!F35</f>
        <v>0.6</v>
      </c>
      <c r="H35" s="21">
        <f>G35*'Nädal_12_4.-9.klass'!H35/'Nädal_12_4.-9.klass'!G35</f>
        <v>2.145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99"/>
      <c r="B36" s="262" t="str">
        <f>'Nädal_12_4.-9.klass'!B36</f>
        <v xml:space="preserve">Porgand </v>
      </c>
      <c r="C36" s="101"/>
      <c r="D36" s="25">
        <v>50</v>
      </c>
      <c r="E36" s="21">
        <f>D36*'Nädal_12_4.-9.klass'!E36/'Nädal_12_4.-9.klass'!D36</f>
        <v>16.2</v>
      </c>
      <c r="F36" s="21">
        <f>E36*'Nädal_12_4.-9.klass'!F36/'Nädal_12_4.-9.klass'!E36</f>
        <v>2.8</v>
      </c>
      <c r="G36" s="21">
        <f>F36*'Nädal_12_4.-9.klass'!G36/'Nädal_12_4.-9.klass'!F36</f>
        <v>9.9999999999999992E-2</v>
      </c>
      <c r="H36" s="21">
        <f>G36*'Nädal_12_4.-9.klass'!H36/'Nädal_12_4.-9.klass'!G36</f>
        <v>0.29999999999999993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5"/>
      <c r="B37" s="262" t="str">
        <f>'Nädal_12_4.-9.klass'!B37</f>
        <v>Õun (mahe)</v>
      </c>
      <c r="C37" s="23"/>
      <c r="D37" s="25">
        <v>50</v>
      </c>
      <c r="E37" s="21">
        <f>D37*'Nädal_12_4.-9.klass'!E37/'Nädal_12_4.-9.klass'!D37</f>
        <v>24.038</v>
      </c>
      <c r="F37" s="21">
        <f>E37*'Nädal_12_4.-9.klass'!F37/'Nädal_12_4.-9.klass'!E37</f>
        <v>6.74</v>
      </c>
      <c r="G37" s="21">
        <f>F37*'Nädal_12_4.-9.klass'!G37/'Nädal_12_4.-9.klass'!F37</f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418" t="s">
        <v>37</v>
      </c>
      <c r="B38" s="419"/>
      <c r="C38" s="420"/>
      <c r="D38" s="51"/>
      <c r="E38" s="48">
        <f>SUM(E26:E37)</f>
        <v>755.65040000000022</v>
      </c>
      <c r="F38" s="48">
        <f>SUM(F26:F37)</f>
        <v>81.124999999999986</v>
      </c>
      <c r="G38" s="48">
        <f>SUM(G26:G37)</f>
        <v>34.83</v>
      </c>
      <c r="H38" s="48">
        <f>SUM(H26:H37)</f>
        <v>27.041500000000003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8" t="s">
        <v>52</v>
      </c>
      <c r="B39" s="47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">
      <c r="A40" s="303"/>
      <c r="B40" s="262" t="str">
        <f>'Nädal_12_4.-9.klass'!B40</f>
        <v>Paneeritud ahjukala (G, PT)</v>
      </c>
      <c r="C40" s="23" t="str">
        <f>'Nädal_12_4.-9.klass'!C40</f>
        <v>Valge kala, nisujahu, kanamuna, riivsai, sidrunikoor, must pipar, toiduõli, söögisool</v>
      </c>
      <c r="D40" s="21">
        <v>100</v>
      </c>
      <c r="E40" s="21">
        <f>D40*'Nädal_12_4.-9.klass'!E40/'Nädal_12_4.-9.klass'!D40</f>
        <v>198.38600000000002</v>
      </c>
      <c r="F40" s="21">
        <f>D40*'Nädal_12_4.-9.klass'!F40/'Nädal_12_4.-9.klass'!D40</f>
        <v>11.765000000000002</v>
      </c>
      <c r="G40" s="21">
        <f>D40*'Nädal_12_4.-9.klass'!G40/'Nädal_12_4.-9.klass'!D40</f>
        <v>7.7440000000000007</v>
      </c>
      <c r="H40" s="21">
        <f>D40*'Nädal_12_4.-9.klass'!H40/'Nädal_12_4.-9.klass'!D40</f>
        <v>20.850999999999999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30">
      <c r="A41" s="278" t="s">
        <v>13</v>
      </c>
      <c r="B41" s="262" t="str">
        <f>'Nädal_12_4.-9.klass'!B41</f>
        <v>Tatra-seenekotletid (G, PT) (mahe)</v>
      </c>
      <c r="C41" s="23" t="str">
        <f>'Nädal_12_4.-9.klass'!C41</f>
        <v>Tatar, mugulsibul, toiduõli, riivsai, kanamuna, täisteranisujahu, šampinjon, söögisool, must pipar, jahvatatud paprika</v>
      </c>
      <c r="D41" s="27">
        <v>100</v>
      </c>
      <c r="E41" s="21">
        <f>D41*'Nädal_12_4.-9.klass'!E41/'Nädal_12_4.-9.klass'!D41</f>
        <v>135.011</v>
      </c>
      <c r="F41" s="21">
        <f>D41*'Nädal_12_4.-9.klass'!F41/'Nädal_12_4.-9.klass'!D41</f>
        <v>21.152999999999999</v>
      </c>
      <c r="G41" s="21">
        <f>D41*'Nädal_12_4.-9.klass'!G41/'Nädal_12_4.-9.klass'!D41</f>
        <v>3.8849999999999998</v>
      </c>
      <c r="H41" s="21">
        <f>D41*'Nädal_12_4.-9.klass'!H41/'Nädal_12_4.-9.klass'!D41</f>
        <v>5.2690000000000001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ht="18.95" customHeight="1">
      <c r="A42" s="314"/>
      <c r="B42" s="262" t="str">
        <f>'Nädal_12_4.-9.klass'!B42</f>
        <v>Külm hapukoorekaste sidruniga (L)</v>
      </c>
      <c r="C42" s="23" t="str">
        <f>'Nädal_12_4.-9.klass'!C42</f>
        <v>Hapukoor, sidrunimahl, suhkur, söögisool</v>
      </c>
      <c r="D42" s="25">
        <v>100</v>
      </c>
      <c r="E42" s="21">
        <f>D42*'Nädal_12_4.-9.klass'!E42/'Nädal_12_4.-9.klass'!D42</f>
        <v>117.77800000000001</v>
      </c>
      <c r="F42" s="21">
        <f>D42*'Nädal_12_4.-9.klass'!F42/'Nädal_12_4.-9.klass'!D42</f>
        <v>4.9809999999999999</v>
      </c>
      <c r="G42" s="21">
        <f>D42*'Nädal_12_4.-9.klass'!G42/'Nädal_12_4.-9.klass'!D42</f>
        <v>9.59</v>
      </c>
      <c r="H42" s="21">
        <f>D42*'Nädal_12_4.-9.klass'!H42/'Nädal_12_4.-9.klass'!D42</f>
        <v>2.8879999999999999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1:22" s="34" customFormat="1" ht="18.95" customHeight="1">
      <c r="A43" s="305"/>
      <c r="B43" s="262" t="str">
        <f>'Nädal_12_4.-9.klass'!B43</f>
        <v>Kartulipuder (L)</v>
      </c>
      <c r="C43" s="23" t="str">
        <f>'Nädal_12_4.-9.klass'!C43</f>
        <v>Kartul, või, piim, söögisool, vesi</v>
      </c>
      <c r="D43" s="25">
        <v>100</v>
      </c>
      <c r="E43" s="21">
        <f>D43*'Nädal_12_4.-9.klass'!E43/'Nädal_12_4.-9.klass'!D43</f>
        <v>76.534000000000006</v>
      </c>
      <c r="F43" s="21">
        <f>D43*'Nädal_12_4.-9.klass'!F43/'Nädal_12_4.-9.klass'!D43</f>
        <v>15.846</v>
      </c>
      <c r="G43" s="21">
        <f>D43*'Nädal_12_4.-9.klass'!G43/'Nädal_12_4.-9.klass'!D43</f>
        <v>0.61</v>
      </c>
      <c r="H43" s="21">
        <f>D43*'Nädal_12_4.-9.klass'!H43/'Nädal_12_4.-9.klass'!D43</f>
        <v>2.363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305"/>
      <c r="B44" s="262" t="str">
        <f>'Nädal_12_4.-9.klass'!B44</f>
        <v xml:space="preserve">Riis, aurutatud </v>
      </c>
      <c r="C44" s="23" t="str">
        <f>'Nädal_12_4.-9.klass'!C44</f>
        <v>Riis, vesi, söögisool</v>
      </c>
      <c r="D44" s="25">
        <v>100</v>
      </c>
      <c r="E44" s="21">
        <f>D44*'Nädal_12_4.-9.klass'!E44/'Nädal_12_4.-9.klass'!D44</f>
        <v>157.70200000000003</v>
      </c>
      <c r="F44" s="21">
        <f>D44*'Nädal_12_4.-9.klass'!F44/'Nädal_12_4.-9.klass'!D44</f>
        <v>26.875999999999998</v>
      </c>
      <c r="G44" s="21">
        <f>D44*'Nädal_12_4.-9.klass'!G44/'Nädal_12_4.-9.klass'!D44</f>
        <v>4.742</v>
      </c>
      <c r="H44" s="21">
        <f>D44*'Nädal_12_4.-9.klass'!H44/'Nädal_12_4.-9.klass'!D44</f>
        <v>2.2770000000000001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314"/>
      <c r="B45" s="262" t="str">
        <f>'Nädal_12_4.-9.klass'!B45</f>
        <v>Kapsas, röstitud</v>
      </c>
      <c r="C45" s="23" t="str">
        <f>'Nädal_12_4.-9.klass'!C45</f>
        <v>Kapsas, toiduõli, söögisool</v>
      </c>
      <c r="D45" s="25">
        <v>100</v>
      </c>
      <c r="E45" s="21">
        <f>D45*'Nädal_12_4.-9.klass'!E45/'Nädal_12_4.-9.klass'!D45</f>
        <v>24.184000000000001</v>
      </c>
      <c r="F45" s="21">
        <f>D45*'Nädal_12_4.-9.klass'!F45/'Nädal_12_4.-9.klass'!D45</f>
        <v>5.56</v>
      </c>
      <c r="G45" s="21">
        <f>D45*'Nädal_12_4.-9.klass'!G45/'Nädal_12_4.-9.klass'!D45</f>
        <v>0.2</v>
      </c>
      <c r="H45" s="21">
        <f>D45*'Nädal_12_4.-9.klass'!H45/'Nädal_12_4.-9.klass'!D45</f>
        <v>1.1000000000000001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8.95" customHeight="1">
      <c r="A46" s="314"/>
      <c r="B46" s="262" t="str">
        <f>'Nädal_12_4.-9.klass'!B46</f>
        <v>Hiina kapsa salat spinati, meloni ja punase sibulaga</v>
      </c>
      <c r="C46" s="23" t="str">
        <f>'Nädal_12_4.-9.klass'!C46</f>
        <v>Hiina kapsas, spinat, melon, punane sibul</v>
      </c>
      <c r="D46" s="25">
        <v>100</v>
      </c>
      <c r="E46" s="21">
        <f>D46*'Nädal_12_4.-9.klass'!E46/'Nädal_12_4.-9.klass'!D46</f>
        <v>19.03</v>
      </c>
      <c r="F46" s="21">
        <f>D46*'Nädal_12_4.-9.klass'!F46/'Nädal_12_4.-9.klass'!D46</f>
        <v>3.68</v>
      </c>
      <c r="G46" s="21">
        <f>D46*'Nädal_12_4.-9.klass'!G46/'Nädal_12_4.-9.klass'!D46</f>
        <v>0.19</v>
      </c>
      <c r="H46" s="21">
        <f>D46*'Nädal_12_4.-9.klass'!H46/'Nädal_12_4.-9.klass'!D46</f>
        <v>1.25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14"/>
      <c r="B47" s="262" t="str">
        <f>'Nädal_12_4.-9.klass'!B47</f>
        <v>Peet, roheline hernes, porgand</v>
      </c>
      <c r="C47" s="23"/>
      <c r="D47" s="25">
        <v>100</v>
      </c>
      <c r="E47" s="21">
        <f>D47*'Nädal_12_4.-9.klass'!E47/'Nädal_12_4.-9.klass'!D47</f>
        <v>54</v>
      </c>
      <c r="F47" s="21">
        <f>D47*'Nädal_12_4.-9.klass'!F47/'Nädal_12_4.-9.klass'!D47</f>
        <v>7.77</v>
      </c>
      <c r="G47" s="21">
        <f>D47*'Nädal_12_4.-9.klass'!G47/'Nädal_12_4.-9.klass'!D47</f>
        <v>0.33</v>
      </c>
      <c r="H47" s="21">
        <f>D47*'Nädal_12_4.-9.klass'!H47/'Nädal_12_4.-9.klass'!D47</f>
        <v>2.86</v>
      </c>
    </row>
    <row r="48" spans="1:22" ht="18.95" customHeight="1">
      <c r="A48" s="314"/>
      <c r="B48" s="262" t="str">
        <f>'Nädal_12_4.-9.klass'!B48</f>
        <v>Seemnesegu (mahe)</v>
      </c>
      <c r="C48" s="23" t="str">
        <f>'Nädal_12_4.-9.klass'!C48</f>
        <v>Kõrvitsaseemned, päevalilleseemned, seesamiseemned</v>
      </c>
      <c r="D48" s="25">
        <v>10</v>
      </c>
      <c r="E48" s="21">
        <f>D48*'Nädal_12_4.-9.klass'!E48/'Nädal_12_4.-9.klass'!D48</f>
        <v>60.8767</v>
      </c>
      <c r="F48" s="21">
        <f>D48*'Nädal_12_4.-9.klass'!F48/'Nädal_12_4.-9.klass'!D48</f>
        <v>1.28</v>
      </c>
      <c r="G48" s="21">
        <f>D48*'Nädal_12_4.-9.klass'!G48/'Nädal_12_4.-9.klass'!D48</f>
        <v>5.1566999999999998</v>
      </c>
      <c r="H48" s="21">
        <f>D48*'Nädal_12_4.-9.klass'!H48/'Nädal_12_4.-9.klass'!D48</f>
        <v>2.8232999999999993</v>
      </c>
    </row>
    <row r="49" spans="1:20" ht="18.95" customHeight="1">
      <c r="A49" s="314"/>
      <c r="B49" s="262" t="str">
        <f>'Nädal_12_4.-9.klass'!B49</f>
        <v>Mahla-õlikaste</v>
      </c>
      <c r="C49" s="23" t="str">
        <f>'Nädal_12_4.-9.klass'!C49</f>
        <v>Õunamahl 100% naturaalne, õunaäädikas, sinepipulber, söögisool, petersell, toiduõli</v>
      </c>
      <c r="D49" s="25">
        <v>5</v>
      </c>
      <c r="E49" s="21">
        <f>D49*'Nädal_12_4.-9.klass'!E49/'Nädal_12_4.-9.klass'!D49</f>
        <v>32.189399999999999</v>
      </c>
      <c r="F49" s="21">
        <f>D49*'Nädal_12_4.-9.klass'!F49/'Nädal_12_4.-9.klass'!D49</f>
        <v>9.7050000000000011E-2</v>
      </c>
      <c r="G49" s="21">
        <f>D49*'Nädal_12_4.-9.klass'!G49/'Nädal_12_4.-9.klass'!D49</f>
        <v>3.5305500000000003</v>
      </c>
      <c r="H49" s="21">
        <f>D49*'Nädal_12_4.-9.klass'!H49/'Nädal_12_4.-9.klass'!D49</f>
        <v>1.3550000000000001E-2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4"/>
      <c r="B50" s="262" t="str">
        <f>'Nädal_12_4.-9.klass'!B50</f>
        <v>Piimatooted (piim, keefir) (L)</v>
      </c>
      <c r="C50" s="23"/>
      <c r="D50" s="25">
        <v>50</v>
      </c>
      <c r="E50" s="21">
        <f>D50*'Nädal_12_4.-9.klass'!E50/'Nädal_12_4.-9.klass'!D50</f>
        <v>28.195</v>
      </c>
      <c r="F50" s="21">
        <f>D50*'Nädal_12_4.-9.klass'!F50/'Nädal_12_4.-9.klass'!D50</f>
        <v>2.4375</v>
      </c>
      <c r="G50" s="21">
        <f>D50*'Nädal_12_4.-9.klass'!G50/'Nädal_12_4.-9.klass'!D50</f>
        <v>1.2849999999999999</v>
      </c>
      <c r="H50" s="21">
        <f>D50*'Nädal_12_4.-9.klass'!H50/'Nädal_12_4.-9.klass'!D50</f>
        <v>1.72</v>
      </c>
    </row>
    <row r="51" spans="1:20" ht="30">
      <c r="A51" s="314"/>
      <c r="B51" s="262" t="str">
        <f>'Nädal_12_4.-9.klass'!B51</f>
        <v>Joogijogurt, maitsestatud (L)</v>
      </c>
      <c r="C51" s="23" t="str">
        <f>'Nädal_12_4.-9.klass'!C51</f>
        <v>Maitsestamata jogurt, naturaalne marjapüree (maasikas, vaarikas, mustad sõstrad, punased sõstrad, mustikas), suhkur</v>
      </c>
      <c r="D51" s="25">
        <v>50</v>
      </c>
      <c r="E51" s="21">
        <f>D51*'Nädal_12_4.-9.klass'!E51/'Nädal_12_4.-9.klass'!D51</f>
        <v>37.372999999999998</v>
      </c>
      <c r="F51" s="21">
        <f>D51*'Nädal_12_4.-9.klass'!F51/'Nädal_12_4.-9.klass'!D51</f>
        <v>6.0614999999999997</v>
      </c>
      <c r="G51" s="21">
        <f>D51*'Nädal_12_4.-9.klass'!G51/'Nädal_12_4.-9.klass'!D51</f>
        <v>0.75</v>
      </c>
      <c r="H51" s="21">
        <f>D51*'Nädal_12_4.-9.klass'!H51/'Nädal_12_4.-9.klass'!D51</f>
        <v>1.6</v>
      </c>
    </row>
    <row r="52" spans="1:20" ht="18.95" customHeight="1">
      <c r="A52" s="314"/>
      <c r="B52" s="262" t="str">
        <f>'Nädal_12_4.-9.klass'!B52</f>
        <v>Tee, suhkruta</v>
      </c>
      <c r="C52" s="23" t="str">
        <f>'Nädal_12_4.-9.klass'!C52</f>
        <v>Teepuru, vesi</v>
      </c>
      <c r="D52" s="25">
        <v>50</v>
      </c>
      <c r="E52" s="21">
        <f>D52*'Nädal_12_4.-9.klass'!E52/'Nädal_12_4.-9.klass'!D52</f>
        <v>0.2</v>
      </c>
      <c r="F52" s="21">
        <f>D52*'Nädal_12_4.-9.klass'!F52/'Nädal_12_4.-9.klass'!D52</f>
        <v>0</v>
      </c>
      <c r="G52" s="21">
        <f>D52*'Nädal_12_4.-9.klass'!G52/'Nädal_12_4.-9.klass'!D52</f>
        <v>0</v>
      </c>
      <c r="H52" s="21">
        <f>D52*'Nädal_12_4.-9.klass'!H52/'Nädal_12_4.-9.klass'!D52</f>
        <v>0.05</v>
      </c>
    </row>
    <row r="53" spans="1:20" ht="18.95" customHeight="1">
      <c r="A53" s="314"/>
      <c r="B53" s="262" t="str">
        <f>'Nädal_12_4.-9.klass'!B53</f>
        <v>Rukkileiva (3 sorti) - ja sepikutoodete valik(G)</v>
      </c>
      <c r="C53" s="23"/>
      <c r="D53" s="25">
        <v>30</v>
      </c>
      <c r="E53" s="21">
        <f>D53*'Nädal_12_4.-9.klass'!E53/'Nädal_12_4.-9.klass'!D53</f>
        <v>73.86</v>
      </c>
      <c r="F53" s="21">
        <f>E53*'Nädal_12_4.-9.klass'!F53/'Nädal_12_4.-9.klass'!E53</f>
        <v>15.69</v>
      </c>
      <c r="G53" s="21">
        <f>F53*'Nädal_12_4.-9.klass'!G53/'Nädal_12_4.-9.klass'!F53</f>
        <v>0.6</v>
      </c>
      <c r="H53" s="21">
        <f>G53*'Nädal_12_4.-9.klass'!H53/'Nädal_12_4.-9.klass'!G53</f>
        <v>2.145</v>
      </c>
    </row>
    <row r="54" spans="1:20" ht="18.95" customHeight="1">
      <c r="A54" s="314"/>
      <c r="B54" s="262" t="str">
        <f>'Nädal_12_4.-9.klass'!B54</f>
        <v>Valge redis</v>
      </c>
      <c r="C54" s="23"/>
      <c r="D54" s="25">
        <v>50</v>
      </c>
      <c r="E54" s="21">
        <f>D54*'Nädal_12_4.-9.klass'!E54/'Nädal_12_4.-9.klass'!D54</f>
        <v>9.4499999999999993</v>
      </c>
      <c r="F54" s="21">
        <f>E54*'Nädal_12_4.-9.klass'!F54/'Nädal_12_4.-9.klass'!E54</f>
        <v>1.45</v>
      </c>
      <c r="G54" s="21">
        <f>F54*'Nädal_12_4.-9.klass'!G54/'Nädal_12_4.-9.klass'!F54</f>
        <v>4.9999999999999996E-2</v>
      </c>
      <c r="H54" s="21">
        <f>G54*'Nädal_12_4.-9.klass'!H54/'Nädal_12_4.-9.klass'!G54</f>
        <v>0.39999999999999997</v>
      </c>
    </row>
    <row r="55" spans="1:20" ht="18.95" customHeight="1">
      <c r="A55" s="315"/>
      <c r="B55" s="262" t="str">
        <f>'Nädal_12_4.-9.klass'!B55</f>
        <v xml:space="preserve">Pirn </v>
      </c>
      <c r="C55" s="23"/>
      <c r="D55" s="25">
        <v>50</v>
      </c>
      <c r="E55" s="21">
        <f>D55*'Nädal_12_4.-9.klass'!E55/'Nädal_12_4.-9.klass'!D55</f>
        <v>19.988</v>
      </c>
      <c r="F55" s="21">
        <f>E55*'Nädal_12_4.-9.klass'!F55/'Nädal_12_4.-9.klass'!E55</f>
        <v>5.97</v>
      </c>
      <c r="G55" s="21">
        <f>F55*'Nädal_12_4.-9.klass'!G55/'Nädal_12_4.-9.klass'!F55</f>
        <v>0</v>
      </c>
      <c r="H55" s="21" t="s">
        <v>528</v>
      </c>
    </row>
    <row r="56" spans="1:20" s="34" customFormat="1" ht="18.95" customHeight="1">
      <c r="A56" s="418" t="s">
        <v>37</v>
      </c>
      <c r="B56" s="419"/>
      <c r="C56" s="420"/>
      <c r="D56" s="50"/>
      <c r="E56" s="48">
        <f>SUM(E40:E55)</f>
        <v>1044.7571000000003</v>
      </c>
      <c r="F56" s="48">
        <f>SUM(F40:F55)</f>
        <v>130.61705000000001</v>
      </c>
      <c r="G56" s="48">
        <f>SUM(G40:G55)</f>
        <v>38.663249999999991</v>
      </c>
      <c r="H56" s="48">
        <f>SUM(H40:H55)</f>
        <v>47.609849999999994</v>
      </c>
      <c r="J56" s="33"/>
      <c r="K56" s="32"/>
      <c r="L56" s="32"/>
      <c r="M56" s="32"/>
      <c r="N56" s="32"/>
      <c r="O56" s="32"/>
    </row>
    <row r="57" spans="1:20" ht="50.1" customHeight="1">
      <c r="A57" s="238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0" ht="30">
      <c r="A58" s="298"/>
      <c r="B58" s="262" t="str">
        <f>'Nädal_12_4.-9.klass'!B58</f>
        <v>Frikadellisupp (G)</v>
      </c>
      <c r="C58" s="23" t="str">
        <f>'Nädal_12_4.-9.klass'!C58</f>
        <v>Sea-veise segahakkliha, kartul, porgand, mugulsibul, kanamuna, varsseller, riivsai, must pipar, till, vesi, söögisool, petersell, toiduõli</v>
      </c>
      <c r="D58" s="21">
        <v>300</v>
      </c>
      <c r="E58" s="21">
        <f>D58*'Nädal_12_4.-9.klass'!E58/'Nädal_12_4.-9.klass'!D58</f>
        <v>191.589</v>
      </c>
      <c r="F58" s="21">
        <f>D58*'Nädal_12_4.-9.klass'!F58/'Nädal_12_4.-9.klass'!D58</f>
        <v>21.803999999999995</v>
      </c>
      <c r="G58" s="21">
        <f>D58*'Nädal_12_4.-9.klass'!G58/'Nädal_12_4.-9.klass'!D58</f>
        <v>8.6790000000000003</v>
      </c>
      <c r="H58" s="21">
        <f>D58*'Nädal_12_4.-9.klass'!H58/'Nädal_12_4.-9.klass'!D58</f>
        <v>8.8800000000000008</v>
      </c>
    </row>
    <row r="59" spans="1:20" ht="18">
      <c r="A59" s="278" t="s">
        <v>13</v>
      </c>
      <c r="B59" s="262" t="str">
        <f>'Nädal_12_4.-9.klass'!B59</f>
        <v>Juurviljapüreesupp (L) (mahe)</v>
      </c>
      <c r="C59" s="23" t="str">
        <f>'Nädal_12_4.-9.klass'!C59</f>
        <v>Kartul, porgand, mugulsibul, juurseller, pastinaak, vesi, toidukoor, söögisool, petersell, värske</v>
      </c>
      <c r="D59" s="27">
        <v>50</v>
      </c>
      <c r="E59" s="21">
        <f>D59*'Nädal_12_4.-9.klass'!E59/'Nädal_12_4.-9.klass'!D59</f>
        <v>21.707000000000001</v>
      </c>
      <c r="F59" s="21">
        <f>D59*'Nädal_12_4.-9.klass'!F59/'Nädal_12_4.-9.klass'!D59</f>
        <v>3.4620000000000006</v>
      </c>
      <c r="G59" s="21">
        <f>D59*'Nädal_12_4.-9.klass'!G59/'Nädal_12_4.-9.klass'!D59</f>
        <v>0.80300000000000016</v>
      </c>
      <c r="H59" s="21">
        <f>D59*'Nädal_12_4.-9.klass'!H59/'Nädal_12_4.-9.klass'!D59</f>
        <v>0.50700000000000001</v>
      </c>
    </row>
    <row r="60" spans="1:20" ht="18.95" customHeight="1">
      <c r="A60" s="299"/>
      <c r="B60" s="262" t="str">
        <f>'Nädal_12_4.-9.klass'!B60</f>
        <v>Pannkook moosiga (G, L, M)</v>
      </c>
      <c r="C60" s="23" t="str">
        <f>'Nädal_12_4.-9.klass'!C60</f>
        <v>Nisujahu, kanamuna, toiduõli, suhkur, söögisool, vanillisuhkur, piim, marjad</v>
      </c>
      <c r="D60" s="25">
        <v>100</v>
      </c>
      <c r="E60" s="21">
        <f>D60*'Nädal_12_4.-9.klass'!E60/'Nädal_12_4.-9.klass'!D60</f>
        <v>241</v>
      </c>
      <c r="F60" s="21">
        <f>D60*'Nädal_12_4.-9.klass'!F60/'Nädal_12_4.-9.klass'!D60</f>
        <v>32.5</v>
      </c>
      <c r="G60" s="21">
        <f>D60*'Nädal_12_4.-9.klass'!G60/'Nädal_12_4.-9.klass'!D60</f>
        <v>9.31</v>
      </c>
      <c r="H60" s="21">
        <f>D60*'Nädal_12_4.-9.klass'!H60/'Nädal_12_4.-9.klass'!D60</f>
        <v>6.13</v>
      </c>
    </row>
    <row r="61" spans="1:20" ht="18">
      <c r="A61" s="299"/>
      <c r="B61" s="262" t="str">
        <f>'Nädal_12_4.-9.klass'!B61</f>
        <v>Mango-kohupiimakreem (L)</v>
      </c>
      <c r="C61" s="23" t="str">
        <f>'Nädal_12_4.-9.klass'!C61</f>
        <v>Maitsestamat kohupiim, maitsestamat jogurt, vahukoor, mango, suhkur</v>
      </c>
      <c r="D61" s="25">
        <v>100</v>
      </c>
      <c r="E61" s="21">
        <f>D61*'Nädal_12_4.-9.klass'!E61/'Nädal_12_4.-9.klass'!D61</f>
        <v>167</v>
      </c>
      <c r="F61" s="21">
        <f>D61*'Nädal_12_4.-9.klass'!F61/'Nädal_12_4.-9.klass'!D61</f>
        <v>15.2</v>
      </c>
      <c r="G61" s="21">
        <f>D61*'Nädal_12_4.-9.klass'!G61/'Nädal_12_4.-9.klass'!D61</f>
        <v>9.33</v>
      </c>
      <c r="H61" s="21">
        <f>D61*'Nädal_12_4.-9.klass'!H61/'Nädal_12_4.-9.klass'!D61</f>
        <v>5.36</v>
      </c>
    </row>
    <row r="62" spans="1:20" ht="18">
      <c r="A62" s="299"/>
      <c r="B62" s="262" t="str">
        <f>'Nädal_12_4.-9.klass'!B62</f>
        <v>Piimatooted (piim, keefir) (L)</v>
      </c>
      <c r="C62" s="23"/>
      <c r="D62" s="25">
        <v>50</v>
      </c>
      <c r="E62" s="21">
        <f>D62*'Nädal_12_4.-9.klass'!E62/'Nädal_12_4.-9.klass'!D62</f>
        <v>28.195</v>
      </c>
      <c r="F62" s="21">
        <f>D62*'Nädal_12_4.-9.klass'!F62/'Nädal_12_4.-9.klass'!D62</f>
        <v>2.4375</v>
      </c>
      <c r="G62" s="21">
        <f>D62*'Nädal_12_4.-9.klass'!G62/'Nädal_12_4.-9.klass'!D62</f>
        <v>1.2849999999999999</v>
      </c>
      <c r="H62" s="21">
        <f>D62*'Nädal_12_4.-9.klass'!H62/'Nädal_12_4.-9.klass'!D62</f>
        <v>1.72</v>
      </c>
      <c r="J62" s="33"/>
      <c r="K62" s="32"/>
      <c r="L62" s="32"/>
      <c r="M62" s="32"/>
      <c r="N62" s="32"/>
      <c r="O62" s="32"/>
    </row>
    <row r="63" spans="1:20" ht="18.95" customHeight="1">
      <c r="A63" s="299"/>
      <c r="B63" s="262" t="str">
        <f>'Nädal_12_4.-9.klass'!B63</f>
        <v>Mahl (erinevad maitsed)</v>
      </c>
      <c r="C63" s="23" t="str">
        <f>'Nädal_12_4.-9.klass'!C63</f>
        <v>Rõngu suhkruvaba mahlakonsentraat 100% naturaalne, vesi</v>
      </c>
      <c r="D63" s="25">
        <v>50</v>
      </c>
      <c r="E63" s="21">
        <f>D63*'Nädal_12_4.-9.klass'!E63/'Nädal_12_4.-9.klass'!D63</f>
        <v>24.264400000000002</v>
      </c>
      <c r="F63" s="21">
        <f>D63*'Nädal_12_4.-9.klass'!F63/'Nädal_12_4.-9.klass'!D63</f>
        <v>5.891</v>
      </c>
      <c r="G63" s="21">
        <f>D63*'Nädal_12_4.-9.klass'!G63/'Nädal_12_4.-9.klass'!D63</f>
        <v>2.5000000000000001E-2</v>
      </c>
      <c r="H63" s="21">
        <f>D63*'Nädal_12_4.-9.klass'!H63/'Nädal_12_4.-9.klass'!D63</f>
        <v>0.18149999999999999</v>
      </c>
      <c r="J63" s="33"/>
      <c r="K63" s="32"/>
      <c r="L63" s="32"/>
      <c r="M63" s="32"/>
      <c r="N63" s="32"/>
      <c r="O63" s="32"/>
    </row>
    <row r="64" spans="1:20" ht="30">
      <c r="A64" s="301"/>
      <c r="B64" s="262" t="str">
        <f>'Nädal_12_4.-9.klass'!B64</f>
        <v>Joogijogurt , maitsestatud (L)</v>
      </c>
      <c r="C64" s="23" t="str">
        <f>'Nädal_12_4.-9.klass'!C64</f>
        <v>Maitsestamata jogurt, naturaalne marjapüree (maasikas, vaarikas, mustad sõstrad, punased sõstrad, mustikas), suhkur</v>
      </c>
      <c r="D64" s="25">
        <v>50</v>
      </c>
      <c r="E64" s="21">
        <f>D64*'Nädal_12_4.-9.klass'!E64/'Nädal_12_4.-9.klass'!D64</f>
        <v>37.372999999999998</v>
      </c>
      <c r="F64" s="21">
        <f>D64*'Nädal_12_4.-9.klass'!F64/'Nädal_12_4.-9.klass'!D64</f>
        <v>6.0614999999999997</v>
      </c>
      <c r="G64" s="21">
        <f>D64*'Nädal_12_4.-9.klass'!G64/'Nädal_12_4.-9.klass'!D64</f>
        <v>0.75</v>
      </c>
      <c r="H64" s="21">
        <f>D64*'Nädal_12_4.-9.klass'!H64/'Nädal_12_4.-9.klass'!D64</f>
        <v>1.6</v>
      </c>
    </row>
    <row r="65" spans="1:12" ht="18.95" customHeight="1">
      <c r="A65" s="301"/>
      <c r="B65" s="262" t="str">
        <f>'Nädal_12_4.-9.klass'!B65</f>
        <v>Tee, suhkruta</v>
      </c>
      <c r="C65" s="23" t="str">
        <f>'Nädal_12_4.-9.klass'!C65</f>
        <v>Teepuru, vesi</v>
      </c>
      <c r="D65" s="25">
        <v>50</v>
      </c>
      <c r="E65" s="21">
        <f>D65*'Nädal_12_4.-9.klass'!E65/'Nädal_12_4.-9.klass'!D65</f>
        <v>0.2</v>
      </c>
      <c r="F65" s="21">
        <f>D65*'Nädal_12_4.-9.klass'!F65/'Nädal_12_4.-9.klass'!D65</f>
        <v>0</v>
      </c>
      <c r="G65" s="21">
        <f>D65*'Nädal_12_4.-9.klass'!G65/'Nädal_12_4.-9.klass'!D65</f>
        <v>0</v>
      </c>
      <c r="H65" s="21">
        <f>D65*'Nädal_12_4.-9.klass'!H65/'Nädal_12_4.-9.klass'!D65</f>
        <v>0.05</v>
      </c>
    </row>
    <row r="66" spans="1:12" ht="18.95" customHeight="1">
      <c r="A66" s="301"/>
      <c r="B66" s="262" t="str">
        <f>'Nädal_12_4.-9.klass'!B66</f>
        <v>Rukkileiva (3 sorti) - ja sepikutoodete valik(G)</v>
      </c>
      <c r="C66" s="23"/>
      <c r="D66" s="25">
        <v>30</v>
      </c>
      <c r="E66" s="21">
        <f>D66*'Nädal_12_4.-9.klass'!E66/'Nädal_12_4.-9.klass'!D66</f>
        <v>73.86</v>
      </c>
      <c r="F66" s="21">
        <f>E66*'Nädal_12_4.-9.klass'!F66/'Nädal_12_4.-9.klass'!E66</f>
        <v>15.69</v>
      </c>
      <c r="G66" s="21">
        <f>F66*'Nädal_12_4.-9.klass'!G66/'Nädal_12_4.-9.klass'!F66</f>
        <v>0.6</v>
      </c>
      <c r="H66" s="21">
        <f>G66*'Nädal_12_4.-9.klass'!H66/'Nädal_12_4.-9.klass'!G66</f>
        <v>2.145</v>
      </c>
    </row>
    <row r="67" spans="1:12" ht="18.95" customHeight="1">
      <c r="A67" s="301"/>
      <c r="B67" s="262" t="str">
        <f>'Nädal_12_4.-9.klass'!B67</f>
        <v xml:space="preserve">Porgand </v>
      </c>
      <c r="C67" s="23"/>
      <c r="D67" s="25">
        <v>50</v>
      </c>
      <c r="E67" s="21">
        <f>D67*'Nädal_12_4.-9.klass'!E67/'Nädal_12_4.-9.klass'!D67</f>
        <v>16.2</v>
      </c>
      <c r="F67" s="21">
        <f>E67*'Nädal_12_4.-9.klass'!F67/'Nädal_12_4.-9.klass'!E67</f>
        <v>2.8</v>
      </c>
      <c r="G67" s="21">
        <f>F67*'Nädal_12_4.-9.klass'!G67/'Nädal_12_4.-9.klass'!F67</f>
        <v>9.9999999999999992E-2</v>
      </c>
      <c r="H67" s="21">
        <f>G67*'Nädal_12_4.-9.klass'!H67/'Nädal_12_4.-9.klass'!G67</f>
        <v>0.29999999999999993</v>
      </c>
    </row>
    <row r="68" spans="1:12" ht="18.95" customHeight="1">
      <c r="A68" s="302"/>
      <c r="B68" s="262" t="str">
        <f>'Nädal_12_4.-9.klass'!B68</f>
        <v>Õun (mahe)</v>
      </c>
      <c r="C68" s="23"/>
      <c r="D68" s="25">
        <v>50</v>
      </c>
      <c r="E68" s="21">
        <f>D68*'Nädal_12_4.-9.klass'!E68/'Nädal_12_4.-9.klass'!D68</f>
        <v>24.038</v>
      </c>
      <c r="F68" s="21">
        <f>E68*'Nädal_12_4.-9.klass'!F68/'Nädal_12_4.-9.klass'!E68</f>
        <v>6.74</v>
      </c>
      <c r="G68" s="21">
        <f>F68*'Nädal_12_4.-9.klass'!G68/'Nädal_12_4.-9.klass'!F68</f>
        <v>0</v>
      </c>
      <c r="H68" s="21">
        <v>0</v>
      </c>
    </row>
    <row r="69" spans="1:12" ht="18.95" customHeight="1">
      <c r="A69" s="418" t="s">
        <v>37</v>
      </c>
      <c r="B69" s="419"/>
      <c r="C69" s="420"/>
      <c r="D69" s="49"/>
      <c r="E69" s="48">
        <f>SUM(E58:E68)</f>
        <v>825.42640000000029</v>
      </c>
      <c r="F69" s="48">
        <f>SUM(F58:F68)</f>
        <v>112.58599999999998</v>
      </c>
      <c r="G69" s="48">
        <f>SUM(G58:G68)</f>
        <v>30.882000000000001</v>
      </c>
      <c r="H69" s="48">
        <f>SUM(H58:H68)</f>
        <v>26.8735</v>
      </c>
    </row>
    <row r="70" spans="1:12" ht="50.1" customHeight="1">
      <c r="A70" s="238" t="s">
        <v>81</v>
      </c>
      <c r="B70" s="47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">
      <c r="A71" s="303"/>
      <c r="B71" s="262" t="str">
        <f>'Nädal_12_4.-9.klass'!B71</f>
        <v>Kanapasta juustu ja basiilikuga (G, L)</v>
      </c>
      <c r="C71" s="23" t="str">
        <f>'Nädal_12_4.-9.klass'!C71</f>
        <v>Täisterapasta (durumnisujahu, vesi), kanaliha, suvikõrvits, toiduõli, mugulsibul, basiilik, juust, petersell, vesi, söögisool, must pipar</v>
      </c>
      <c r="D71" s="21">
        <v>300</v>
      </c>
      <c r="E71" s="21">
        <f>D71*'Nädal_12_4.-9.klass'!E71/'Nädal_12_4.-9.klass'!D71</f>
        <v>509.286</v>
      </c>
      <c r="F71" s="21">
        <f>D71*'Nädal_12_4.-9.klass'!F71/'Nädal_12_4.-9.klass'!D71</f>
        <v>66.324000000000012</v>
      </c>
      <c r="G71" s="21">
        <f>D71*'Nädal_12_4.-9.klass'!G71/'Nädal_12_4.-9.klass'!D71</f>
        <v>16.265999999999998</v>
      </c>
      <c r="H71" s="21">
        <f>D71*'Nädal_12_4.-9.klass'!H71/'Nädal_12_4.-9.klass'!D71</f>
        <v>27.297000000000004</v>
      </c>
    </row>
    <row r="72" spans="1:12" ht="36">
      <c r="A72" s="278" t="s">
        <v>13</v>
      </c>
      <c r="B72" s="262" t="str">
        <f>'Nädal_12_4.-9.klass'!B72</f>
        <v>Suvikõrvitsapasta juustu ja basiilikuga (G, L) (mahe)</v>
      </c>
      <c r="C72" s="23" t="str">
        <f>'Nädal_12_4.-9.klass'!C72</f>
        <v>Täisterapasta (durumnisujahu, vesi), suvikõrvits, toiduõli, mugulsibul, basiilik, juust, petersell, vesi, söögisool, must pipar</v>
      </c>
      <c r="D72" s="27">
        <v>50</v>
      </c>
      <c r="E72" s="21">
        <f>D72*'Nädal_12_4.-9.klass'!E72/'Nädal_12_4.-9.klass'!D72</f>
        <v>75.173000000000002</v>
      </c>
      <c r="F72" s="21">
        <f>D72*'Nädal_12_4.-9.klass'!F72/'Nädal_12_4.-9.klass'!D72</f>
        <v>11.374000000000001</v>
      </c>
      <c r="G72" s="21">
        <f>D72*'Nädal_12_4.-9.klass'!G72/'Nädal_12_4.-9.klass'!D72</f>
        <v>2.319</v>
      </c>
      <c r="H72" s="21">
        <f>D72*'Nädal_12_4.-9.klass'!H72/'Nädal_12_4.-9.klass'!D72</f>
        <v>2.7195</v>
      </c>
    </row>
    <row r="73" spans="1:12" ht="18">
      <c r="A73" s="304"/>
      <c r="B73" s="262" t="str">
        <f>'Nädal_12_4.-9.klass'!B73</f>
        <v>Baklažaan-paprika-sibul, röstitud</v>
      </c>
      <c r="C73" s="23" t="str">
        <f>'Nädal_12_4.-9.klass'!C73</f>
        <v xml:space="preserve">Baklažaan, paprika, punane, mugulsibul, toiduõli, </v>
      </c>
      <c r="D73" s="25">
        <v>100</v>
      </c>
      <c r="E73" s="21">
        <f>D73*'Nädal_12_4.-9.klass'!E73/'Nädal_12_4.-9.klass'!D73</f>
        <v>58.012</v>
      </c>
      <c r="F73" s="21">
        <f>D73*'Nädal_12_4.-9.klass'!F73/'Nädal_12_4.-9.klass'!D73</f>
        <v>7.4249999999999998</v>
      </c>
      <c r="G73" s="21">
        <f>D73*'Nädal_12_4.-9.klass'!G73/'Nädal_12_4.-9.klass'!D73</f>
        <v>3.24</v>
      </c>
      <c r="H73" s="21">
        <f>D73*'Nädal_12_4.-9.klass'!H73/'Nädal_12_4.-9.klass'!D73</f>
        <v>1.07</v>
      </c>
    </row>
    <row r="74" spans="1:12" ht="18.95" customHeight="1">
      <c r="A74" s="305"/>
      <c r="B74" s="262" t="str">
        <f>'Nädal_12_4.-9.klass'!B74</f>
        <v xml:space="preserve">Soe tomatikaste </v>
      </c>
      <c r="C74" s="23" t="str">
        <f>'Nädal_12_4.-9.klass'!C74</f>
        <v>Tomat, mugulsibul, porgand, küüslauk, toiduõli, söögisool, basiilik</v>
      </c>
      <c r="D74" s="25">
        <v>50</v>
      </c>
      <c r="E74" s="21">
        <f>D74*'Nädal_12_4.-9.klass'!E74/'Nädal_12_4.-9.klass'!D74</f>
        <v>17.598500000000001</v>
      </c>
      <c r="F74" s="21">
        <f>D74*'Nädal_12_4.-9.klass'!F74/'Nädal_12_4.-9.klass'!D74</f>
        <v>3.2825000000000002</v>
      </c>
      <c r="G74" s="21">
        <f>D74*'Nädal_12_4.-9.klass'!G74/'Nädal_12_4.-9.klass'!D74</f>
        <v>0.54400000000000004</v>
      </c>
      <c r="H74" s="21">
        <f>D74*'Nädal_12_4.-9.klass'!H74/'Nädal_12_4.-9.klass'!D74</f>
        <v>0.38950000000000001</v>
      </c>
    </row>
    <row r="75" spans="1:12" ht="18.95" customHeight="1">
      <c r="A75" s="305"/>
      <c r="B75" s="262" t="str">
        <f>'Nädal_12_4.-9.klass'!B75</f>
        <v>Porgandi-apelsinisalat</v>
      </c>
      <c r="C75" s="23" t="str">
        <f>'Nädal_12_4.-9.klass'!C75</f>
        <v>Porgand, apelsin, toiduõli</v>
      </c>
      <c r="D75" s="25">
        <v>100</v>
      </c>
      <c r="E75" s="21">
        <f>D75*'Nädal_12_4.-9.klass'!E75/'Nädal_12_4.-9.klass'!D75</f>
        <v>22.3</v>
      </c>
      <c r="F75" s="21">
        <f>D75*'Nädal_12_4.-9.klass'!F75/'Nädal_12_4.-9.klass'!D75</f>
        <v>3.95</v>
      </c>
      <c r="G75" s="21">
        <f>D75*'Nädal_12_4.-9.klass'!G75/'Nädal_12_4.-9.klass'!D75</f>
        <v>0.10000000000000002</v>
      </c>
      <c r="H75" s="21">
        <f>D75*'Nädal_12_4.-9.klass'!H75/'Nädal_12_4.-9.klass'!D75</f>
        <v>0.75000000000000011</v>
      </c>
    </row>
    <row r="76" spans="1:12" ht="18.95" customHeight="1">
      <c r="A76" s="306"/>
      <c r="B76" s="262" t="str">
        <f>'Nädal_12_4.-9.klass'!B76</f>
        <v>Valge peakapsas, mais, hapukurk</v>
      </c>
      <c r="C76" s="23"/>
      <c r="D76" s="25">
        <v>100</v>
      </c>
      <c r="E76" s="21">
        <f>D76*'Nädal_12_4.-9.klass'!E76/'Nädal_12_4.-9.klass'!D76</f>
        <v>43.2</v>
      </c>
      <c r="F76" s="21">
        <f>D76*'Nädal_12_4.-9.klass'!F76/'Nädal_12_4.-9.klass'!D76</f>
        <v>6.13</v>
      </c>
      <c r="G76" s="21">
        <f>D76*'Nädal_12_4.-9.klass'!G76/'Nädal_12_4.-9.klass'!D76</f>
        <v>0.6</v>
      </c>
      <c r="H76" s="21">
        <f>D76*'Nädal_12_4.-9.klass'!H76/'Nädal_12_4.-9.klass'!D76</f>
        <v>1.8</v>
      </c>
      <c r="I76" s="26"/>
      <c r="J76" s="26"/>
      <c r="K76" s="26"/>
      <c r="L76" s="26"/>
    </row>
    <row r="77" spans="1:12" ht="18.95" customHeight="1">
      <c r="A77" s="306"/>
      <c r="B77" s="262" t="str">
        <f>'Nädal_12_4.-9.klass'!B77</f>
        <v>Seemnesegu (mahe)</v>
      </c>
      <c r="C77" s="23" t="str">
        <f>'Nädal_12_4.-9.klass'!C77</f>
        <v>Kõrvitsaseemned, päevalilleseemned, seesamiseemned</v>
      </c>
      <c r="D77" s="25">
        <v>10</v>
      </c>
      <c r="E77" s="21">
        <f>D77*'Nädal_12_4.-9.klass'!E77/'Nädal_12_4.-9.klass'!D77</f>
        <v>60.8767</v>
      </c>
      <c r="F77" s="21">
        <f>D77*'Nädal_12_4.-9.klass'!F77/'Nädal_12_4.-9.klass'!D77</f>
        <v>1.28</v>
      </c>
      <c r="G77" s="21">
        <f>D77*'Nädal_12_4.-9.klass'!G77/'Nädal_12_4.-9.klass'!D77</f>
        <v>5.1566999999999998</v>
      </c>
      <c r="H77" s="21">
        <f>D77*'Nädal_12_4.-9.klass'!H77/'Nädal_12_4.-9.klass'!D77</f>
        <v>2.8232999999999993</v>
      </c>
    </row>
    <row r="78" spans="1:12" ht="18.95" customHeight="1">
      <c r="A78" s="305"/>
      <c r="B78" s="262" t="str">
        <f>'Nädal_12_4.-9.klass'!B78</f>
        <v>Mahla-õlikaste</v>
      </c>
      <c r="C78" s="23" t="str">
        <f>'Nädal_12_4.-9.klass'!C78</f>
        <v>Õunamahl 100% naturaalne, õunaäädikas, sinepipulber, söögisool, petersell, toiduõli</v>
      </c>
      <c r="D78" s="25">
        <v>5</v>
      </c>
      <c r="E78" s="21">
        <f>D78*'Nädal_12_4.-9.klass'!E78/'Nädal_12_4.-9.klass'!D78</f>
        <v>32.189399999999999</v>
      </c>
      <c r="F78" s="21">
        <f>D78*'Nädal_12_4.-9.klass'!F78/'Nädal_12_4.-9.klass'!D78</f>
        <v>9.7050000000000011E-2</v>
      </c>
      <c r="G78" s="21">
        <f>D78*'Nädal_12_4.-9.klass'!G78/'Nädal_12_4.-9.klass'!D78</f>
        <v>3.5305500000000003</v>
      </c>
      <c r="H78" s="21">
        <f>D78*'Nädal_12_4.-9.klass'!H78/'Nädal_12_4.-9.klass'!D78</f>
        <v>1.3550000000000001E-2</v>
      </c>
    </row>
    <row r="79" spans="1:12" ht="18.95" customHeight="1">
      <c r="A79" s="306"/>
      <c r="B79" s="262" t="str">
        <f>'Nädal_12_4.-9.klass'!B79</f>
        <v>Piimatooted (piim, keefir) (L)</v>
      </c>
      <c r="C79" s="23"/>
      <c r="D79" s="25">
        <v>50</v>
      </c>
      <c r="E79" s="21">
        <f>D79*'Nädal_12_4.-9.klass'!E79/'Nädal_12_4.-9.klass'!D79</f>
        <v>28.195</v>
      </c>
      <c r="F79" s="21">
        <f>D79*'Nädal_12_4.-9.klass'!F79/'Nädal_12_4.-9.klass'!D79</f>
        <v>2.4375</v>
      </c>
      <c r="G79" s="21">
        <f>D79*'Nädal_12_4.-9.klass'!G79/'Nädal_12_4.-9.klass'!D79</f>
        <v>1.2849999999999999</v>
      </c>
      <c r="H79" s="21">
        <f>D79*'Nädal_12_4.-9.klass'!H79/'Nädal_12_4.-9.klass'!D79</f>
        <v>1.72</v>
      </c>
    </row>
    <row r="80" spans="1:12" ht="30">
      <c r="A80" s="314"/>
      <c r="B80" s="262" t="str">
        <f>'Nädal_12_4.-9.klass'!B80</f>
        <v>Joogijogurt , maitsestatud (L)</v>
      </c>
      <c r="C80" s="23" t="str">
        <f>'Nädal_12_4.-9.klass'!C80</f>
        <v>Maitsestamata jogurt, naturaalne marjapüree (maasikas, vaarikas, mustad sõstrad, punased sõstrad, mustikas), suhkur</v>
      </c>
      <c r="D80" s="25">
        <v>50</v>
      </c>
      <c r="E80" s="21">
        <f>D80*'Nädal_12_4.-9.klass'!E80/'Nädal_12_4.-9.klass'!D80</f>
        <v>37.372999999999998</v>
      </c>
      <c r="F80" s="21">
        <f>D80*'Nädal_12_4.-9.klass'!F80/'Nädal_12_4.-9.klass'!D80</f>
        <v>6.0614999999999997</v>
      </c>
      <c r="G80" s="21">
        <f>D80*'Nädal_12_4.-9.klass'!G80/'Nädal_12_4.-9.klass'!D80</f>
        <v>0.75</v>
      </c>
      <c r="H80" s="21">
        <f>D80*'Nädal_12_4.-9.klass'!H80/'Nädal_12_4.-9.klass'!D80</f>
        <v>1.6</v>
      </c>
    </row>
    <row r="81" spans="1:8" ht="18.95" customHeight="1">
      <c r="A81" s="314"/>
      <c r="B81" s="262" t="str">
        <f>'Nädal_12_4.-9.klass'!B81</f>
        <v>Tee, suhkruta</v>
      </c>
      <c r="C81" s="23" t="str">
        <f>'Nädal_12_4.-9.klass'!C81</f>
        <v>Teepuru, vesi</v>
      </c>
      <c r="D81" s="25">
        <v>50</v>
      </c>
      <c r="E81" s="21">
        <f>D81*'Nädal_12_4.-9.klass'!E81/'Nädal_12_4.-9.klass'!D81</f>
        <v>0.2</v>
      </c>
      <c r="F81" s="21">
        <f>D81*'Nädal_12_4.-9.klass'!F81/'Nädal_12_4.-9.klass'!D81</f>
        <v>0</v>
      </c>
      <c r="G81" s="21">
        <f>D81*'Nädal_12_4.-9.klass'!G81/'Nädal_12_4.-9.klass'!D81</f>
        <v>0</v>
      </c>
      <c r="H81" s="21">
        <f>D81*'Nädal_12_4.-9.klass'!H81/'Nädal_12_4.-9.klass'!D81</f>
        <v>0.05</v>
      </c>
    </row>
    <row r="82" spans="1:8" ht="18.95" customHeight="1">
      <c r="A82" s="306"/>
      <c r="B82" s="262" t="str">
        <f>'Nädal_12_4.-9.klass'!B82</f>
        <v>Rukkileiva (3 sorti) - ja sepikutoodete valik(G)</v>
      </c>
      <c r="C82" s="23"/>
      <c r="D82" s="25">
        <v>30</v>
      </c>
      <c r="E82" s="21">
        <f>D82*'Nädal_12_4.-9.klass'!E82/'Nädal_12_4.-9.klass'!D82</f>
        <v>73.86</v>
      </c>
      <c r="F82" s="21">
        <f>E82*'Nädal_12_4.-9.klass'!F82/'Nädal_12_4.-9.klass'!E82</f>
        <v>15.69</v>
      </c>
      <c r="G82" s="21">
        <f>F82*'Nädal_12_4.-9.klass'!G82/'Nädal_12_4.-9.klass'!F82</f>
        <v>0.6</v>
      </c>
      <c r="H82" s="21">
        <f>G82*'Nädal_12_4.-9.klass'!H82/'Nädal_12_4.-9.klass'!G82</f>
        <v>2.145</v>
      </c>
    </row>
    <row r="83" spans="1:8" ht="18.95" customHeight="1">
      <c r="A83" s="306"/>
      <c r="B83" s="262" t="str">
        <f>'Nädal_12_4.-9.klass'!B83</f>
        <v>Nuikapsas</v>
      </c>
      <c r="C83" s="23"/>
      <c r="D83" s="25">
        <v>50</v>
      </c>
      <c r="E83" s="21">
        <f>D83*'Nädal_12_4.-9.klass'!E83/'Nädal_12_4.-9.klass'!D83</f>
        <v>12.1</v>
      </c>
      <c r="F83" s="21">
        <f>E83*'Nädal_12_4.-9.klass'!F83/'Nädal_12_4.-9.klass'!E83</f>
        <v>2.1</v>
      </c>
      <c r="G83" s="21">
        <f>F83*'Nädal_12_4.-9.klass'!G83/'Nädal_12_4.-9.klass'!F83</f>
        <v>0.1</v>
      </c>
      <c r="H83" s="21">
        <f>G83*'Nädal_12_4.-9.klass'!H83/'Nädal_12_4.-9.klass'!G83</f>
        <v>0.25</v>
      </c>
    </row>
    <row r="84" spans="1:8" ht="18.95" customHeight="1">
      <c r="A84" s="326"/>
      <c r="B84" s="262" t="str">
        <f>'Nädal_12_4.-9.klass'!B84</f>
        <v xml:space="preserve">Pirn </v>
      </c>
      <c r="C84" s="23"/>
      <c r="D84" s="25">
        <v>50</v>
      </c>
      <c r="E84" s="21">
        <f>D84*'Nädal_12_4.-9.klass'!E84/'Nädal_12_4.-9.klass'!D84</f>
        <v>19.988</v>
      </c>
      <c r="F84" s="21">
        <f>E84*'Nädal_12_4.-9.klass'!F84/'Nädal_12_4.-9.klass'!E84</f>
        <v>5.97</v>
      </c>
      <c r="G84" s="21">
        <f>F84*'Nädal_12_4.-9.klass'!G84/'Nädal_12_4.-9.klass'!F84</f>
        <v>0</v>
      </c>
      <c r="H84" s="21" t="s">
        <v>528</v>
      </c>
    </row>
    <row r="85" spans="1:8" ht="18.95" customHeight="1">
      <c r="A85" s="421" t="s">
        <v>37</v>
      </c>
      <c r="B85" s="422"/>
      <c r="C85" s="423"/>
      <c r="D85" s="333"/>
      <c r="E85" s="336">
        <f>SUM(E71:E84)</f>
        <v>990.35160000000019</v>
      </c>
      <c r="F85" s="336">
        <f>SUM(F71:F84)</f>
        <v>132.12154999999998</v>
      </c>
      <c r="G85" s="336">
        <f>SUM(G71:G84)</f>
        <v>34.491250000000001</v>
      </c>
      <c r="H85" s="336">
        <f>SUM(H71:H84)</f>
        <v>42.627850000000002</v>
      </c>
    </row>
    <row r="86" spans="1:8" ht="18.95" customHeight="1">
      <c r="A86" s="385" t="s">
        <v>98</v>
      </c>
      <c r="B86" s="386"/>
      <c r="C86" s="386"/>
      <c r="D86" s="387"/>
      <c r="E86" s="20">
        <f>AVERAGE(E24,E38,E56,E69,E85)</f>
        <v>859.9070833333335</v>
      </c>
      <c r="F86" s="19">
        <f>AVERAGE(F24,F38,F56,F69,F85)</f>
        <v>113.28225999999999</v>
      </c>
      <c r="G86" s="19">
        <f>AVERAGE(G24,G38,G56,G69,G85)</f>
        <v>30.749569999999999</v>
      </c>
      <c r="H86" s="19">
        <f>AVERAGE(H24,H38,H56,H69,H85)</f>
        <v>34.482066666666668</v>
      </c>
    </row>
    <row r="87" spans="1:8" ht="18.95" customHeight="1">
      <c r="A87" s="18"/>
      <c r="B87" s="17"/>
      <c r="C87" s="388" t="s">
        <v>238</v>
      </c>
      <c r="D87" s="389"/>
      <c r="E87" s="334"/>
      <c r="F87" s="14">
        <f>(F86*4)/E86*100</f>
        <v>52.695116575095071</v>
      </c>
      <c r="G87" s="14">
        <f>(G86*9)/E86*100</f>
        <v>32.183259722344026</v>
      </c>
      <c r="H87" s="14">
        <f>(H86*4)/E86*100</f>
        <v>16.039903536089412</v>
      </c>
    </row>
    <row r="88" spans="1:8" ht="18.95" customHeight="1">
      <c r="A88" s="16"/>
      <c r="B88" s="15"/>
      <c r="C88" s="390" t="s">
        <v>100</v>
      </c>
      <c r="D88" s="391"/>
      <c r="E88" s="334" t="s">
        <v>529</v>
      </c>
      <c r="F88" s="14" t="s">
        <v>102</v>
      </c>
      <c r="G88" s="14" t="s">
        <v>103</v>
      </c>
      <c r="H88" s="14" t="s">
        <v>104</v>
      </c>
    </row>
    <row r="89" spans="1:8" ht="18.95" customHeight="1">
      <c r="A89" s="405" t="s">
        <v>105</v>
      </c>
      <c r="B89" s="405"/>
      <c r="C89" s="405"/>
      <c r="D89" s="405"/>
      <c r="E89" s="406"/>
      <c r="F89" s="406"/>
      <c r="G89" s="406"/>
      <c r="H89" s="406"/>
    </row>
    <row r="90" spans="1:8" ht="18.95" customHeight="1">
      <c r="A90" s="409" t="s">
        <v>106</v>
      </c>
      <c r="B90" s="410"/>
      <c r="C90" s="410"/>
      <c r="D90" s="410"/>
      <c r="E90" s="410"/>
      <c r="F90" s="410"/>
      <c r="G90" s="410"/>
      <c r="H90" s="411"/>
    </row>
    <row r="91" spans="1:8" ht="18.95" customHeight="1">
      <c r="A91" s="424" t="s">
        <v>107</v>
      </c>
      <c r="B91" s="425"/>
      <c r="C91" s="425"/>
      <c r="D91" s="425"/>
      <c r="E91" s="425"/>
      <c r="F91" s="425"/>
      <c r="G91" s="425"/>
      <c r="H91" s="426"/>
    </row>
    <row r="92" spans="1:8" ht="18.95" customHeight="1">
      <c r="A92" s="412" t="s">
        <v>531</v>
      </c>
      <c r="B92" s="413"/>
      <c r="C92" s="413"/>
      <c r="D92" s="413"/>
      <c r="E92" s="413"/>
      <c r="F92" s="413"/>
      <c r="G92" s="413"/>
      <c r="H92" s="414"/>
    </row>
    <row r="93" spans="1:8" ht="18.95" customHeight="1">
      <c r="A93" s="412" t="s">
        <v>109</v>
      </c>
      <c r="B93" s="413"/>
      <c r="C93" s="413"/>
      <c r="D93" s="413"/>
      <c r="E93" s="413"/>
      <c r="F93" s="413"/>
      <c r="G93" s="413"/>
      <c r="H93" s="414"/>
    </row>
    <row r="94" spans="1:8" ht="18.95" customHeight="1">
      <c r="A94" s="412" t="s">
        <v>110</v>
      </c>
      <c r="B94" s="413"/>
      <c r="C94" s="413"/>
      <c r="D94" s="413"/>
      <c r="E94" s="413"/>
      <c r="F94" s="413"/>
      <c r="G94" s="413"/>
      <c r="H94" s="414"/>
    </row>
    <row r="95" spans="1:8" ht="18.95" customHeight="1">
      <c r="A95" s="407" t="s">
        <v>111</v>
      </c>
      <c r="B95" s="407"/>
      <c r="C95" s="407"/>
      <c r="D95" s="407"/>
      <c r="E95" s="407"/>
      <c r="F95" s="407"/>
      <c r="G95" s="407"/>
      <c r="H95" s="407"/>
    </row>
    <row r="96" spans="1:8" ht="18.95" customHeight="1">
      <c r="A96" s="113" t="s">
        <v>112</v>
      </c>
      <c r="B96" s="112" t="s">
        <v>113</v>
      </c>
      <c r="C96" s="112"/>
      <c r="D96" s="112"/>
      <c r="E96" s="111"/>
      <c r="F96" s="111"/>
      <c r="G96" s="111"/>
      <c r="H96" s="110"/>
    </row>
    <row r="97" spans="1:8" ht="18.95" customHeight="1">
      <c r="A97" s="109" t="s">
        <v>114</v>
      </c>
      <c r="B97" s="108" t="s">
        <v>115</v>
      </c>
      <c r="C97" s="108"/>
      <c r="D97" s="108"/>
      <c r="E97" s="107"/>
      <c r="F97" s="107"/>
      <c r="G97" s="107"/>
      <c r="H97" s="106"/>
    </row>
    <row r="98" spans="1:8" ht="18.95" customHeight="1">
      <c r="A98" s="105" t="s">
        <v>116</v>
      </c>
      <c r="B98" s="104" t="s">
        <v>117</v>
      </c>
      <c r="C98" s="104"/>
      <c r="D98" s="104"/>
      <c r="E98" s="103"/>
      <c r="F98" s="103"/>
      <c r="G98" s="103"/>
      <c r="H98" s="102"/>
    </row>
  </sheetData>
  <mergeCells count="17">
    <mergeCell ref="A1:B5"/>
    <mergeCell ref="A6:B6"/>
    <mergeCell ref="A86:D86"/>
    <mergeCell ref="C87:D87"/>
    <mergeCell ref="A85:C85"/>
    <mergeCell ref="A69:C69"/>
    <mergeCell ref="A56:C56"/>
    <mergeCell ref="A38:C38"/>
    <mergeCell ref="A24:C24"/>
    <mergeCell ref="A91:H91"/>
    <mergeCell ref="A92:H92"/>
    <mergeCell ref="C88:D88"/>
    <mergeCell ref="A94:H94"/>
    <mergeCell ref="A95:H95"/>
    <mergeCell ref="A93:H93"/>
    <mergeCell ref="A89:H89"/>
    <mergeCell ref="A90:H90"/>
  </mergeCells>
  <pageMargins left="0.7" right="0.7" top="0.75" bottom="0.75" header="0.3" footer="0.3"/>
  <pageSetup paperSize="9" scale="49" fitToHeight="0" orientation="landscape" r:id="rId1"/>
  <rowBreaks count="2" manualBreakCount="2">
    <brk id="38" max="7" man="1"/>
    <brk id="69" max="7" man="1"/>
  </rowBreaks>
  <colBreaks count="2" manualBreakCount="2">
    <brk id="2" max="92" man="1"/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DDC3-62D2-45B8-A5E3-B68FA1D40E85}">
  <sheetPr>
    <pageSetUpPr fitToPage="1"/>
  </sheetPr>
  <dimension ref="A1:W106"/>
  <sheetViews>
    <sheetView topLeftCell="A79" zoomScale="80" zoomScaleNormal="80" workbookViewId="0">
      <selection activeCell="I92" sqref="I92"/>
    </sheetView>
  </sheetViews>
  <sheetFormatPr defaultColWidth="9.25" defaultRowHeight="15"/>
  <cols>
    <col min="1" max="1" width="25.625" style="1" customWidth="1"/>
    <col min="2" max="2" width="68.25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tr">
        <f>'Nädal_13_4.-9.klass'!A7</f>
        <v>13. nädal</v>
      </c>
      <c r="B7" s="44" t="str">
        <f>'Nädal_13_4.-9.klass'!B7</f>
        <v>23.03.2026-27.03.2026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10"/>
      <c r="B9" s="262" t="str">
        <f>'Nädal_13_4.-9.klass'!B9</f>
        <v>Böfstrooganov (G, L) (mahe)</v>
      </c>
      <c r="C9" s="23" t="str">
        <f>'Nädal_13_4.-9.klass'!C9</f>
        <v>Veiseliha, hapukoor, mugulsibul, tomatipüree, nisujahu, vesi, toiduõli, sinepipulber, petersell,söögisool, must pipar</v>
      </c>
      <c r="D9" s="21">
        <v>140</v>
      </c>
      <c r="E9" s="21">
        <f>D9*'Nädal_13_4.-9.klass'!E9/'Nädal_13_4.-9.klass'!D9</f>
        <v>168</v>
      </c>
      <c r="F9" s="21">
        <f>D9*'Nädal_13_4.-9.klass'!F9/'Nädal_13_4.-9.klass'!D9</f>
        <v>6.6383333333333336</v>
      </c>
      <c r="G9" s="21">
        <f>D9*'Nädal_13_4.-9.klass'!G9/'Nädal_13_4.-9.klass'!D9</f>
        <v>13.183333333333334</v>
      </c>
      <c r="H9" s="21">
        <f>D9*'Nädal_13_4.-9.klass'!H9/'Nädal_13_4.-9.klass'!D9</f>
        <v>5.5883333333333338</v>
      </c>
    </row>
    <row r="10" spans="1:8" ht="30">
      <c r="A10" s="278" t="s">
        <v>13</v>
      </c>
      <c r="B10" s="262" t="str">
        <f>'Nädal_13_4.-9.klass'!B10</f>
        <v>Köögiviljastrooganov (G, L)</v>
      </c>
      <c r="C10" s="23" t="str">
        <f>'Nädal_13_4.-9.klass'!C10</f>
        <v>Porgand, juurseller, pastinaak, kaalikas, rohelised herned, mugulsibul, tomatipüree, vesi, hapukoor, nisujahu, toiduõli, söögisool, must pipar, jahvataud paprika</v>
      </c>
      <c r="D10" s="27">
        <v>20</v>
      </c>
      <c r="E10" s="21">
        <f>D10*'Nädal_13_4.-9.klass'!E10/'Nädal_13_4.-9.klass'!D10</f>
        <v>11.982799999999999</v>
      </c>
      <c r="F10" s="21">
        <f>D10*'Nädal_13_4.-9.klass'!F10/'Nädal_13_4.-9.klass'!D10</f>
        <v>0.99559999999999982</v>
      </c>
      <c r="G10" s="21">
        <f>D10*'Nädal_13_4.-9.klass'!G10/'Nädal_13_4.-9.klass'!D10</f>
        <v>0.82460000000000011</v>
      </c>
      <c r="H10" s="21">
        <f>D10*'Nädal_13_4.-9.klass'!H10/'Nädal_13_4.-9.klass'!D10</f>
        <v>0.29159999999999997</v>
      </c>
    </row>
    <row r="11" spans="1:8" ht="18.95" customHeight="1">
      <c r="A11" s="311"/>
      <c r="B11" s="262" t="str">
        <f>'Nädal_13_4.-9.klass'!B11</f>
        <v>Tatar, aurutatud (mahe)</v>
      </c>
      <c r="C11" s="23" t="str">
        <f>'Nädal_13_4.-9.klass'!C11</f>
        <v xml:space="preserve">Tatar, vesi, söögisool </v>
      </c>
      <c r="D11" s="25">
        <v>100</v>
      </c>
      <c r="E11" s="21">
        <f>D11*'Nädal_13_4.-9.klass'!E11/'Nädal_13_4.-9.klass'!D11</f>
        <v>80.59999999999998</v>
      </c>
      <c r="F11" s="21">
        <f>D11*'Nädal_13_4.-9.klass'!F11/'Nädal_13_4.-9.klass'!D11</f>
        <v>16.975000000000001</v>
      </c>
      <c r="G11" s="21">
        <f>D11*'Nädal_13_4.-9.klass'!G11/'Nädal_13_4.-9.klass'!D11</f>
        <v>0.5</v>
      </c>
      <c r="H11" s="21">
        <f>D11*'Nädal_13_4.-9.klass'!H11/'Nädal_13_4.-9.klass'!D11</f>
        <v>2.9750000000000001</v>
      </c>
    </row>
    <row r="12" spans="1:8" ht="18.95" customHeight="1">
      <c r="A12" s="312"/>
      <c r="B12" s="262" t="str">
        <f>'Nädal_13_4.-9.klass'!B12</f>
        <v xml:space="preserve">Riis, aurutatud </v>
      </c>
      <c r="C12" s="23" t="str">
        <f>'Nädal_13_4.-9.klass'!C12</f>
        <v>Riis, vesi, söögisool</v>
      </c>
      <c r="D12" s="25">
        <v>100</v>
      </c>
      <c r="E12" s="21">
        <f>D12*'Nädal_13_4.-9.klass'!E12/'Nädal_13_4.-9.klass'!D12</f>
        <v>157.70200000000003</v>
      </c>
      <c r="F12" s="21">
        <f>D12*'Nädal_13_4.-9.klass'!F12/'Nädal_13_4.-9.klass'!D12</f>
        <v>26.875999999999998</v>
      </c>
      <c r="G12" s="21">
        <f>D12*'Nädal_13_4.-9.klass'!G12/'Nädal_13_4.-9.klass'!D12</f>
        <v>4.742</v>
      </c>
      <c r="H12" s="21">
        <f>D12*'Nädal_13_4.-9.klass'!H12/'Nädal_13_4.-9.klass'!D12</f>
        <v>2.2770000000000001</v>
      </c>
    </row>
    <row r="13" spans="1:8" ht="18.95" customHeight="1">
      <c r="A13" s="312"/>
      <c r="B13" s="262" t="str">
        <f>'Nädal_13_4.-9.klass'!B13</f>
        <v>Peet, röstitud</v>
      </c>
      <c r="C13" s="23" t="str">
        <f>'Nädal_13_4.-9.klass'!C13</f>
        <v>Peet, toiduõli, tüümian, värske</v>
      </c>
      <c r="D13" s="25">
        <v>100</v>
      </c>
      <c r="E13" s="21">
        <f>D13*'Nädal_13_4.-9.klass'!E13/'Nädal_13_4.-9.klass'!D13</f>
        <v>60.84</v>
      </c>
      <c r="F13" s="21">
        <f>D13*'Nädal_13_4.-9.klass'!F13/'Nädal_13_4.-9.klass'!D13</f>
        <v>12.507</v>
      </c>
      <c r="G13" s="21">
        <f>D13*'Nädal_13_4.-9.klass'!G13/'Nädal_13_4.-9.klass'!D13</f>
        <v>1.123</v>
      </c>
      <c r="H13" s="21">
        <f>D13*'Nädal_13_4.-9.klass'!H13/'Nädal_13_4.-9.klass'!D13</f>
        <v>1.6830000000000001</v>
      </c>
    </row>
    <row r="14" spans="1:8" ht="18.95" customHeight="1">
      <c r="A14" s="312"/>
      <c r="B14" s="262" t="str">
        <f>'Nädal_13_4.-9.klass'!B14</f>
        <v>Kapsa-paprikasalat</v>
      </c>
      <c r="C14" s="23" t="str">
        <f>'Nädal_13_4.-9.klass'!C14</f>
        <v>Valge peakapsas, paprika</v>
      </c>
      <c r="D14" s="25">
        <v>100</v>
      </c>
      <c r="E14" s="21">
        <f>D14*'Nädal_13_4.-9.klass'!E14/'Nädal_13_4.-9.klass'!D14</f>
        <v>29.8</v>
      </c>
      <c r="F14" s="21">
        <f>D14*'Nädal_13_4.-9.klass'!F14/'Nädal_13_4.-9.klass'!D14</f>
        <v>4.8600000000000003</v>
      </c>
      <c r="G14" s="21">
        <f>D14*'Nädal_13_4.-9.klass'!G14/'Nädal_13_4.-9.klass'!D14</f>
        <v>0.12</v>
      </c>
      <c r="H14" s="21">
        <f>D14*'Nädal_13_4.-9.klass'!H14/'Nädal_13_4.-9.klass'!D14</f>
        <v>1.18</v>
      </c>
    </row>
    <row r="15" spans="1:8" ht="18.95" customHeight="1">
      <c r="A15" s="312"/>
      <c r="B15" s="262" t="str">
        <f>'Nädal_13_4.-9.klass'!B15</f>
        <v>Porgand, porrulauk, lillkapsas</v>
      </c>
      <c r="C15" s="100" t="s">
        <v>533</v>
      </c>
      <c r="D15" s="25">
        <v>100</v>
      </c>
      <c r="E15" s="21">
        <f>D15*'Nädal_13_4.-9.klass'!E15/'Nädal_13_4.-9.klass'!D15</f>
        <v>29.9</v>
      </c>
      <c r="F15" s="21">
        <f>D15*'Nädal_13_4.-9.klass'!F15/'Nädal_13_4.-9.klass'!D15</f>
        <v>4.6500000000000004</v>
      </c>
      <c r="G15" s="21">
        <f>D15*'Nädal_13_4.-9.klass'!G15/'Nädal_13_4.-9.klass'!D15</f>
        <v>0.2</v>
      </c>
      <c r="H15" s="21">
        <f>D15*'Nädal_13_4.-9.klass'!H15/'Nädal_13_4.-9.klass'!D15</f>
        <v>1.47</v>
      </c>
    </row>
    <row r="16" spans="1:8" ht="18.95" customHeight="1">
      <c r="A16" s="312"/>
      <c r="B16" s="262" t="str">
        <f>'Nädal_13_4.-9.klass'!B16</f>
        <v>Seemnesegu (mahe)</v>
      </c>
      <c r="C16" s="23" t="str">
        <f>'Nädal_13_4.-9.klass'!C16</f>
        <v>Kõrvitsaseemned, päevalilleseemned, seesamiseemned</v>
      </c>
      <c r="D16" s="25">
        <v>10</v>
      </c>
      <c r="E16" s="21">
        <f>D16*'Nädal_13_4.-9.klass'!E16/'Nädal_13_4.-9.klass'!D16</f>
        <v>60.8767</v>
      </c>
      <c r="F16" s="21">
        <f>D16*'Nädal_13_4.-9.klass'!F16/'Nädal_13_4.-9.klass'!D16</f>
        <v>1.28</v>
      </c>
      <c r="G16" s="21">
        <f>D16*'Nädal_13_4.-9.klass'!G16/'Nädal_13_4.-9.klass'!D16</f>
        <v>5.1566999999999998</v>
      </c>
      <c r="H16" s="21">
        <f>D16*'Nädal_13_4.-9.klass'!H16/'Nädal_13_4.-9.klass'!D16</f>
        <v>2.8232999999999993</v>
      </c>
    </row>
    <row r="17" spans="1:23" ht="18.95" customHeight="1">
      <c r="A17" s="312"/>
      <c r="B17" s="262" t="str">
        <f>'Nädal_13_4.-9.klass'!B17</f>
        <v>Mahla-õlikaste</v>
      </c>
      <c r="C17" s="23" t="str">
        <f>'Nädal_13_4.-9.klass'!C17</f>
        <v>Õunamahl 100% naturaalne, õunaäädikas, sinepipulber, söögisool, petersell, värske, toiduõli</v>
      </c>
      <c r="D17" s="25">
        <v>10</v>
      </c>
      <c r="E17" s="21">
        <f>D17*'Nädal_13_4.-9.klass'!E17/'Nädal_13_4.-9.klass'!D17</f>
        <v>64.378799999999998</v>
      </c>
      <c r="F17" s="21">
        <f>D17*'Nädal_13_4.-9.klass'!F17/'Nädal_13_4.-9.klass'!D17</f>
        <v>0.19410000000000002</v>
      </c>
      <c r="G17" s="21">
        <f>D17*'Nädal_13_4.-9.klass'!G17/'Nädal_13_4.-9.klass'!D17</f>
        <v>7.0611000000000006</v>
      </c>
      <c r="H17" s="21">
        <f>D17*'Nädal_13_4.-9.klass'!H17/'Nädal_13_4.-9.klass'!D17</f>
        <v>2.7100000000000003E-2</v>
      </c>
    </row>
    <row r="18" spans="1:23" ht="18.95" customHeight="1">
      <c r="A18" s="312"/>
      <c r="B18" s="262" t="str">
        <f>'Nädal_13_4.-9.klass'!B18</f>
        <v>Piimatooted (piim, keefir) (L)</v>
      </c>
      <c r="C18" s="23"/>
      <c r="D18" s="25">
        <v>50</v>
      </c>
      <c r="E18" s="21">
        <f>D18*'Nädal_13_4.-9.klass'!E18/'Nädal_13_4.-9.klass'!D18</f>
        <v>28.195</v>
      </c>
      <c r="F18" s="21">
        <f>D18*'Nädal_13_4.-9.klass'!F18/'Nädal_13_4.-9.klass'!D18</f>
        <v>2.4375</v>
      </c>
      <c r="G18" s="21">
        <f>D18*'Nädal_13_4.-9.klass'!G18/'Nädal_13_4.-9.klass'!D18</f>
        <v>1.2849999999999999</v>
      </c>
      <c r="H18" s="21">
        <f>D18*'Nädal_13_4.-9.klass'!H18/'Nädal_13_4.-9.klass'!D18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12"/>
      <c r="B19" s="262" t="str">
        <f>'Nädal_13_4.-9.klass'!B19</f>
        <v>Joogijogurt , maitsestatud (L)</v>
      </c>
      <c r="C19" s="23" t="str">
        <f>'Nädal_13_4.-9.klass'!C19</f>
        <v>Maitsestamata jogurt, naturaalne marjapüree (maasikas, vaarikas, mustad sõstrad, punased sõstrad, mustikas), suhkur</v>
      </c>
      <c r="D19" s="25">
        <v>50</v>
      </c>
      <c r="E19" s="21">
        <f>D19*'Nädal_13_4.-9.klass'!E19/'Nädal_13_4.-9.klass'!D19</f>
        <v>37.372999999999998</v>
      </c>
      <c r="F19" s="21">
        <f>D19*'Nädal_13_4.-9.klass'!F19/'Nädal_13_4.-9.klass'!D19</f>
        <v>6.0614999999999997</v>
      </c>
      <c r="G19" s="21">
        <f>D19*'Nädal_13_4.-9.klass'!G19/'Nädal_13_4.-9.klass'!D19</f>
        <v>0.75</v>
      </c>
      <c r="H19" s="21">
        <f>D19*'Nädal_13_4.-9.klass'!H19/'Nädal_13_4.-9.klass'!D19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'Nädal_13_4.-9.klass'!B20</f>
        <v>Tee, suhkruta</v>
      </c>
      <c r="C20" s="23" t="str">
        <f>'Nädal_13_4.-9.klass'!C20</f>
        <v>Teepuru, vesi</v>
      </c>
      <c r="D20" s="25">
        <v>50</v>
      </c>
      <c r="E20" s="21">
        <f>D20*'Nädal_13_4.-9.klass'!E20/'Nädal_13_4.-9.klass'!D20</f>
        <v>0.2</v>
      </c>
      <c r="F20" s="21">
        <f>D20*'Nädal_13_4.-9.klass'!F20/'Nädal_13_4.-9.klass'!D20</f>
        <v>0</v>
      </c>
      <c r="G20" s="21">
        <f>D20*'Nädal_13_4.-9.klass'!G20/'Nädal_13_4.-9.klass'!D20</f>
        <v>0</v>
      </c>
      <c r="H20" s="21">
        <f>D20*'Nädal_13_4.-9.klass'!H20/'Nädal_13_4.-9.klass'!D20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'Nädal_13_4.-9.klass'!B21</f>
        <v>Rukkileiva (3 sorti) - ja sepikutoodete valik(G)</v>
      </c>
      <c r="C21" s="23"/>
      <c r="D21" s="25">
        <v>50</v>
      </c>
      <c r="E21" s="21">
        <f>D21*'Nädal_13_4.-9.klass'!E21/'Nädal_13_4.-9.klass'!D21</f>
        <v>123.1</v>
      </c>
      <c r="F21" s="21">
        <f>E21*'Nädal_13_4.-9.klass'!F21/'Nädal_13_4.-9.klass'!E21</f>
        <v>26.15</v>
      </c>
      <c r="G21" s="21">
        <f>F21*'Nädal_13_4.-9.klass'!G21/'Nädal_13_4.-9.klass'!F21</f>
        <v>1</v>
      </c>
      <c r="H21" s="21">
        <f>G21*'Nädal_13_4.-9.klass'!H21/'Nädal_13_4.-9.klass'!G21</f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'Nädal_13_4.-9.klass'!B22</f>
        <v>Valge redis</v>
      </c>
      <c r="C22" s="23"/>
      <c r="D22" s="25">
        <v>50</v>
      </c>
      <c r="E22" s="21">
        <f>D22*'Nädal_13_4.-9.klass'!E22/'Nädal_13_4.-9.klass'!D22</f>
        <v>9.4499999999999993</v>
      </c>
      <c r="F22" s="21">
        <f>E22*'Nädal_13_4.-9.klass'!F22/'Nädal_13_4.-9.klass'!E22</f>
        <v>1.45</v>
      </c>
      <c r="G22" s="21">
        <f>F22*'Nädal_13_4.-9.klass'!G22/'Nädal_13_4.-9.klass'!F22</f>
        <v>4.9999999999999996E-2</v>
      </c>
      <c r="H22" s="21">
        <f>G22*'Nädal_13_4.-9.klass'!H22/'Nädal_13_4.-9.klass'!G22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'Nädal_13_4.-9.klass'!B23</f>
        <v>Õun (mahe)</v>
      </c>
      <c r="C23" s="23"/>
      <c r="D23" s="25">
        <v>50</v>
      </c>
      <c r="E23" s="21">
        <f>D23*'Nädal_13_4.-9.klass'!E23/'Nädal_13_4.-9.klass'!D23</f>
        <v>24.038</v>
      </c>
      <c r="F23" s="21">
        <f>E23*'Nädal_13_4.-9.klass'!F23/'Nädal_13_4.-9.klass'!E23</f>
        <v>6.74</v>
      </c>
      <c r="G23" s="21">
        <f>F23*'Nädal_13_4.-9.klass'!G23/'Nädal_13_4.-9.klass'!F23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8" t="s">
        <v>37</v>
      </c>
      <c r="B24" s="419"/>
      <c r="C24" s="420"/>
      <c r="D24" s="30"/>
      <c r="E24" s="48">
        <f>SUM(E9:E23)</f>
        <v>886.4363000000003</v>
      </c>
      <c r="F24" s="48">
        <f>SUM(F9:F23)</f>
        <v>117.81503333333333</v>
      </c>
      <c r="G24" s="48">
        <f>SUM(G9:G23)</f>
        <v>35.995733333333334</v>
      </c>
      <c r="H24" s="48">
        <f>SUM(H9:H23)</f>
        <v>25.66033333333333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'Nädal_13_4.-9.klass'!B26</f>
        <v>Hakkliha-riisipall (M, PT)</v>
      </c>
      <c r="C26" s="23" t="str">
        <f>'Nädal_13_4.-9.klass'!C26</f>
        <v>Sea-veise segahakkliha, riis, mugulsibul, kanamuna, toiduõli, vesi, söögisool, must pipar, jahvatatud paprika, petersell, kuivatatud pune, kuivatatud majoraan</v>
      </c>
      <c r="D26" s="21">
        <v>100</v>
      </c>
      <c r="E26" s="21">
        <f>D26*'Nädal_13_4.-9.klass'!E26/'Nädal_13_4.-9.klass'!D26</f>
        <v>162.34800000000001</v>
      </c>
      <c r="F26" s="21">
        <f>D26*'Nädal_13_4.-9.klass'!F26/'Nädal_13_4.-9.klass'!D26</f>
        <v>4.7759999999999998</v>
      </c>
      <c r="G26" s="21">
        <f>D26*'Nädal_13_4.-9.klass'!G26/'Nädal_13_4.-9.klass'!D26</f>
        <v>10.680999999999999</v>
      </c>
      <c r="H26" s="21">
        <f>D26*'Nädal_13_4.-9.klass'!H26/'Nädal_13_4.-9.klass'!D26</f>
        <v>12.326000000000001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8" t="s">
        <v>13</v>
      </c>
      <c r="B27" s="262" t="str">
        <f>'Nädal_13_4.-9.klass'!B27</f>
        <v>Juurviljakotlet (G, M, PT) (mahe)</v>
      </c>
      <c r="C27" s="23" t="str">
        <f>'Nädal_13_4.-9.klass'!C27</f>
        <v>Pastinaak, porgand, kartul, kanamuna, täistera speltanisujahu, söögisool, must pipar, purustatud või jahvatatud</v>
      </c>
      <c r="D27" s="27">
        <v>50</v>
      </c>
      <c r="E27" s="21">
        <f>D27*'Nädal_13_4.-9.klass'!E27/'Nädal_13_4.-9.klass'!D27</f>
        <v>70.135999999999996</v>
      </c>
      <c r="F27" s="21">
        <f>D27*'Nädal_13_4.-9.klass'!F27/'Nädal_13_4.-9.klass'!D27</f>
        <v>13.994999999999999</v>
      </c>
      <c r="G27" s="21">
        <f>D27*'Nädal_13_4.-9.klass'!G27/'Nädal_13_4.-9.klass'!D27</f>
        <v>0.94800000000000006</v>
      </c>
      <c r="H27" s="21">
        <f>D27*'Nädal_13_4.-9.klass'!H27/'Nädal_13_4.-9.klass'!D27</f>
        <v>2.6905000000000001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99"/>
      <c r="B28" s="262" t="str">
        <f>'Nädal_13_4.-9.klass'!B28</f>
        <v>Kartul, aurutatud (mahe)</v>
      </c>
      <c r="C28" s="23"/>
      <c r="D28" s="25">
        <v>100</v>
      </c>
      <c r="E28" s="21">
        <f>D28*'Nädal_13_4.-9.klass'!E28/'Nädal_13_4.-9.klass'!D28</f>
        <v>72.5</v>
      </c>
      <c r="F28" s="21">
        <f>D28*'Nädal_13_4.-9.klass'!F28/'Nädal_13_4.-9.klass'!D28</f>
        <v>16.5</v>
      </c>
      <c r="G28" s="21">
        <f>D28*'Nädal_13_4.-9.klass'!G28/'Nädal_13_4.-9.klass'!D28</f>
        <v>0.1</v>
      </c>
      <c r="H28" s="21">
        <f>D28*'Nädal_13_4.-9.klass'!H28/'Nädal_13_4.-9.klass'!D28</f>
        <v>1.8999999999999997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299"/>
      <c r="B29" s="262" t="str">
        <f>'Nädal_13_4.-9.klass'!B29</f>
        <v>Bulgur, keedetud (G)</v>
      </c>
      <c r="C29" s="23" t="str">
        <f>'Nädal_13_4.-9.klass'!C29</f>
        <v>Bulgur (Durum nisu), vesi, söögisool</v>
      </c>
      <c r="D29" s="25">
        <v>100</v>
      </c>
      <c r="E29" s="21">
        <f>D29*'Nädal_13_4.-9.klass'!E29/'Nädal_13_4.-9.klass'!D29</f>
        <v>116.798</v>
      </c>
      <c r="F29" s="21">
        <f>D29*'Nädal_13_4.-9.klass'!F29/'Nädal_13_4.-9.klass'!D29</f>
        <v>24.896000000000001</v>
      </c>
      <c r="G29" s="21">
        <f>D29*'Nädal_13_4.-9.klass'!G29/'Nädal_13_4.-9.klass'!D29</f>
        <v>0.75399999999999989</v>
      </c>
      <c r="H29" s="21">
        <f>D29*'Nädal_13_4.-9.klass'!H29/'Nädal_13_4.-9.klass'!D29</f>
        <v>3.87</v>
      </c>
      <c r="I29" s="26"/>
    </row>
    <row r="30" spans="1:23" s="39" customFormat="1" ht="18.95" customHeight="1">
      <c r="A30" s="308"/>
      <c r="B30" s="262" t="str">
        <f>'Nädal_13_4.-9.klass'!B30</f>
        <v>Porgand, röstitud</v>
      </c>
      <c r="C30" s="23"/>
      <c r="D30" s="25">
        <v>100</v>
      </c>
      <c r="E30" s="21">
        <f>D30*'Nädal_13_4.-9.klass'!E30/'Nädal_13_4.-9.klass'!D30</f>
        <v>60.2</v>
      </c>
      <c r="F30" s="21">
        <f>D30*'Nädal_13_4.-9.klass'!F30/'Nädal_13_4.-9.klass'!D30</f>
        <v>7.54</v>
      </c>
      <c r="G30" s="21">
        <f>D30*'Nädal_13_4.-9.klass'!G30/'Nädal_13_4.-9.klass'!D30</f>
        <v>2.2400000000000002</v>
      </c>
      <c r="H30" s="21">
        <f>D30*'Nädal_13_4.-9.klass'!H30/'Nädal_13_4.-9.klass'!D30</f>
        <v>0.72599999999999998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'Nädal_13_4.-9.klass'!B31</f>
        <v>Soe valge kaste (G, L)</v>
      </c>
      <c r="C31" s="23" t="str">
        <f>'Nädal_13_4.-9.klass'!C31</f>
        <v>Toiduõli, nisujahu, piim, söögisool, toidukoor</v>
      </c>
      <c r="D31" s="25">
        <v>100</v>
      </c>
      <c r="E31" s="21">
        <f>D31*'Nädal_13_4.-9.klass'!E31/'Nädal_13_4.-9.klass'!D31</f>
        <v>118.252</v>
      </c>
      <c r="F31" s="21">
        <f>D31*'Nädal_13_4.-9.klass'!F31/'Nädal_13_4.-9.klass'!D31</f>
        <v>8.1539999999999999</v>
      </c>
      <c r="G31" s="21">
        <f>D31*'Nädal_13_4.-9.klass'!G31/'Nädal_13_4.-9.klass'!D31</f>
        <v>7.8920000000000003</v>
      </c>
      <c r="H31" s="21">
        <f>D31*'Nädal_13_4.-9.klass'!H31/'Nädal_13_4.-9.klass'!D31</f>
        <v>3.7460000000000004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08"/>
      <c r="B32" s="262" t="str">
        <f>'Nädal_13_4.-9.klass'!B32</f>
        <v>Peedi-piprajuuresalat (L)</v>
      </c>
      <c r="C32" s="23" t="str">
        <f>'Nädal_13_4.-9.klass'!C32</f>
        <v>Peet, mädarõigas</v>
      </c>
      <c r="D32" s="25">
        <v>100</v>
      </c>
      <c r="E32" s="21">
        <f>D32*'Nädal_13_4.-9.klass'!E32/'Nädal_13_4.-9.klass'!D32</f>
        <v>59.6</v>
      </c>
      <c r="F32" s="21">
        <f>D32*'Nädal_13_4.-9.klass'!F32/'Nädal_13_4.-9.klass'!D32</f>
        <v>8.2799999999999994</v>
      </c>
      <c r="G32" s="21">
        <f>D32*'Nädal_13_4.-9.klass'!G32/'Nädal_13_4.-9.klass'!D32</f>
        <v>1.6719999999999999</v>
      </c>
      <c r="H32" s="21">
        <f>D32*'Nädal_13_4.-9.klass'!H32/'Nädal_13_4.-9.klass'!D32</f>
        <v>1.8320000000000001</v>
      </c>
      <c r="I32" s="41"/>
      <c r="J32" s="40"/>
      <c r="K32" s="40"/>
      <c r="L32" s="40"/>
      <c r="M32" s="40"/>
      <c r="N32" s="40"/>
      <c r="O32" s="40"/>
      <c r="P32" s="40"/>
    </row>
    <row r="33" spans="1:22" ht="18.95" customHeight="1">
      <c r="A33" s="299"/>
      <c r="B33" s="262" t="str">
        <f>'Nädal_13_4.-9.klass'!B33</f>
        <v>Salatisegu, mais, nuikapsas</v>
      </c>
      <c r="C33" s="23" t="str">
        <f>'Nädal_13_4.-9.klass'!C33</f>
        <v>Salatisegu (Rooma salat, jääsalat, rukola, spinat), mais, nuikapsas</v>
      </c>
      <c r="D33" s="25">
        <v>100</v>
      </c>
      <c r="E33" s="21">
        <f>D33*'Nädal_13_4.-9.klass'!E33/'Nädal_13_4.-9.klass'!D33</f>
        <v>42.5</v>
      </c>
      <c r="F33" s="21">
        <f>D33*'Nädal_13_4.-9.klass'!F33/'Nädal_13_4.-9.klass'!D33</f>
        <v>5.92</v>
      </c>
      <c r="G33" s="21">
        <f>D33*'Nädal_13_4.-9.klass'!G33/'Nädal_13_4.-9.klass'!D33</f>
        <v>0.69</v>
      </c>
      <c r="H33" s="21">
        <f>D33*'Nädal_13_4.-9.klass'!H33/'Nädal_13_4.-9.klass'!D33</f>
        <v>1.81</v>
      </c>
      <c r="I33" s="26"/>
      <c r="J33" s="35"/>
      <c r="K33" s="35"/>
      <c r="L33" s="35"/>
      <c r="M33" s="35"/>
      <c r="N33" s="35"/>
      <c r="O33" s="35"/>
      <c r="P33" s="35"/>
    </row>
    <row r="34" spans="1:22" ht="18.95" customHeight="1">
      <c r="A34" s="299"/>
      <c r="B34" s="262" t="str">
        <f>'Nädal_13_4.-9.klass'!B34</f>
        <v>Seemnesegu (mahe)</v>
      </c>
      <c r="C34" s="23" t="str">
        <f>'Nädal_13_4.-9.klass'!C34</f>
        <v>Kõrvitsaseemned, päevalilleseemned, seesamiseemned</v>
      </c>
      <c r="D34" s="25">
        <v>10</v>
      </c>
      <c r="E34" s="21">
        <f>D34*'Nädal_13_4.-9.klass'!E34/'Nädal_13_4.-9.klass'!D34</f>
        <v>60.8767</v>
      </c>
      <c r="F34" s="21">
        <f>D34*'Nädal_13_4.-9.klass'!F34/'Nädal_13_4.-9.klass'!D34</f>
        <v>1.28</v>
      </c>
      <c r="G34" s="21">
        <f>D34*'Nädal_13_4.-9.klass'!G34/'Nädal_13_4.-9.klass'!D34</f>
        <v>5.1566999999999998</v>
      </c>
      <c r="H34" s="21">
        <f>D34*'Nädal_13_4.-9.klass'!H34/'Nädal_13_4.-9.klass'!D34</f>
        <v>2.8232999999999993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'Nädal_13_4.-9.klass'!B35</f>
        <v>Mahla-õlikaste</v>
      </c>
      <c r="C35" s="23" t="str">
        <f>'Nädal_13_4.-9.klass'!C35</f>
        <v>Õunamahl 100% naturaalne, õunaäädikas, sinepipulber, söögisool, petersell, toiduõli</v>
      </c>
      <c r="D35" s="25">
        <v>5</v>
      </c>
      <c r="E35" s="21">
        <f>D35*'Nädal_13_4.-9.klass'!E35/'Nädal_13_4.-9.klass'!D35</f>
        <v>32.189399999999999</v>
      </c>
      <c r="F35" s="21">
        <f>E35*'Nädal_13_4.-9.klass'!F35/'Nädal_13_4.-9.klass'!E35</f>
        <v>9.7050000000000011E-2</v>
      </c>
      <c r="G35" s="21">
        <f>F35*'Nädal_13_4.-9.klass'!G35/'Nädal_13_4.-9.klass'!F35</f>
        <v>3.5305500000000003</v>
      </c>
      <c r="H35" s="21">
        <f>G35*'Nädal_13_4.-9.klass'!H35/'Nädal_13_4.-9.klass'!G35</f>
        <v>1.3550000000000001E-2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312"/>
      <c r="B36" s="262" t="str">
        <f>'Nädal_13_4.-9.klass'!B36</f>
        <v>Piimatooted (piim, keefir) (L)</v>
      </c>
      <c r="C36" s="23"/>
      <c r="D36" s="25">
        <v>50</v>
      </c>
      <c r="E36" s="21">
        <f>D36*'Nädal_13_4.-9.klass'!E36/'Nädal_13_4.-9.klass'!D36</f>
        <v>28.195</v>
      </c>
      <c r="F36" s="21">
        <f>D36*'Nädal_13_4.-9.klass'!F36/'Nädal_13_4.-9.klass'!D36</f>
        <v>2.4375</v>
      </c>
      <c r="G36" s="21">
        <f>D36*'Nädal_13_4.-9.klass'!G36/'Nädal_13_4.-9.klass'!D36</f>
        <v>1.2849999999999999</v>
      </c>
      <c r="H36" s="21">
        <f>D36*'Nädal_13_4.-9.klass'!H36/'Nädal_13_4.-9.klass'!D36</f>
        <v>1.72</v>
      </c>
      <c r="J36" s="35"/>
      <c r="K36" s="35"/>
      <c r="L36" s="35"/>
      <c r="M36" s="35"/>
      <c r="N36" s="38"/>
      <c r="O36" s="35"/>
      <c r="P36" s="35"/>
    </row>
    <row r="37" spans="1:22" ht="30">
      <c r="A37" s="301"/>
      <c r="B37" s="262" t="str">
        <f>'Nädal_13_4.-9.klass'!B37</f>
        <v>Joogijogurt , maitsestatud (L)</v>
      </c>
      <c r="C37" s="23" t="str">
        <f>'Nädal_13_4.-9.klass'!C37</f>
        <v>Maitsestamata jogurt, naturaalne marjapüree (maasikas, vaarikas, mustad sõstrad, punased sõstrad, mustikas), suhkur</v>
      </c>
      <c r="D37" s="25">
        <v>50</v>
      </c>
      <c r="E37" s="21">
        <f>D37*'Nädal_13_4.-9.klass'!E37/'Nädal_13_4.-9.klass'!D37</f>
        <v>37.372999999999998</v>
      </c>
      <c r="F37" s="21">
        <f>D37*'Nädal_13_4.-9.klass'!F37/'Nädal_13_4.-9.klass'!D37</f>
        <v>6.0614999999999997</v>
      </c>
      <c r="G37" s="21">
        <f>D37*'Nädal_13_4.-9.klass'!G37/'Nädal_13_4.-9.klass'!D37</f>
        <v>0.75</v>
      </c>
      <c r="H37" s="21">
        <f>D37*'Nädal_13_4.-9.klass'!H37/'Nädal_13_4.-9.klass'!D37</f>
        <v>1.6</v>
      </c>
      <c r="L37" s="33"/>
      <c r="M37" s="32"/>
      <c r="N37" s="32"/>
      <c r="O37" s="32"/>
      <c r="P37" s="32"/>
      <c r="Q37" s="32"/>
    </row>
    <row r="38" spans="1:22" ht="18.95" customHeight="1">
      <c r="A38" s="301"/>
      <c r="B38" s="262" t="str">
        <f>'Nädal_13_4.-9.klass'!B38</f>
        <v>Tee, suhkruta</v>
      </c>
      <c r="C38" s="23" t="str">
        <f>'Nädal_13_4.-9.klass'!C38</f>
        <v>Teepuru, vesi</v>
      </c>
      <c r="D38" s="25">
        <v>50</v>
      </c>
      <c r="E38" s="21">
        <f>D38*'Nädal_13_4.-9.klass'!E38/'Nädal_13_4.-9.klass'!D38</f>
        <v>0.2</v>
      </c>
      <c r="F38" s="21">
        <f>D38*'Nädal_13_4.-9.klass'!F38/'Nädal_13_4.-9.klass'!D38</f>
        <v>0</v>
      </c>
      <c r="G38" s="21">
        <f>D38*'Nädal_13_4.-9.klass'!G38/'Nädal_13_4.-9.klass'!D38</f>
        <v>0</v>
      </c>
      <c r="H38" s="21">
        <f>D38*'Nädal_13_4.-9.klass'!H38/'Nädal_13_4.-9.klass'!D38</f>
        <v>0.05</v>
      </c>
      <c r="L38" s="33"/>
      <c r="M38" s="32"/>
      <c r="N38" s="32"/>
      <c r="O38" s="32"/>
      <c r="P38" s="32"/>
      <c r="Q38" s="32"/>
    </row>
    <row r="39" spans="1:22" ht="18.95" customHeight="1">
      <c r="A39" s="299"/>
      <c r="B39" s="262" t="str">
        <f>'Nädal_13_4.-9.klass'!B39</f>
        <v>Rukkileiva (3 sorti) - ja sepikutoodete valik(G)</v>
      </c>
      <c r="C39" s="23"/>
      <c r="D39" s="25">
        <v>30</v>
      </c>
      <c r="E39" s="21">
        <f>D39*'Nädal_13_4.-9.klass'!E39/'Nädal_13_4.-9.klass'!D39</f>
        <v>73.86</v>
      </c>
      <c r="F39" s="21">
        <f>E39*'Nädal_13_4.-9.klass'!F39/'Nädal_13_4.-9.klass'!E39</f>
        <v>15.69</v>
      </c>
      <c r="G39" s="21">
        <f>F39*'Nädal_13_4.-9.klass'!G39/'Nädal_13_4.-9.klass'!F39</f>
        <v>0.6</v>
      </c>
      <c r="H39" s="21">
        <f>G39*'Nädal_13_4.-9.klass'!H39/'Nädal_13_4.-9.klass'!G39</f>
        <v>2.145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99"/>
      <c r="B40" s="262" t="str">
        <f>'Nädal_13_4.-9.klass'!B40</f>
        <v xml:space="preserve">Porgand </v>
      </c>
      <c r="C40" s="23"/>
      <c r="D40" s="25">
        <v>50</v>
      </c>
      <c r="E40" s="21">
        <f>D40*'Nädal_13_4.-9.klass'!E40/'Nädal_13_4.-9.klass'!D40</f>
        <v>16.2</v>
      </c>
      <c r="F40" s="21">
        <f>E40*'Nädal_13_4.-9.klass'!F40/'Nädal_13_4.-9.klass'!E40</f>
        <v>2.8</v>
      </c>
      <c r="G40" s="21">
        <f>F40*'Nädal_13_4.-9.klass'!G40/'Nädal_13_4.-9.klass'!F40</f>
        <v>9.9999999999999992E-2</v>
      </c>
      <c r="H40" s="21">
        <f>G40*'Nädal_13_4.-9.klass'!H40/'Nädal_13_4.-9.klass'!G40</f>
        <v>0.29999999999999993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309"/>
      <c r="B41" s="262" t="str">
        <f>'Nädal_13_4.-9.klass'!B41</f>
        <v xml:space="preserve">Pirn </v>
      </c>
      <c r="C41" s="23"/>
      <c r="D41" s="25">
        <v>50</v>
      </c>
      <c r="E41" s="21">
        <f>D41*'Nädal_13_4.-9.klass'!E41/'Nädal_13_4.-9.klass'!D41</f>
        <v>19.988</v>
      </c>
      <c r="F41" s="21">
        <f>E41*'Nädal_13_4.-9.klass'!F41/'Nädal_13_4.-9.klass'!E41</f>
        <v>5.97</v>
      </c>
      <c r="G41" s="21">
        <f>F41*'Nädal_13_4.-9.klass'!G41/'Nädal_13_4.-9.klass'!F41</f>
        <v>0</v>
      </c>
      <c r="H41" s="21" t="s">
        <v>528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418" t="s">
        <v>37</v>
      </c>
      <c r="B42" s="419"/>
      <c r="C42" s="420"/>
      <c r="D42" s="51"/>
      <c r="E42" s="48">
        <f>SUM(E26:E41)</f>
        <v>971.21610000000032</v>
      </c>
      <c r="F42" s="48">
        <f>SUM(F26:F41)</f>
        <v>124.39704999999999</v>
      </c>
      <c r="G42" s="48">
        <f>SUM(G26:G41)</f>
        <v>36.399250000000002</v>
      </c>
      <c r="H42" s="48">
        <f>SUM(H26:H41)</f>
        <v>37.552349999999997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8" t="s">
        <v>52</v>
      </c>
      <c r="B43" s="47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303"/>
      <c r="B44" s="262" t="str">
        <f>'Nädal_13_4.-9.klass'!B44</f>
        <v>Rassolnik kanalihaga (G)</v>
      </c>
      <c r="C44" s="23" t="str">
        <f>'Nädal_13_4.-9.klass'!C44</f>
        <v>Kanaliha, vesi, odrakruup, porgand, kartul, mugulsibul, hapukurk, söögisool, must pipar, toiduõli, till</v>
      </c>
      <c r="D44" s="21">
        <v>300</v>
      </c>
      <c r="E44" s="21">
        <f>D44*'Nädal_13_4.-9.klass'!E44/'Nädal_13_4.-9.klass'!D44</f>
        <v>249.6</v>
      </c>
      <c r="F44" s="21">
        <f>D44*'Nädal_13_4.-9.klass'!F44/'Nädal_13_4.-9.klass'!D44</f>
        <v>23.736000000000001</v>
      </c>
      <c r="G44" s="21">
        <f>D44*'Nädal_13_4.-9.klass'!G44/'Nädal_13_4.-9.klass'!D44</f>
        <v>10.464</v>
      </c>
      <c r="H44" s="21">
        <f>D44*'Nädal_13_4.-9.klass'!H44/'Nädal_13_4.-9.klass'!D44</f>
        <v>13.247999999999998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8" t="s">
        <v>13</v>
      </c>
      <c r="B45" s="262" t="str">
        <f>'Nädal_13_4.-9.klass'!B45</f>
        <v>Rassolnik põldubadega (G) (mahe)</v>
      </c>
      <c r="C45" s="23" t="str">
        <f>'Nädal_13_4.-9.klass'!C45</f>
        <v>Põlduba, vesi, odrakruup, porgand, kartul, mugulsibul, hapukurk, söögisool, must pipar, toiduõli, till</v>
      </c>
      <c r="D45" s="27">
        <v>50</v>
      </c>
      <c r="E45" s="21">
        <f>D45*'Nädal_13_4.-9.klass'!E45/'Nädal_13_4.-9.klass'!D45</f>
        <v>25.88</v>
      </c>
      <c r="F45" s="21">
        <f>D45*'Nädal_13_4.-9.klass'!F45/'Nädal_13_4.-9.klass'!D45</f>
        <v>4.5599999999999996</v>
      </c>
      <c r="G45" s="21">
        <f>D45*'Nädal_13_4.-9.klass'!G45/'Nädal_13_4.-9.klass'!D45</f>
        <v>0.1636</v>
      </c>
      <c r="H45" s="21">
        <f>D45*'Nädal_13_4.-9.klass'!H45/'Nädal_13_4.-9.klass'!D45</f>
        <v>1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278"/>
      <c r="B46" s="262" t="str">
        <f>'Nädal_13_4.-9.klass'!B46</f>
        <v>Hapukoor R 20% (L)</v>
      </c>
      <c r="C46" s="23"/>
      <c r="D46" s="27">
        <v>30</v>
      </c>
      <c r="E46" s="21">
        <f>D46*'Nädal_13_4.-9.klass'!E46/'Nädal_13_4.-9.klass'!D46</f>
        <v>66.5</v>
      </c>
      <c r="F46" s="21">
        <f>E46*'Nädal_13_4.-9.klass'!F46/'Nädal_13_4.-9.klass'!E46</f>
        <v>1.1399999999999999</v>
      </c>
      <c r="G46" s="21">
        <f>F46*'Nädal_13_4.-9.klass'!G46/'Nädal_13_4.-9.klass'!F46</f>
        <v>6.44</v>
      </c>
      <c r="H46" s="21">
        <f>G46*'Nädal_13_4.-9.klass'!H46/'Nädal_13_4.-9.klass'!G46</f>
        <v>0.99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.95" customHeight="1">
      <c r="A47" s="305"/>
      <c r="B47" s="262" t="str">
        <f>'Nädal_13_4.-9.klass'!B47</f>
        <v>Ploomi-pirnikompott vahukoorega (L)</v>
      </c>
      <c r="C47" s="23" t="str">
        <f>'Nädal_13_4.-9.klass'!C47</f>
        <v>Ploom, pirn, vesi, suhkur, kaneel, sidrunimahl, vahukoor</v>
      </c>
      <c r="D47" s="25">
        <v>100</v>
      </c>
      <c r="E47" s="21">
        <f>D47*'Nädal_13_4.-9.klass'!E47/'Nädal_13_4.-9.klass'!D47</f>
        <v>104</v>
      </c>
      <c r="F47" s="21">
        <f>D47*'Nädal_13_4.-9.klass'!F47/'Nädal_13_4.-9.klass'!D47</f>
        <v>14.9</v>
      </c>
      <c r="G47" s="21">
        <f>D47*'Nädal_13_4.-9.klass'!G47/'Nädal_13_4.-9.klass'!D47</f>
        <v>4.6500000000000004</v>
      </c>
      <c r="H47" s="21">
        <f>D47*'Nädal_13_4.-9.klass'!H47/'Nädal_13_4.-9.klass'!D47</f>
        <v>0.49399999999999999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305"/>
      <c r="B48" s="262" t="str">
        <f>'Nädal_13_4.-9.klass'!B48</f>
        <v>Mustsõstra-rukkivaht (G)</v>
      </c>
      <c r="C48" s="23" t="str">
        <f>'Nädal_13_4.-9.klass'!C48</f>
        <v>Mustsõstrar, rukkijahu, vesi, suhkur, vanillisuhkur</v>
      </c>
      <c r="D48" s="25">
        <v>100</v>
      </c>
      <c r="E48" s="21">
        <f>D48*'Nädal_13_4.-9.klass'!E48/'Nädal_13_4.-9.klass'!D48</f>
        <v>125</v>
      </c>
      <c r="F48" s="21">
        <f>D48*'Nädal_13_4.-9.klass'!F48/'Nädal_13_4.-9.klass'!D48</f>
        <v>26.875</v>
      </c>
      <c r="G48" s="21">
        <f>D48*'Nädal_13_4.-9.klass'!G48/'Nädal_13_4.-9.klass'!D48</f>
        <v>0.34</v>
      </c>
      <c r="H48" s="21">
        <f>D48*'Nädal_13_4.-9.klass'!H48/'Nädal_13_4.-9.klass'!D48</f>
        <v>1.7875000000000001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.95" customHeight="1">
      <c r="A49" s="314"/>
      <c r="B49" s="262" t="str">
        <f>'Nädal_13_4.-9.klass'!B49</f>
        <v>Piimatooted (piim, keefir) (L)</v>
      </c>
      <c r="C49" s="23"/>
      <c r="D49" s="25">
        <v>50</v>
      </c>
      <c r="E49" s="21">
        <f>D49*'Nädal_13_4.-9.klass'!E49/'Nädal_13_4.-9.klass'!D49</f>
        <v>28.195</v>
      </c>
      <c r="F49" s="21">
        <f>D49*'Nädal_13_4.-9.klass'!F49/'Nädal_13_4.-9.klass'!D49</f>
        <v>2.4375</v>
      </c>
      <c r="G49" s="21">
        <f>D49*'Nädal_13_4.-9.klass'!G49/'Nädal_13_4.-9.klass'!D49</f>
        <v>1.2849999999999999</v>
      </c>
      <c r="H49" s="21">
        <f>D49*'Nädal_13_4.-9.klass'!H49/'Nädal_13_4.-9.klass'!D49</f>
        <v>1.72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s="34" customFormat="1" ht="18.95" customHeight="1">
      <c r="A50" s="314"/>
      <c r="B50" s="262" t="str">
        <f>'Nädal_13_4.-9.klass'!B50</f>
        <v>Mahl (erinevad maitsed)</v>
      </c>
      <c r="C50" s="23" t="str">
        <f>'Nädal_13_4.-9.klass'!C50</f>
        <v>Rõngu suhkruvaba mahlakonsentraat 100% naturaalne, vesi</v>
      </c>
      <c r="D50" s="25">
        <v>50</v>
      </c>
      <c r="E50" s="21">
        <f>D50*'Nädal_13_4.-9.klass'!E50/'Nädal_13_4.-9.klass'!D50</f>
        <v>24.264400000000002</v>
      </c>
      <c r="F50" s="21">
        <f>D50*'Nädal_13_4.-9.klass'!F50/'Nädal_13_4.-9.klass'!D50</f>
        <v>5.891</v>
      </c>
      <c r="G50" s="21">
        <f>D50*'Nädal_13_4.-9.klass'!G50/'Nädal_13_4.-9.klass'!D50</f>
        <v>2.5000000000000001E-2</v>
      </c>
      <c r="H50" s="21">
        <f>D50*'Nädal_13_4.-9.klass'!H50/'Nädal_13_4.-9.klass'!D50</f>
        <v>0.18149999999999999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ht="30">
      <c r="A51" s="314"/>
      <c r="B51" s="262" t="str">
        <f>'Nädal_13_4.-9.klass'!B51</f>
        <v>Joogijogurt , maitsestatud (L)</v>
      </c>
      <c r="C51" s="23" t="str">
        <f>'Nädal_13_4.-9.klass'!C51</f>
        <v>Maitsestamata jogurt, naturaalne marjapüree (maasikas, vaarikas, mustad sõstrad, punased sõstrad, mustikas), suhkur</v>
      </c>
      <c r="D51" s="25">
        <v>50</v>
      </c>
      <c r="E51" s="21">
        <f>D51*'Nädal_13_4.-9.klass'!E51/'Nädal_13_4.-9.klass'!D51</f>
        <v>37.372999999999998</v>
      </c>
      <c r="F51" s="21">
        <f>D51*'Nädal_13_4.-9.klass'!F51/'Nädal_13_4.-9.klass'!D51</f>
        <v>6.0614999999999997</v>
      </c>
      <c r="G51" s="21">
        <f>D51*'Nädal_13_4.-9.klass'!G51/'Nädal_13_4.-9.klass'!D51</f>
        <v>0.75</v>
      </c>
      <c r="H51" s="21">
        <f>D51*'Nädal_13_4.-9.klass'!H51/'Nädal_13_4.-9.klass'!D51</f>
        <v>1.6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314"/>
      <c r="B52" s="262" t="str">
        <f>'Nädal_13_4.-9.klass'!B52</f>
        <v>Tee, suhkruta</v>
      </c>
      <c r="C52" s="23" t="str">
        <f>'Nädal_13_4.-9.klass'!C52</f>
        <v>Teepuru, vesi</v>
      </c>
      <c r="D52" s="25">
        <v>50</v>
      </c>
      <c r="E52" s="21">
        <f>D52*'Nädal_13_4.-9.klass'!E52/'Nädal_13_4.-9.klass'!D52</f>
        <v>0.2</v>
      </c>
      <c r="F52" s="21">
        <f>D52*'Nädal_13_4.-9.klass'!F52/'Nädal_13_4.-9.klass'!D52</f>
        <v>0</v>
      </c>
      <c r="G52" s="21">
        <f>D52*'Nädal_13_4.-9.klass'!G52/'Nädal_13_4.-9.klass'!D52</f>
        <v>0</v>
      </c>
      <c r="H52" s="21">
        <f>D52*'Nädal_13_4.-9.klass'!H52/'Nädal_13_4.-9.klass'!D52</f>
        <v>0.05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</row>
    <row r="53" spans="1:22" ht="18.95" customHeight="1">
      <c r="A53" s="314"/>
      <c r="B53" s="262" t="str">
        <f>'Nädal_13_4.-9.klass'!B53</f>
        <v>Rukkileiva (3 sorti) - ja sepikutoodete valik(G)</v>
      </c>
      <c r="C53" s="23"/>
      <c r="D53" s="25">
        <v>30</v>
      </c>
      <c r="E53" s="21">
        <f>D53*'Nädal_13_4.-9.klass'!E53/'Nädal_13_4.-9.klass'!D53</f>
        <v>73.86</v>
      </c>
      <c r="F53" s="21">
        <f>E53*'Nädal_13_4.-9.klass'!F53/'Nädal_13_4.-9.klass'!E53</f>
        <v>15.69</v>
      </c>
      <c r="G53" s="21">
        <f>F53*'Nädal_13_4.-9.klass'!G53/'Nädal_13_4.-9.klass'!F53</f>
        <v>0.6</v>
      </c>
      <c r="H53" s="21">
        <f>G53*'Nädal_13_4.-9.klass'!H53/'Nädal_13_4.-9.klass'!G53</f>
        <v>2.145</v>
      </c>
    </row>
    <row r="54" spans="1:22" ht="18.95" customHeight="1">
      <c r="A54" s="314"/>
      <c r="B54" s="262" t="str">
        <f>'Nädal_13_4.-9.klass'!B54</f>
        <v>Valge/punane peakapsas</v>
      </c>
      <c r="C54" s="23"/>
      <c r="D54" s="25">
        <v>50</v>
      </c>
      <c r="E54" s="21">
        <f>D54*'Nädal_13_4.-9.klass'!E54/'Nädal_13_4.-9.klass'!D54</f>
        <v>14.9</v>
      </c>
      <c r="F54" s="21">
        <f>E54*'Nädal_13_4.-9.klass'!F54/'Nädal_13_4.-9.klass'!E54</f>
        <v>2.29</v>
      </c>
      <c r="G54" s="21">
        <f>F54*'Nädal_13_4.-9.klass'!G54/'Nädal_13_4.-9.klass'!F54</f>
        <v>7.4999999999999997E-2</v>
      </c>
      <c r="H54" s="21">
        <f>G54*'Nädal_13_4.-9.klass'!H54/'Nädal_13_4.-9.klass'!G54</f>
        <v>0.67500000000000004</v>
      </c>
    </row>
    <row r="55" spans="1:22" ht="18.95" customHeight="1">
      <c r="A55" s="315"/>
      <c r="B55" s="262" t="str">
        <f>'Nädal_13_4.-9.klass'!B55</f>
        <v>Õun (mahe)</v>
      </c>
      <c r="C55" s="23"/>
      <c r="D55" s="25">
        <v>50</v>
      </c>
      <c r="E55" s="21">
        <f>D55*'Nädal_13_4.-9.klass'!E55/'Nädal_13_4.-9.klass'!D55</f>
        <v>24.038</v>
      </c>
      <c r="F55" s="21">
        <f>E55*'Nädal_13_4.-9.klass'!F55/'Nädal_13_4.-9.klass'!E55</f>
        <v>6.74</v>
      </c>
      <c r="G55" s="21">
        <f>F55*'Nädal_13_4.-9.klass'!G55/'Nädal_13_4.-9.klass'!F55</f>
        <v>0</v>
      </c>
      <c r="H55" s="21">
        <v>0</v>
      </c>
    </row>
    <row r="56" spans="1:22" s="34" customFormat="1" ht="18.95" customHeight="1">
      <c r="A56" s="418" t="s">
        <v>37</v>
      </c>
      <c r="B56" s="419"/>
      <c r="C56" s="420"/>
      <c r="D56" s="50"/>
      <c r="E56" s="48">
        <f>SUM(E44:E55)</f>
        <v>773.81040000000019</v>
      </c>
      <c r="F56" s="48">
        <f>SUM(F44:F55)</f>
        <v>110.321</v>
      </c>
      <c r="G56" s="48">
        <f>SUM(G44:G55)</f>
        <v>24.792600000000004</v>
      </c>
      <c r="H56" s="48">
        <f>SUM(H44:H55)</f>
        <v>23.890999999999998</v>
      </c>
      <c r="J56" s="33"/>
      <c r="K56" s="32"/>
      <c r="L56" s="32"/>
      <c r="M56" s="32"/>
      <c r="N56" s="32"/>
      <c r="O56" s="32"/>
    </row>
    <row r="57" spans="1:22" ht="50.1" customHeight="1">
      <c r="A57" s="238" t="s">
        <v>72</v>
      </c>
      <c r="B57" s="47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2" ht="30">
      <c r="A58" s="298"/>
      <c r="B58" s="262" t="str">
        <f>'Nädal_13_4.-9.klass'!B58</f>
        <v>Kalapada värviliste köögiviljadega</v>
      </c>
      <c r="C58" s="23" t="str">
        <f>'Nädal_13_4.-9.klass'!C58</f>
        <v>Valge kala, mugulsibul, küüslauk, porgand, paprika, purustatud tomat, toiduõli, sidrunimahl, kuivatatud pune, kuivatatud tüümian, pastinaak, mais, loorber, söögisool, must pipar, petersell</v>
      </c>
      <c r="D58" s="21">
        <v>140</v>
      </c>
      <c r="E58" s="21">
        <f>D58*'Nädal_13_4.-9.klass'!E58/'Nädal_13_4.-9.klass'!D58</f>
        <v>180.45300000000003</v>
      </c>
      <c r="F58" s="21">
        <f>D58*'Nädal_13_4.-9.klass'!F58/'Nädal_13_4.-9.klass'!D58</f>
        <v>4.7347999999999999</v>
      </c>
      <c r="G58" s="21">
        <f>D58*'Nädal_13_4.-9.klass'!G58/'Nädal_13_4.-9.klass'!D58</f>
        <v>6.7759999999999998</v>
      </c>
      <c r="H58" s="21">
        <f>D58*'Nädal_13_4.-9.klass'!H58/'Nädal_13_4.-9.klass'!D58</f>
        <v>25.909800000000001</v>
      </c>
    </row>
    <row r="59" spans="1:22" ht="30">
      <c r="A59" s="278" t="s">
        <v>13</v>
      </c>
      <c r="B59" s="262" t="str">
        <f>'Nädal_13_4.-9.klass'!B59</f>
        <v>Läätsepada värviliste köögiviljadega (mahe)</v>
      </c>
      <c r="C59" s="23" t="str">
        <f>'Nädal_13_4.-9.klass'!C59</f>
        <v>Mugulsibul, porgand, küüslauk, tomatipasta, tüümian, kuivatatud, söögisool, must pipar, vesi, maisitärklis, toiduõli, baklažaan, tomat, kaalikas, läätsed, suvikõrvits</v>
      </c>
      <c r="D59" s="27">
        <v>20</v>
      </c>
      <c r="E59" s="21">
        <f>D59*'Nädal_13_4.-9.klass'!E59/'Nädal_13_4.-9.klass'!D59</f>
        <v>15.922200000000002</v>
      </c>
      <c r="F59" s="21">
        <f>D59*'Nädal_13_4.-9.klass'!F59/'Nädal_13_4.-9.klass'!D59</f>
        <v>2.3437999999999999</v>
      </c>
      <c r="G59" s="21">
        <f>D59*'Nädal_13_4.-9.klass'!G59/'Nädal_13_4.-9.klass'!D59</f>
        <v>0.64799999999999991</v>
      </c>
      <c r="H59" s="21">
        <f>D59*'Nädal_13_4.-9.klass'!H59/'Nädal_13_4.-9.klass'!D59</f>
        <v>0.44939999999999997</v>
      </c>
    </row>
    <row r="60" spans="1:22" ht="18.95" customHeight="1">
      <c r="A60" s="299"/>
      <c r="B60" s="262" t="str">
        <f>'Nädal_13_4.-9.klass'!B60</f>
        <v>Täisterapasta/pasta (G) (mahe)</v>
      </c>
      <c r="C60" s="23" t="str">
        <f>'Nädal_13_4.-9.klass'!C60</f>
        <v>Täisterapasta, pasta (durumnisujahu, vesi), söögisool, vesi, toiduõli</v>
      </c>
      <c r="D60" s="25">
        <v>100</v>
      </c>
      <c r="E60" s="21">
        <f>D60*'Nädal_13_4.-9.klass'!E60/'Nädal_13_4.-9.klass'!D60</f>
        <v>151.33333333333334</v>
      </c>
      <c r="F60" s="21">
        <f>D60*'Nädal_13_4.-9.klass'!F60/'Nädal_13_4.-9.klass'!D60</f>
        <v>26.333333333333332</v>
      </c>
      <c r="G60" s="21">
        <f>D60*'Nädal_13_4.-9.klass'!G60/'Nädal_13_4.-9.klass'!D60</f>
        <v>2.5833333333333335</v>
      </c>
      <c r="H60" s="21">
        <f>D60*'Nädal_13_4.-9.klass'!H60/'Nädal_13_4.-9.klass'!D60</f>
        <v>4.5666666666666664</v>
      </c>
    </row>
    <row r="61" spans="1:22" ht="18.95" customHeight="1">
      <c r="A61" s="299"/>
      <c r="B61" s="262" t="str">
        <f>'Nädal_13_4.-9.klass'!B61</f>
        <v xml:space="preserve">Riis, aurutatud </v>
      </c>
      <c r="C61" s="23" t="str">
        <f>'Nädal_13_4.-9.klass'!C61</f>
        <v>Riis, vesi, söögisool</v>
      </c>
      <c r="D61" s="25">
        <v>100</v>
      </c>
      <c r="E61" s="21">
        <f>D61*'Nädal_13_4.-9.klass'!E61/'Nädal_13_4.-9.klass'!D61</f>
        <v>157.70200000000003</v>
      </c>
      <c r="F61" s="21">
        <f>D61*'Nädal_13_4.-9.klass'!F61/'Nädal_13_4.-9.klass'!D61</f>
        <v>26.875999999999998</v>
      </c>
      <c r="G61" s="21">
        <f>D61*'Nädal_13_4.-9.klass'!G61/'Nädal_13_4.-9.klass'!D61</f>
        <v>4.742</v>
      </c>
      <c r="H61" s="21">
        <f>D61*'Nädal_13_4.-9.klass'!H61/'Nädal_13_4.-9.klass'!D61</f>
        <v>2.2770000000000001</v>
      </c>
    </row>
    <row r="62" spans="1:22" ht="18">
      <c r="A62" s="299"/>
      <c r="B62" s="262" t="str">
        <f>'Nädal_13_4.-9.klass'!B62</f>
        <v>Brokoli, aurutatud</v>
      </c>
      <c r="C62" s="23"/>
      <c r="D62" s="25">
        <v>100</v>
      </c>
      <c r="E62" s="21">
        <f>D62*'Nädal_13_4.-9.klass'!E62/'Nädal_13_4.-9.klass'!D62</f>
        <v>39.46</v>
      </c>
      <c r="F62" s="21">
        <f>D62*'Nädal_13_4.-9.klass'!F62/'Nädal_13_4.-9.klass'!D62</f>
        <v>6.1</v>
      </c>
      <c r="G62" s="21">
        <f>D62*'Nädal_13_4.-9.klass'!G62/'Nädal_13_4.-9.klass'!D62</f>
        <v>0.5</v>
      </c>
      <c r="H62" s="21">
        <f>D62*'Nädal_13_4.-9.klass'!H62/'Nädal_13_4.-9.klass'!D62</f>
        <v>4.0999999999999996</v>
      </c>
      <c r="J62" s="33"/>
      <c r="K62" s="32"/>
      <c r="L62" s="32"/>
      <c r="M62" s="32"/>
      <c r="N62" s="32"/>
      <c r="O62" s="32"/>
    </row>
    <row r="63" spans="1:22" ht="18.95" customHeight="1">
      <c r="A63" s="301"/>
      <c r="B63" s="262" t="str">
        <f>'Nädal_13_4.-9.klass'!B63</f>
        <v>Porgandi-mangosalat (mahe porgand)</v>
      </c>
      <c r="C63" s="23" t="str">
        <f>'Nädal_13_4.-9.klass'!C63</f>
        <v>Porgand, mango, toiduõli</v>
      </c>
      <c r="D63" s="25">
        <v>100</v>
      </c>
      <c r="E63" s="21">
        <f>D63*'Nädal_13_4.-9.klass'!E63/'Nädal_13_4.-9.klass'!D63</f>
        <v>46.485999999999997</v>
      </c>
      <c r="F63" s="21">
        <f>D63*'Nädal_13_4.-9.klass'!F63/'Nädal_13_4.-9.klass'!D63</f>
        <v>9.5350000000000001</v>
      </c>
      <c r="G63" s="21">
        <f>D63*'Nädal_13_4.-9.klass'!G63/'Nädal_13_4.-9.klass'!D63</f>
        <v>1.248</v>
      </c>
      <c r="H63" s="21">
        <f>D63*'Nädal_13_4.-9.klass'!H63/'Nädal_13_4.-9.klass'!D63</f>
        <v>0.59399999999999997</v>
      </c>
    </row>
    <row r="64" spans="1:22" ht="18.95" customHeight="1">
      <c r="A64" s="301"/>
      <c r="B64" s="262" t="str">
        <f>'Nädal_13_4.-9.klass'!B64</f>
        <v>Hiina kapsas, roheline hernes, marineeritud punane sibul</v>
      </c>
      <c r="C64" s="23"/>
      <c r="D64" s="25">
        <v>100</v>
      </c>
      <c r="E64" s="21">
        <f>D64*'Nädal_13_4.-9.klass'!E64/'Nädal_13_4.-9.klass'!D64</f>
        <v>50.1</v>
      </c>
      <c r="F64" s="21">
        <f>D64*'Nädal_13_4.-9.klass'!F64/'Nädal_13_4.-9.klass'!D64</f>
        <v>6.68</v>
      </c>
      <c r="G64" s="21">
        <f>D64*'Nädal_13_4.-9.klass'!G64/'Nädal_13_4.-9.klass'!D64</f>
        <v>0.4</v>
      </c>
      <c r="H64" s="21">
        <f>D64*'Nädal_13_4.-9.klass'!H64/'Nädal_13_4.-9.klass'!D64</f>
        <v>3.1</v>
      </c>
    </row>
    <row r="65" spans="1:15" ht="18.95" customHeight="1">
      <c r="A65" s="301"/>
      <c r="B65" s="262" t="str">
        <f>'Nädal_13_4.-9.klass'!B65</f>
        <v>Seemnesegu (mahe)</v>
      </c>
      <c r="C65" s="23" t="str">
        <f>'Nädal_13_4.-9.klass'!C65</f>
        <v>Kõrvitsaseemned, päevalilleseemned, seesamiseemned</v>
      </c>
      <c r="D65" s="25">
        <v>10</v>
      </c>
      <c r="E65" s="21">
        <f>D65*'Nädal_13_4.-9.klass'!E65/'Nädal_13_4.-9.klass'!D65</f>
        <v>60.8767</v>
      </c>
      <c r="F65" s="21">
        <f>D65*'Nädal_13_4.-9.klass'!F65/'Nädal_13_4.-9.klass'!D65</f>
        <v>1.28</v>
      </c>
      <c r="G65" s="21">
        <f>D65*'Nädal_13_4.-9.klass'!G65/'Nädal_13_4.-9.klass'!D65</f>
        <v>5.1566999999999998</v>
      </c>
      <c r="H65" s="21">
        <f>D65*'Nädal_13_4.-9.klass'!H65/'Nädal_13_4.-9.klass'!D65</f>
        <v>2.8232999999999993</v>
      </c>
    </row>
    <row r="66" spans="1:15" ht="18.95" customHeight="1">
      <c r="A66" s="299"/>
      <c r="B66" s="262" t="str">
        <f>'Nädal_13_4.-9.klass'!B66</f>
        <v>Külm hapukoorekaste murulauguga (L)</v>
      </c>
      <c r="C66" s="23" t="str">
        <f>'Nädal_13_4.-9.klass'!C66</f>
        <v>Hapukoor, sidrunimahl, suhkur, murulauk</v>
      </c>
      <c r="D66" s="25">
        <v>15</v>
      </c>
      <c r="E66" s="21">
        <f>D66*'Nädal_13_4.-9.klass'!E66/'Nädal_13_4.-9.klass'!D66</f>
        <v>16.986899999999999</v>
      </c>
      <c r="F66" s="21">
        <f>D66*'Nädal_13_4.-9.klass'!F66/'Nädal_13_4.-9.klass'!D66</f>
        <v>0.74549999999999994</v>
      </c>
      <c r="G66" s="21">
        <f>D66*'Nädal_13_4.-9.klass'!G66/'Nädal_13_4.-9.klass'!D66</f>
        <v>1.3679999999999999</v>
      </c>
      <c r="H66" s="21">
        <f>D66*'Nädal_13_4.-9.klass'!H66/'Nädal_13_4.-9.klass'!D66</f>
        <v>0.43140000000000001</v>
      </c>
      <c r="J66" s="33"/>
      <c r="K66" s="32"/>
      <c r="L66" s="32"/>
      <c r="M66" s="32"/>
      <c r="N66" s="32"/>
      <c r="O66" s="32"/>
    </row>
    <row r="67" spans="1:15" ht="18.95" customHeight="1">
      <c r="A67" s="301"/>
      <c r="B67" s="262" t="str">
        <f>'Nädal_13_4.-9.klass'!B67</f>
        <v>Piimatooted (piim, keefir) (L)</v>
      </c>
      <c r="C67" s="23"/>
      <c r="D67" s="25">
        <v>50</v>
      </c>
      <c r="E67" s="21">
        <f>D67*'Nädal_13_4.-9.klass'!E67/'Nädal_13_4.-9.klass'!D67</f>
        <v>28.195</v>
      </c>
      <c r="F67" s="21">
        <f>D67*'Nädal_13_4.-9.klass'!F67/'Nädal_13_4.-9.klass'!D67</f>
        <v>2.4375</v>
      </c>
      <c r="G67" s="21">
        <f>D67*'Nädal_13_4.-9.klass'!G67/'Nädal_13_4.-9.klass'!D67</f>
        <v>1.2849999999999999</v>
      </c>
      <c r="H67" s="21">
        <f>D67*'Nädal_13_4.-9.klass'!H67/'Nädal_13_4.-9.klass'!D67</f>
        <v>1.72</v>
      </c>
    </row>
    <row r="68" spans="1:15" ht="18.95" customHeight="1">
      <c r="A68" s="301"/>
      <c r="B68" s="262" t="str">
        <f>'Nädal_13_4.-9.klass'!B68</f>
        <v>Mahl (erinevad maitsed)</v>
      </c>
      <c r="C68" s="23" t="str">
        <f>'Nädal_13_4.-9.klass'!C68</f>
        <v>Rõngu suhkruvaba mahlakonsentraat 100% naturaalne, vesi</v>
      </c>
      <c r="D68" s="25">
        <v>50</v>
      </c>
      <c r="E68" s="21">
        <f>D68*'Nädal_13_4.-9.klass'!E68/'Nädal_13_4.-9.klass'!D68</f>
        <v>24.264400000000002</v>
      </c>
      <c r="F68" s="21">
        <f>D68*'Nädal_13_4.-9.klass'!F68/'Nädal_13_4.-9.klass'!D68</f>
        <v>5.891</v>
      </c>
      <c r="G68" s="21">
        <f>D68*'Nädal_13_4.-9.klass'!G68/'Nädal_13_4.-9.klass'!D68</f>
        <v>2.5000000000000001E-2</v>
      </c>
      <c r="H68" s="21">
        <f>D68*'Nädal_13_4.-9.klass'!H68/'Nädal_13_4.-9.klass'!D68</f>
        <v>0.18149999999999999</v>
      </c>
    </row>
    <row r="69" spans="1:15" ht="30">
      <c r="A69" s="301"/>
      <c r="B69" s="262" t="str">
        <f>'Nädal_13_4.-9.klass'!B69</f>
        <v>Joogijogurt , maitsestatud (L)</v>
      </c>
      <c r="C69" s="23" t="str">
        <f>'Nädal_13_4.-9.klass'!C69</f>
        <v>Maitsestamata jogurt, naturaalne marjapüree (maasikas, vaarikas, mustad sõstrad, punased sõstrad, mustikas), suhkur</v>
      </c>
      <c r="D69" s="25">
        <v>50</v>
      </c>
      <c r="E69" s="21">
        <f>D69*'Nädal_13_4.-9.klass'!E69/'Nädal_13_4.-9.klass'!D69</f>
        <v>37.372999999999998</v>
      </c>
      <c r="F69" s="21">
        <f>D69*'Nädal_13_4.-9.klass'!F69/'Nädal_13_4.-9.klass'!D69</f>
        <v>6.0614999999999997</v>
      </c>
      <c r="G69" s="21">
        <f>D69*'Nädal_13_4.-9.klass'!G69/'Nädal_13_4.-9.klass'!D69</f>
        <v>0.75</v>
      </c>
      <c r="H69" s="21">
        <f>D69*'Nädal_13_4.-9.klass'!H69/'Nädal_13_4.-9.klass'!D69</f>
        <v>1.6</v>
      </c>
    </row>
    <row r="70" spans="1:15" ht="18.95" customHeight="1">
      <c r="A70" s="312"/>
      <c r="B70" s="262" t="str">
        <f>'Nädal_13_4.-9.klass'!B70</f>
        <v>Tee, suhkruta</v>
      </c>
      <c r="C70" s="23" t="str">
        <f>'Nädal_13_4.-9.klass'!C70</f>
        <v>Teepuru, vesi</v>
      </c>
      <c r="D70" s="25">
        <v>50</v>
      </c>
      <c r="E70" s="21">
        <f>D70*'Nädal_13_4.-9.klass'!E70/'Nädal_13_4.-9.klass'!D70</f>
        <v>0.2</v>
      </c>
      <c r="F70" s="21">
        <f>D70*'Nädal_13_4.-9.klass'!F70/'Nädal_13_4.-9.klass'!D70</f>
        <v>0</v>
      </c>
      <c r="G70" s="21">
        <f>D70*'Nädal_13_4.-9.klass'!G70/'Nädal_13_4.-9.klass'!D70</f>
        <v>0</v>
      </c>
      <c r="H70" s="21">
        <f>D70*'Nädal_13_4.-9.klass'!H70/'Nädal_13_4.-9.klass'!D70</f>
        <v>0.05</v>
      </c>
    </row>
    <row r="71" spans="1:15" ht="18.95" customHeight="1">
      <c r="A71" s="312"/>
      <c r="B71" s="262" t="str">
        <f>'Nädal_13_4.-9.klass'!B71</f>
        <v>Rukkileiva (3 sorti) - ja sepikutoodete valik(G)</v>
      </c>
      <c r="C71" s="23"/>
      <c r="D71" s="25">
        <v>30</v>
      </c>
      <c r="E71" s="21">
        <f>D71*'Nädal_13_4.-9.klass'!E71/'Nädal_13_4.-9.klass'!D71</f>
        <v>73.86</v>
      </c>
      <c r="F71" s="21">
        <f>E71*'Nädal_13_4.-9.klass'!F71/'Nädal_13_4.-9.klass'!E71</f>
        <v>15.69</v>
      </c>
      <c r="G71" s="21">
        <f>F71*'Nädal_13_4.-9.klass'!G71/'Nädal_13_4.-9.klass'!F71</f>
        <v>0.6</v>
      </c>
      <c r="H71" s="21">
        <f>G71*'Nädal_13_4.-9.klass'!H71/'Nädal_13_4.-9.klass'!G71</f>
        <v>2.145</v>
      </c>
    </row>
    <row r="72" spans="1:15" ht="18.95" customHeight="1">
      <c r="A72" s="312"/>
      <c r="B72" s="262" t="str">
        <f>'Nädal_13_4.-9.klass'!B72</f>
        <v>Valge redis</v>
      </c>
      <c r="C72" s="23"/>
      <c r="D72" s="25">
        <v>50</v>
      </c>
      <c r="E72" s="21">
        <f>D72*'Nädal_13_4.-9.klass'!E72/'Nädal_13_4.-9.klass'!D72</f>
        <v>9.4499999999999993</v>
      </c>
      <c r="F72" s="21">
        <f>E72*'Nädal_13_4.-9.klass'!F72/'Nädal_13_4.-9.klass'!E72</f>
        <v>1.45</v>
      </c>
      <c r="G72" s="21">
        <f>F72*'Nädal_13_4.-9.klass'!G72/'Nädal_13_4.-9.klass'!F72</f>
        <v>4.9999999999999996E-2</v>
      </c>
      <c r="H72" s="21">
        <f>G72*'Nädal_13_4.-9.klass'!H72/'Nädal_13_4.-9.klass'!G72</f>
        <v>0.39999999999999997</v>
      </c>
    </row>
    <row r="73" spans="1:15" ht="18.95" customHeight="1">
      <c r="A73" s="325"/>
      <c r="B73" s="262" t="str">
        <f>'Nädal_13_4.-9.klass'!B73</f>
        <v xml:space="preserve">Pirn </v>
      </c>
      <c r="C73" s="23"/>
      <c r="D73" s="25">
        <v>50</v>
      </c>
      <c r="E73" s="21">
        <f>D73*'Nädal_13_4.-9.klass'!E73/'Nädal_13_4.-9.klass'!D73</f>
        <v>19.988</v>
      </c>
      <c r="F73" s="21">
        <f>E73*'Nädal_13_4.-9.klass'!F73/'Nädal_13_4.-9.klass'!E73</f>
        <v>5.97</v>
      </c>
      <c r="G73" s="21">
        <f>F73*'Nädal_13_4.-9.klass'!G73/'Nädal_13_4.-9.klass'!F73</f>
        <v>0</v>
      </c>
      <c r="H73" s="21" t="s">
        <v>528</v>
      </c>
    </row>
    <row r="74" spans="1:15" ht="18.95" customHeight="1">
      <c r="A74" s="418" t="s">
        <v>37</v>
      </c>
      <c r="B74" s="419"/>
      <c r="C74" s="420"/>
      <c r="D74" s="49"/>
      <c r="E74" s="48">
        <f>SUM(E58:E73)</f>
        <v>912.65053333333367</v>
      </c>
      <c r="F74" s="48">
        <f>SUM(F58:F73)</f>
        <v>122.12843333333332</v>
      </c>
      <c r="G74" s="48">
        <f>SUM(G58:G73)</f>
        <v>26.132033333333332</v>
      </c>
      <c r="H74" s="48">
        <f>SUM(H58:H73)</f>
        <v>50.348066666666661</v>
      </c>
    </row>
    <row r="75" spans="1:15" ht="50.1" customHeight="1">
      <c r="A75" s="238" t="s">
        <v>81</v>
      </c>
      <c r="B75" s="47" t="s">
        <v>4</v>
      </c>
      <c r="C75" s="29" t="s">
        <v>5</v>
      </c>
      <c r="D75" s="28" t="s">
        <v>6</v>
      </c>
      <c r="E75" s="28" t="s">
        <v>7</v>
      </c>
      <c r="F75" s="28" t="s">
        <v>8</v>
      </c>
      <c r="G75" s="28" t="s">
        <v>9</v>
      </c>
      <c r="H75" s="28" t="s">
        <v>10</v>
      </c>
    </row>
    <row r="76" spans="1:15" ht="36">
      <c r="A76" s="303"/>
      <c r="B76" s="262" t="str">
        <f>'Nädal_13_4.-9.klass'!B76</f>
        <v>Hautatud kanaliha ürtidi-köögiviljaleemes</v>
      </c>
      <c r="C76" s="23" t="str">
        <f>'Nädal_13_4.-9.klass'!C76</f>
        <v>Kartul, kanaliha, mugulsibul, vesi, Vahemere ürdid Santa Maria (Punane paprika (25%), ürdid (25% basiilik, pune, aed-piparrohi, tüümian), koriander, küüslauk, sibul, vürts), toiduõli, söögisool, must pipar</v>
      </c>
      <c r="D76" s="21">
        <v>150</v>
      </c>
      <c r="E76" s="21">
        <f>D76*'Nädal_13_4.-9.klass'!E76/'Nädal_13_4.-9.klass'!D76</f>
        <v>168</v>
      </c>
      <c r="F76" s="21">
        <f>E76*'Nädal_13_4.-9.klass'!F76/'Nädal_13_4.-9.klass'!E76</f>
        <v>21.75</v>
      </c>
      <c r="G76" s="21">
        <f>F76*'Nädal_13_4.-9.klass'!G76/'Nädal_13_4.-9.klass'!F76</f>
        <v>5.1599999999999993</v>
      </c>
      <c r="H76" s="21">
        <f>G76*'Nädal_13_4.-9.klass'!H76/'Nädal_13_4.-9.klass'!G76</f>
        <v>7.8599999999999985</v>
      </c>
    </row>
    <row r="77" spans="1:15" ht="36">
      <c r="A77" s="278" t="s">
        <v>13</v>
      </c>
      <c r="B77" s="262" t="str">
        <f>'Nädal_13_4.-9.klass'!B77</f>
        <v>Kartuli-seeneroog Vahemere ürtidega</v>
      </c>
      <c r="C77" s="23" t="str">
        <f>'Nädal_13_4.-9.klass'!C77</f>
        <v>Kartul, šampinjonid, mugulsibul, vesi, Vahemere ürdid Santa Maria (Punane paprika (25%), ürdid (25% basiilik, pune, aed-piparrohi, tüümian), koriander, küüslauk, sibul, vürts), toiduõli, söögisool, must pipar</v>
      </c>
      <c r="D77" s="27">
        <v>50</v>
      </c>
      <c r="E77" s="21">
        <f>D77*'Nädal_13_4.-9.klass'!E77/'Nädal_13_4.-9.klass'!D77</f>
        <v>46.2</v>
      </c>
      <c r="F77" s="21">
        <f>E77*'Nädal_13_4.-9.klass'!F77/'Nädal_13_4.-9.klass'!E77</f>
        <v>6.7</v>
      </c>
      <c r="G77" s="21">
        <f>F77*'Nädal_13_4.-9.klass'!G77/'Nädal_13_4.-9.klass'!F77</f>
        <v>1.585</v>
      </c>
      <c r="H77" s="21">
        <f>G77*'Nädal_13_4.-9.klass'!H77/'Nädal_13_4.-9.klass'!G77</f>
        <v>1.0349999999999999</v>
      </c>
    </row>
    <row r="78" spans="1:15" ht="20.25">
      <c r="A78" s="278"/>
      <c r="B78" s="262" t="str">
        <f>'Nädal_13_4.-9.klass'!B78</f>
        <v xml:space="preserve">Tatar, aurutatud </v>
      </c>
      <c r="C78" s="23" t="str">
        <f>'Nädal_13_4.-9.klass'!C78</f>
        <v>Tatar, vesi, söögisool</v>
      </c>
      <c r="D78" s="27">
        <v>100</v>
      </c>
      <c r="E78" s="21">
        <f>D78*'Nädal_13_4.-9.klass'!E78/'Nädal_13_4.-9.klass'!D78</f>
        <v>154.19999999999999</v>
      </c>
      <c r="F78" s="21">
        <f>E78*'Nädal_13_4.-9.klass'!F78/'Nädal_13_4.-9.klass'!E78</f>
        <v>26.999999999999996</v>
      </c>
      <c r="G78" s="21">
        <f>F78*'Nädal_13_4.-9.klass'!G78/'Nädal_13_4.-9.klass'!F78</f>
        <v>2.4999999999999996</v>
      </c>
      <c r="H78" s="21">
        <f>G78*'Nädal_13_4.-9.klass'!H78/'Nädal_13_4.-9.klass'!G78</f>
        <v>4.8333333333333321</v>
      </c>
    </row>
    <row r="79" spans="1:15" ht="20.25">
      <c r="A79" s="278"/>
      <c r="B79" s="262" t="str">
        <f>'Nädal_13_4.-9.klass'!B79</f>
        <v>Kartul, aurutatud</v>
      </c>
      <c r="C79" s="23"/>
      <c r="D79" s="27">
        <v>100</v>
      </c>
      <c r="E79" s="21">
        <f>D79*'Nädal_13_4.-9.klass'!E79/'Nädal_13_4.-9.klass'!D79</f>
        <v>72.5</v>
      </c>
      <c r="F79" s="21">
        <f>E79*'Nädal_13_4.-9.klass'!F79/'Nädal_13_4.-9.klass'!E79</f>
        <v>15.5</v>
      </c>
      <c r="G79" s="21">
        <f>F79*'Nädal_13_4.-9.klass'!G79/'Nädal_13_4.-9.klass'!F79</f>
        <v>0</v>
      </c>
      <c r="H79" s="21">
        <f>D79*'Nädal_13_4.-9.klass'!H79/'Nädal_13_4.-9.klass'!D79</f>
        <v>1.8999999999999997</v>
      </c>
    </row>
    <row r="80" spans="1:15" ht="20.25">
      <c r="A80" s="304"/>
      <c r="B80" s="262" t="str">
        <f>'Nädal_13_4.-9.klass'!B80</f>
        <v>Aedoad, aurutatu</v>
      </c>
      <c r="C80" s="23"/>
      <c r="D80" s="25">
        <v>100</v>
      </c>
      <c r="E80" s="21">
        <f>D80*'Nädal_13_4.-9.klass'!E80/'Nädal_13_4.-9.klass'!D80</f>
        <v>33.252000000000002</v>
      </c>
      <c r="F80" s="21">
        <f>E80*'Nädal_13_4.-9.klass'!F80/'Nädal_13_4.-9.klass'!E80</f>
        <v>7.4</v>
      </c>
      <c r="G80" s="21">
        <f>F80*'Nädal_13_4.-9.klass'!G80/'Nädal_13_4.-9.klass'!F80</f>
        <v>0.3</v>
      </c>
      <c r="H80" s="21">
        <f>G80*'Nädal_13_4.-9.klass'!H80/'Nädal_13_4.-9.klass'!G80</f>
        <v>2</v>
      </c>
    </row>
    <row r="81" spans="1:12" ht="18.95" customHeight="1">
      <c r="A81" s="305"/>
      <c r="B81" s="262" t="str">
        <f>'Nädal_13_4.-9.klass'!B81</f>
        <v>Külm jogurti-küüslaugukaste (L)</v>
      </c>
      <c r="C81" s="23" t="str">
        <f>'Nädal_13_4.-9.klass'!C81</f>
        <v>Maitsestamata jogurt, sidrunimahl, suhkur, küüslauk</v>
      </c>
      <c r="D81" s="25">
        <v>50</v>
      </c>
      <c r="E81" s="21">
        <f>D81*'Nädal_13_4.-9.klass'!E81/'Nädal_13_4.-9.klass'!D81</f>
        <v>41.657499999999999</v>
      </c>
      <c r="F81" s="21">
        <f>E81*'Nädal_13_4.-9.klass'!F81/'Nädal_13_4.-9.klass'!E81</f>
        <v>2.9704999999999999</v>
      </c>
      <c r="G81" s="21">
        <f>F81*'Nädal_13_4.-9.klass'!G81/'Nädal_13_4.-9.klass'!F81</f>
        <v>2.4009999999999998</v>
      </c>
      <c r="H81" s="21">
        <f>G81*'Nädal_13_4.-9.klass'!H81/'Nädal_13_4.-9.klass'!G81</f>
        <v>2.0710000000000002</v>
      </c>
    </row>
    <row r="82" spans="1:12" ht="18.95" customHeight="1">
      <c r="A82" s="306"/>
      <c r="B82" s="262" t="str">
        <f>'Nädal_13_4.-9.klass'!B82</f>
        <v>Hiina kapsa salat tomati ja spinatiga</v>
      </c>
      <c r="C82" s="23" t="str">
        <f>'Nädal_13_4.-9.klass'!C82</f>
        <v>Hiina kapsas, tomat, spinat</v>
      </c>
      <c r="D82" s="25">
        <v>100</v>
      </c>
      <c r="E82" s="21">
        <f>D82*'Nädal_13_4.-9.klass'!E82/'Nädal_13_4.-9.klass'!D82</f>
        <v>14.84</v>
      </c>
      <c r="F82" s="21">
        <f>E82*'Nädal_13_4.-9.klass'!F82/'Nädal_13_4.-9.klass'!E82</f>
        <v>1.59</v>
      </c>
      <c r="G82" s="21">
        <f>F82*'Nädal_13_4.-9.klass'!G82/'Nädal_13_4.-9.klass'!F82</f>
        <v>0.15</v>
      </c>
      <c r="H82" s="21">
        <f>G82*'Nädal_13_4.-9.klass'!H82/'Nädal_13_4.-9.klass'!G82</f>
        <v>1.21</v>
      </c>
      <c r="I82" s="26"/>
      <c r="J82" s="26"/>
      <c r="K82" s="26"/>
      <c r="L82" s="26"/>
    </row>
    <row r="83" spans="1:12" ht="18.95" customHeight="1">
      <c r="A83" s="306"/>
      <c r="B83" s="262" t="str">
        <f>'Nädal_13_4.-9.klass'!B83</f>
        <v>Peet, porgand (mahe), valge redis</v>
      </c>
      <c r="C83" s="23"/>
      <c r="D83" s="25">
        <v>100</v>
      </c>
      <c r="E83" s="21">
        <f>D83*'Nädal_13_4.-9.klass'!E83/'Nädal_13_4.-9.klass'!D83</f>
        <v>31.5</v>
      </c>
      <c r="F83" s="21">
        <f>E83*'Nädal_13_4.-9.klass'!F83/'Nädal_13_4.-9.klass'!E83</f>
        <v>5.47</v>
      </c>
      <c r="G83" s="21">
        <f>F83*'Nädal_13_4.-9.klass'!G83/'Nädal_13_4.-9.klass'!F83</f>
        <v>0.13300000000000001</v>
      </c>
      <c r="H83" s="21">
        <f>G83*'Nädal_13_4.-9.klass'!H83/'Nädal_13_4.-9.klass'!G83</f>
        <v>0.93300000000000005</v>
      </c>
      <c r="I83" s="26"/>
      <c r="J83" s="26"/>
      <c r="K83" s="26"/>
      <c r="L83" s="26"/>
    </row>
    <row r="84" spans="1:12" ht="18.95" customHeight="1">
      <c r="A84" s="306"/>
      <c r="B84" s="262" t="str">
        <f>'Nädal_13_4.-9.klass'!B84</f>
        <v>Seemnesegu (mahe)</v>
      </c>
      <c r="C84" s="23" t="str">
        <f>'Nädal_13_4.-9.klass'!C84</f>
        <v>Kõrvitsaseemned, päevalilleseemned, seesamiseemned</v>
      </c>
      <c r="D84" s="25">
        <v>10</v>
      </c>
      <c r="E84" s="21">
        <f>D84*'Nädal_13_4.-9.klass'!E84/'Nädal_13_4.-9.klass'!D84</f>
        <v>60.8767</v>
      </c>
      <c r="F84" s="21">
        <f>E84*'Nädal_13_4.-9.klass'!F84/'Nädal_13_4.-9.klass'!E84</f>
        <v>1.28</v>
      </c>
      <c r="G84" s="21">
        <f>F84*'Nädal_13_4.-9.klass'!G84/'Nädal_13_4.-9.klass'!F84</f>
        <v>5.1566999999999998</v>
      </c>
      <c r="H84" s="21">
        <f>G84*'Nädal_13_4.-9.klass'!H84/'Nädal_13_4.-9.klass'!G84</f>
        <v>2.8232999999999997</v>
      </c>
    </row>
    <row r="85" spans="1:12" ht="18.95" customHeight="1">
      <c r="A85" s="306"/>
      <c r="B85" s="262" t="str">
        <f>'Nädal_13_4.-9.klass'!B85</f>
        <v>Mahla-õlikaste</v>
      </c>
      <c r="C85" s="23" t="str">
        <f>'Nädal_13_4.-9.klass'!C85</f>
        <v>Õunamahl 100% naturaalne, õunaäädikas, sinepipulber, söögisool, petersell, värske, toiduõli</v>
      </c>
      <c r="D85" s="25">
        <v>5</v>
      </c>
      <c r="E85" s="21">
        <f>D85*'Nädal_13_4.-9.klass'!E85/'Nädal_13_4.-9.klass'!D85</f>
        <v>32.189399999999999</v>
      </c>
      <c r="F85" s="21">
        <f>E85*'Nädal_13_4.-9.klass'!F85/'Nädal_13_4.-9.klass'!E85</f>
        <v>9.7050000000000011E-2</v>
      </c>
      <c r="G85" s="21">
        <f>F85*'Nädal_13_4.-9.klass'!G85/'Nädal_13_4.-9.klass'!F85</f>
        <v>3.5305500000000003</v>
      </c>
      <c r="H85" s="21">
        <f>G85*'Nädal_13_4.-9.klass'!H85/'Nädal_13_4.-9.klass'!G85</f>
        <v>1.3550000000000001E-2</v>
      </c>
      <c r="I85" s="26"/>
      <c r="J85" s="26"/>
      <c r="K85" s="26"/>
      <c r="L85" s="26"/>
    </row>
    <row r="86" spans="1:12" ht="18.95" customHeight="1">
      <c r="A86" s="306"/>
      <c r="B86" s="262" t="str">
        <f>'Nädal_13_4.-9.klass'!B86</f>
        <v>Piimatooted (piim, keefir) (L)</v>
      </c>
      <c r="C86" s="23"/>
      <c r="D86" s="25">
        <v>50</v>
      </c>
      <c r="E86" s="21">
        <f>D86*'Nädal_13_4.-9.klass'!E86/'Nädal_13_4.-9.klass'!D86</f>
        <v>28.195</v>
      </c>
      <c r="F86" s="21">
        <f>E86*'Nädal_13_4.-9.klass'!F86/'Nädal_13_4.-9.klass'!E86</f>
        <v>2.4375</v>
      </c>
      <c r="G86" s="21">
        <f>F86*'Nädal_13_4.-9.klass'!G86/'Nädal_13_4.-9.klass'!F86</f>
        <v>1.2849999999999999</v>
      </c>
      <c r="H86" s="21">
        <f>G86*'Nädal_13_4.-9.klass'!H86/'Nädal_13_4.-9.klass'!G86</f>
        <v>1.72</v>
      </c>
    </row>
    <row r="87" spans="1:12" ht="18.95" customHeight="1">
      <c r="A87" s="306"/>
      <c r="B87" s="262" t="str">
        <f>'Nädal_13_4.-9.klass'!B87</f>
        <v>Mahl (erinevad maitsed)</v>
      </c>
      <c r="C87" s="23" t="str">
        <f>'Nädal_13_4.-9.klass'!C87</f>
        <v>Rõngu suhkruvaba mahlakonsentraat 100% naturaalne, vesi</v>
      </c>
      <c r="D87" s="25">
        <v>50</v>
      </c>
      <c r="E87" s="21">
        <f>D87*'Nädal_13_4.-9.klass'!E87/'Nädal_13_4.-9.klass'!D87</f>
        <v>24.264400000000002</v>
      </c>
      <c r="F87" s="21">
        <f>E87*'Nädal_13_4.-9.klass'!F87/'Nädal_13_4.-9.klass'!E87</f>
        <v>5.8910000000000009</v>
      </c>
      <c r="G87" s="21">
        <f>F87*'Nädal_13_4.-9.klass'!G87/'Nädal_13_4.-9.klass'!F87</f>
        <v>2.5000000000000001E-2</v>
      </c>
      <c r="H87" s="21">
        <f>G87*'Nädal_13_4.-9.klass'!H87/'Nädal_13_4.-9.klass'!G87</f>
        <v>0.18149999999999999</v>
      </c>
    </row>
    <row r="88" spans="1:12" ht="36">
      <c r="A88" s="314"/>
      <c r="B88" s="262" t="str">
        <f>'Nädal_13_4.-9.klass'!B88</f>
        <v>Joogijogurt , maitsestatud (L)</v>
      </c>
      <c r="C88" s="23" t="str">
        <f>'Nädal_13_4.-9.klass'!C88</f>
        <v>Maitsestamata jogurt, naturaalne marjapüree (maasikas, vaarikas, mustad sõstrad, punased sõstrad, mustikas), suhkur</v>
      </c>
      <c r="D88" s="25">
        <v>50</v>
      </c>
      <c r="E88" s="21">
        <f>D88*'Nädal_13_4.-9.klass'!E88/'Nädal_13_4.-9.klass'!D88</f>
        <v>37.372999999999998</v>
      </c>
      <c r="F88" s="21">
        <f>E88*'Nädal_13_4.-9.klass'!F88/'Nädal_13_4.-9.klass'!E88</f>
        <v>6.0614999999999997</v>
      </c>
      <c r="G88" s="21">
        <f>F88*'Nädal_13_4.-9.klass'!G88/'Nädal_13_4.-9.klass'!F88</f>
        <v>0.75</v>
      </c>
      <c r="H88" s="21">
        <f>G88*'Nädal_13_4.-9.klass'!H88/'Nädal_13_4.-9.klass'!G88</f>
        <v>1.6000000000000003</v>
      </c>
    </row>
    <row r="89" spans="1:12" ht="18.95" customHeight="1">
      <c r="A89" s="314"/>
      <c r="B89" s="262" t="str">
        <f>'Nädal_13_4.-9.klass'!B89</f>
        <v>Tee, suhkruta</v>
      </c>
      <c r="C89" s="23" t="str">
        <f>'Nädal_13_4.-9.klass'!C89</f>
        <v>Teepuru, vesi</v>
      </c>
      <c r="D89" s="25">
        <v>50</v>
      </c>
      <c r="E89" s="21">
        <f>D89*'Nädal_13_4.-9.klass'!E89/'Nädal_13_4.-9.klass'!D89</f>
        <v>0.2</v>
      </c>
      <c r="F89" s="21">
        <f>E89*'Nädal_13_4.-9.klass'!F89/'Nädal_13_4.-9.klass'!E89</f>
        <v>0</v>
      </c>
      <c r="G89" s="21">
        <v>0</v>
      </c>
      <c r="H89" s="21">
        <v>0.05</v>
      </c>
    </row>
    <row r="90" spans="1:12" ht="18.95" customHeight="1">
      <c r="A90" s="306"/>
      <c r="B90" s="262" t="str">
        <f>'Nädal_13_4.-9.klass'!B90</f>
        <v>Rukkileiva (3 sorti) - ja sepikutoodete valik(G)</v>
      </c>
      <c r="C90" s="23"/>
      <c r="D90" s="25">
        <v>30</v>
      </c>
      <c r="E90" s="21">
        <f>D90*'Nädal_13_4.-9.klass'!E90/'Nädal_13_4.-9.klass'!D90</f>
        <v>73.86</v>
      </c>
      <c r="F90" s="21">
        <f>E90*'Nädal_13_4.-9.klass'!F90/'Nädal_13_4.-9.klass'!E90</f>
        <v>15.69</v>
      </c>
      <c r="G90" s="21">
        <f>F90*'Nädal_13_4.-9.klass'!G90/'Nädal_13_4.-9.klass'!F90</f>
        <v>0.6</v>
      </c>
      <c r="H90" s="21">
        <f>G90*'Nädal_13_4.-9.klass'!H90/'Nädal_13_4.-9.klass'!G90</f>
        <v>2.145</v>
      </c>
    </row>
    <row r="91" spans="1:12" ht="18.95" customHeight="1">
      <c r="A91" s="306"/>
      <c r="B91" s="262" t="str">
        <f>'Nädal_13_4.-9.klass'!B91</f>
        <v>Nuikapsas</v>
      </c>
      <c r="C91" s="23"/>
      <c r="D91" s="25">
        <v>50</v>
      </c>
      <c r="E91" s="21">
        <f>D91*'Nädal_13_4.-9.klass'!E91/'Nädal_13_4.-9.klass'!D91</f>
        <v>12.1</v>
      </c>
      <c r="F91" s="21">
        <f>E91*'Nädal_13_4.-9.klass'!F91/'Nädal_13_4.-9.klass'!E91</f>
        <v>2.1</v>
      </c>
      <c r="G91" s="21">
        <f>F91*'Nädal_13_4.-9.klass'!G91/'Nädal_13_4.-9.klass'!F91</f>
        <v>0.1</v>
      </c>
      <c r="H91" s="21">
        <f>G91*'Nädal_13_4.-9.klass'!H91/'Nädal_13_4.-9.klass'!G91</f>
        <v>0.25</v>
      </c>
    </row>
    <row r="92" spans="1:12" ht="18.95" customHeight="1">
      <c r="A92" s="326"/>
      <c r="B92" s="262" t="str">
        <f>'Nädal_13_4.-9.klass'!B92</f>
        <v>Õun (mahe)</v>
      </c>
      <c r="C92" s="23"/>
      <c r="D92" s="25">
        <v>50</v>
      </c>
      <c r="E92" s="21">
        <f>D92*'Nädal_13_4.-9.klass'!E92/'Nädal_13_4.-9.klass'!D92</f>
        <v>24.038</v>
      </c>
      <c r="F92" s="21">
        <f>E92*'Nädal_13_4.-9.klass'!F92/'Nädal_13_4.-9.klass'!E92</f>
        <v>6.74</v>
      </c>
      <c r="G92" s="21">
        <f>F92*'Nädal_13_4.-9.klass'!G92/'Nädal_13_4.-9.klass'!F92</f>
        <v>0</v>
      </c>
      <c r="H92" s="21">
        <v>0</v>
      </c>
    </row>
    <row r="93" spans="1:12" ht="18.95" customHeight="1">
      <c r="A93" s="418" t="s">
        <v>37</v>
      </c>
      <c r="B93" s="419"/>
      <c r="C93" s="420"/>
      <c r="D93" s="333"/>
      <c r="E93" s="336">
        <f>SUM(E76:E92)</f>
        <v>855.24600000000021</v>
      </c>
      <c r="F93" s="336">
        <f>SUM(F76:F92)</f>
        <v>128.67755</v>
      </c>
      <c r="G93" s="336">
        <f>SUM(G76:G92)</f>
        <v>23.676250000000003</v>
      </c>
      <c r="H93" s="336">
        <f>SUM(H76:H92)</f>
        <v>30.625683333333331</v>
      </c>
    </row>
    <row r="94" spans="1:12" ht="18.95" customHeight="1">
      <c r="A94" s="385" t="s">
        <v>98</v>
      </c>
      <c r="B94" s="386"/>
      <c r="C94" s="386"/>
      <c r="D94" s="387"/>
      <c r="E94" s="20">
        <f>AVERAGE(E24,E42,E56,E74,E93)</f>
        <v>879.87186666666696</v>
      </c>
      <c r="F94" s="19">
        <f>AVERAGE(F24,F42,F56,F74,F93)</f>
        <v>120.66781333333333</v>
      </c>
      <c r="G94" s="19">
        <f>AVERAGE(G24,G42,G56,G74,G93)</f>
        <v>29.399173333333334</v>
      </c>
      <c r="H94" s="19">
        <f>AVERAGE(H24,H42,H56,H74,H93)</f>
        <v>33.615486666666662</v>
      </c>
    </row>
    <row r="95" spans="1:12" ht="18.95" customHeight="1">
      <c r="A95" s="18"/>
      <c r="B95" s="17"/>
      <c r="C95" s="388" t="s">
        <v>238</v>
      </c>
      <c r="D95" s="389"/>
      <c r="E95" s="334"/>
      <c r="F95" s="14">
        <f>(F94*4)/E94*100</f>
        <v>54.856993571336652</v>
      </c>
      <c r="G95" s="14">
        <f>(G94*9)/E94*100</f>
        <v>30.071714987591363</v>
      </c>
      <c r="H95" s="14">
        <f>(H94*4)/E94*100</f>
        <v>15.281991817293388</v>
      </c>
    </row>
    <row r="96" spans="1:12" ht="18.95" customHeight="1">
      <c r="A96" s="16"/>
      <c r="B96" s="15"/>
      <c r="C96" s="390" t="s">
        <v>100</v>
      </c>
      <c r="D96" s="391"/>
      <c r="E96" s="334" t="s">
        <v>529</v>
      </c>
      <c r="F96" s="14" t="s">
        <v>102</v>
      </c>
      <c r="G96" s="14" t="s">
        <v>103</v>
      </c>
      <c r="H96" s="14" t="s">
        <v>104</v>
      </c>
    </row>
    <row r="97" spans="1:8" ht="18.95" customHeight="1">
      <c r="A97" s="405" t="s">
        <v>105</v>
      </c>
      <c r="B97" s="405"/>
      <c r="C97" s="405"/>
      <c r="D97" s="405"/>
      <c r="E97" s="406"/>
      <c r="F97" s="406"/>
      <c r="G97" s="406"/>
      <c r="H97" s="406"/>
    </row>
    <row r="98" spans="1:8" ht="18.95" customHeight="1">
      <c r="A98" s="409" t="s">
        <v>106</v>
      </c>
      <c r="B98" s="410"/>
      <c r="C98" s="410"/>
      <c r="D98" s="410"/>
      <c r="E98" s="410"/>
      <c r="F98" s="410"/>
      <c r="G98" s="410"/>
      <c r="H98" s="411"/>
    </row>
    <row r="99" spans="1:8" ht="18.95" customHeight="1">
      <c r="A99" s="424" t="s">
        <v>107</v>
      </c>
      <c r="B99" s="425"/>
      <c r="C99" s="425"/>
      <c r="D99" s="425"/>
      <c r="E99" s="425"/>
      <c r="F99" s="425"/>
      <c r="G99" s="425"/>
      <c r="H99" s="426"/>
    </row>
    <row r="100" spans="1:8" ht="18.95" customHeight="1">
      <c r="A100" s="412" t="s">
        <v>531</v>
      </c>
      <c r="B100" s="413"/>
      <c r="C100" s="413"/>
      <c r="D100" s="413"/>
      <c r="E100" s="413"/>
      <c r="F100" s="413"/>
      <c r="G100" s="413"/>
      <c r="H100" s="414"/>
    </row>
    <row r="101" spans="1:8" ht="18.95" customHeight="1">
      <c r="A101" s="412" t="s">
        <v>109</v>
      </c>
      <c r="B101" s="413"/>
      <c r="C101" s="413"/>
      <c r="D101" s="413"/>
      <c r="E101" s="413"/>
      <c r="F101" s="413"/>
      <c r="G101" s="413"/>
      <c r="H101" s="414"/>
    </row>
    <row r="102" spans="1:8" ht="18.95" customHeight="1">
      <c r="A102" s="412" t="s">
        <v>110</v>
      </c>
      <c r="B102" s="413"/>
      <c r="C102" s="413"/>
      <c r="D102" s="413"/>
      <c r="E102" s="413"/>
      <c r="F102" s="413"/>
      <c r="G102" s="413"/>
      <c r="H102" s="414"/>
    </row>
    <row r="103" spans="1:8" ht="18.95" customHeight="1">
      <c r="A103" s="407" t="s">
        <v>111</v>
      </c>
      <c r="B103" s="407"/>
      <c r="C103" s="407"/>
      <c r="D103" s="407"/>
      <c r="E103" s="407"/>
      <c r="F103" s="407"/>
      <c r="G103" s="407"/>
      <c r="H103" s="407"/>
    </row>
    <row r="104" spans="1:8" ht="18.95" customHeight="1">
      <c r="A104" s="113" t="s">
        <v>112</v>
      </c>
      <c r="B104" s="112" t="s">
        <v>113</v>
      </c>
      <c r="C104" s="112"/>
      <c r="D104" s="112"/>
      <c r="E104" s="111"/>
      <c r="F104" s="111"/>
      <c r="G104" s="111"/>
      <c r="H104" s="110"/>
    </row>
    <row r="105" spans="1:8" ht="18.95" customHeight="1">
      <c r="A105" s="109" t="s">
        <v>114</v>
      </c>
      <c r="B105" s="108" t="s">
        <v>115</v>
      </c>
      <c r="C105" s="108"/>
      <c r="D105" s="108"/>
      <c r="E105" s="107"/>
      <c r="F105" s="107"/>
      <c r="G105" s="107"/>
      <c r="H105" s="106"/>
    </row>
    <row r="106" spans="1:8" ht="18.95" customHeight="1">
      <c r="A106" s="105" t="s">
        <v>116</v>
      </c>
      <c r="B106" s="104" t="s">
        <v>117</v>
      </c>
      <c r="C106" s="104"/>
      <c r="D106" s="104"/>
      <c r="E106" s="103"/>
      <c r="F106" s="103"/>
      <c r="G106" s="103"/>
      <c r="H106" s="102"/>
    </row>
  </sheetData>
  <mergeCells count="17">
    <mergeCell ref="A1:B5"/>
    <mergeCell ref="A6:B6"/>
    <mergeCell ref="A94:D94"/>
    <mergeCell ref="C95:D95"/>
    <mergeCell ref="A93:C93"/>
    <mergeCell ref="A74:C74"/>
    <mergeCell ref="A56:C56"/>
    <mergeCell ref="A42:C42"/>
    <mergeCell ref="A24:C24"/>
    <mergeCell ref="A99:H99"/>
    <mergeCell ref="A100:H100"/>
    <mergeCell ref="C96:D96"/>
    <mergeCell ref="A102:H102"/>
    <mergeCell ref="A103:H103"/>
    <mergeCell ref="A101:H101"/>
    <mergeCell ref="A97:H97"/>
    <mergeCell ref="A98:H98"/>
  </mergeCells>
  <pageMargins left="0.7" right="0.7" top="0.75" bottom="0.75" header="0.3" footer="0.3"/>
  <pageSetup paperSize="9" scale="47" fitToHeight="0" orientation="landscape" r:id="rId1"/>
  <rowBreaks count="2" manualBreakCount="2">
    <brk id="42" max="7" man="1"/>
    <brk id="74" max="7" man="1"/>
  </rowBreaks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9F0B-835C-4023-A7E8-CB0B404B3E6B}">
  <sheetPr>
    <pageSetUpPr fitToPage="1"/>
  </sheetPr>
  <dimension ref="A1:W98"/>
  <sheetViews>
    <sheetView topLeftCell="C17" zoomScale="80" zoomScaleNormal="80" workbookViewId="0">
      <selection activeCell="E29" sqref="E29"/>
    </sheetView>
  </sheetViews>
  <sheetFormatPr defaultColWidth="9.25" defaultRowHeight="15"/>
  <cols>
    <col min="1" max="1" width="25.625" style="1" customWidth="1"/>
    <col min="2" max="2" width="60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tr">
        <f>'Nädal_14_4-.9.klass'!A7</f>
        <v>14. nädal</v>
      </c>
      <c r="B7" s="44" t="str">
        <f>'Nädal_14_4-.9.klass'!B7</f>
        <v>30.03.2026-03.04.2026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75" customHeight="1">
      <c r="A9" s="310"/>
      <c r="B9" s="262" t="str">
        <f>'Nädal_14_4-.9.klass'!B9</f>
        <v>Magushapu sealihapada seesamiseemnetega</v>
      </c>
      <c r="C9" s="23" t="str">
        <f>'Nädal_14_4-.9.klass'!C9</f>
        <v>Sealiha, vesi, porgand, mugulsibul, paprika, tomatipasta, ananassimahl, ananass, sidrunimahl, toiduõli, sojakaste (sojauba, vesi, söögisool, nisujahu), maisitärklis, küüslauk, suhkur, ingverijuur, söögisool, must pipar, seesamiseemned</v>
      </c>
      <c r="D9" s="21">
        <v>140</v>
      </c>
      <c r="E9" s="21">
        <f>D9*'Nädal_14_4-.9.klass'!E9/'Nädal_14_4-.9.klass'!D9</f>
        <v>167.53333333333333</v>
      </c>
      <c r="F9" s="21">
        <f>D9*'Nädal_14_4-.9.klass'!F9/'Nädal_14_4-.9.klass'!D9</f>
        <v>15.563333333333333</v>
      </c>
      <c r="G9" s="21">
        <f>D9*'Nädal_14_4-.9.klass'!G9/'Nädal_14_4-.9.klass'!D9</f>
        <v>6.9533333333333331</v>
      </c>
      <c r="H9" s="21">
        <f>D9*'Nädal_14_4-.9.klass'!H9/'Nädal_14_4-.9.klass'!D9</f>
        <v>10.033333333333333</v>
      </c>
    </row>
    <row r="10" spans="1:8" ht="75" customHeight="1">
      <c r="A10" s="278" t="s">
        <v>13</v>
      </c>
      <c r="B10" s="262" t="str">
        <f>'Nädal_14_4-.9.klass'!B10</f>
        <v>Edamame oad magushapus kastmes (mahe)</v>
      </c>
      <c r="C10" s="23" t="str">
        <f>'Nädal_14_4-.9.klass'!C10</f>
        <v>Edamame oad, suhkur, sojakaste (sojauba, vesi, söögisool, nisujahu), maisitärklis, sidrunimahl, tomatipasta, vesi, porgand, mugulsibul, küüslauk, kuivatatud basiilik</v>
      </c>
      <c r="D10" s="27">
        <v>20</v>
      </c>
      <c r="E10" s="21">
        <f>D10*'Nädal_14_4-.9.klass'!E10/'Nädal_14_4-.9.klass'!D10</f>
        <v>22.884200000000003</v>
      </c>
      <c r="F10" s="21">
        <f>E10*'Nädal_14_4-.9.klass'!F10/'Nädal_14_4-.9.klass'!E10</f>
        <v>3.7840000000000007</v>
      </c>
      <c r="G10" s="21">
        <f>F10*'Nädal_14_4-.9.klass'!G10/'Nädal_14_4-.9.klass'!F10</f>
        <v>0.51940000000000008</v>
      </c>
      <c r="H10" s="21">
        <f>G10*'Nädal_14_4-.9.klass'!H10/'Nädal_14_4-.9.klass'!G10</f>
        <v>1.0534000000000001</v>
      </c>
    </row>
    <row r="11" spans="1:8" ht="18.95" customHeight="1">
      <c r="A11" s="311"/>
      <c r="B11" s="262" t="str">
        <f>'Nädal_14_4-.9.klass'!B11</f>
        <v>Täisterapasta/pasta (G) (mahe)</v>
      </c>
      <c r="C11" s="23" t="str">
        <f>'Nädal_14_4-.9.klass'!C11</f>
        <v>Täisterapasta, pasta (durumnisujahu, vesi), söögisool, vesi, toiduõli</v>
      </c>
      <c r="D11" s="25">
        <v>100</v>
      </c>
      <c r="E11" s="21">
        <f>D11*'Nädal_14_4-.9.klass'!E11/'Nädal_14_4-.9.klass'!D11</f>
        <v>151.33333333333334</v>
      </c>
      <c r="F11" s="21">
        <f>D11*'Nädal_14_4-.9.klass'!F11/'Nädal_14_4-.9.klass'!D11</f>
        <v>26.333333333333332</v>
      </c>
      <c r="G11" s="21">
        <f>D11*'Nädal_14_4-.9.klass'!G11/'Nädal_14_4-.9.klass'!D11</f>
        <v>2.5833333333333335</v>
      </c>
      <c r="H11" s="21">
        <f>D11*'Nädal_14_4-.9.klass'!H11/'Nädal_14_4-.9.klass'!D11</f>
        <v>4.5666666666666664</v>
      </c>
    </row>
    <row r="12" spans="1:8" ht="18.95" customHeight="1">
      <c r="A12" s="312"/>
      <c r="B12" s="262" t="str">
        <f>'Nädal_14_4-.9.klass'!B12</f>
        <v>Riis, aurutatud (mahe)</v>
      </c>
      <c r="C12" s="23" t="str">
        <f>'Nädal_14_4-.9.klass'!C12</f>
        <v>Riis, vesi, söögisool</v>
      </c>
      <c r="D12" s="25">
        <v>100</v>
      </c>
      <c r="E12" s="21">
        <f>D12*'Nädal_14_4-.9.klass'!E12/'Nädal_14_4-.9.klass'!D12</f>
        <v>157.70200000000003</v>
      </c>
      <c r="F12" s="21">
        <f>D12*'Nädal_14_4-.9.klass'!F12/'Nädal_14_4-.9.klass'!D12</f>
        <v>26.875999999999998</v>
      </c>
      <c r="G12" s="21">
        <f>D12*'Nädal_14_4-.9.klass'!G12/'Nädal_14_4-.9.klass'!D12</f>
        <v>4.742</v>
      </c>
      <c r="H12" s="21">
        <f>D12*'Nädal_14_4-.9.klass'!H12/'Nädal_14_4-.9.klass'!D12</f>
        <v>2.2770000000000001</v>
      </c>
    </row>
    <row r="13" spans="1:8" ht="18.95" customHeight="1">
      <c r="A13" s="312"/>
      <c r="B13" s="262" t="str">
        <f>'Nädal_14_4-.9.klass'!B13</f>
        <v>Kõrvits, röstitud</v>
      </c>
      <c r="C13" s="23" t="str">
        <f>'Nädal_14_4-.9.klass'!C13</f>
        <v>Kõrvits, toiduõli, söögisool</v>
      </c>
      <c r="D13" s="25">
        <v>100</v>
      </c>
      <c r="E13" s="21">
        <f>D13*'Nädal_14_4-.9.klass'!E13/'Nädal_14_4-.9.klass'!D13</f>
        <v>44.030999999999992</v>
      </c>
      <c r="F13" s="21">
        <f>D13*'Nädal_14_4-.9.klass'!F13/'Nädal_14_4-.9.klass'!D13</f>
        <v>3.9</v>
      </c>
      <c r="G13" s="21">
        <f>D13*'Nädal_14_4-.9.klass'!G13/'Nädal_14_4-.9.klass'!D13</f>
        <v>3.1230000000000002</v>
      </c>
      <c r="H13" s="21">
        <f>D13*'Nädal_14_4-.9.klass'!H13/'Nädal_14_4-.9.klass'!D13</f>
        <v>0.77500000000000002</v>
      </c>
    </row>
    <row r="14" spans="1:8" ht="18.95" customHeight="1">
      <c r="A14" s="312"/>
      <c r="B14" s="262" t="str">
        <f>'Nädal_14_4-.9.klass'!B14</f>
        <v>Peedisalat pohladega</v>
      </c>
      <c r="C14" s="23" t="str">
        <f>'Nädal_14_4-.9.klass'!C14</f>
        <v>Peet, pohl, suhkur</v>
      </c>
      <c r="D14" s="25">
        <v>100</v>
      </c>
      <c r="E14" s="21">
        <f>D14*'Nädal_14_4-.9.klass'!E14/'Nädal_14_4-.9.klass'!D14</f>
        <v>52.4</v>
      </c>
      <c r="F14" s="21">
        <f>D14*'Nädal_14_4-.9.klass'!F14/'Nädal_14_4-.9.klass'!D14</f>
        <v>9.8800000000000008</v>
      </c>
      <c r="G14" s="21">
        <f>D14*'Nädal_14_4-.9.klass'!G14/'Nädal_14_4-.9.klass'!D14</f>
        <v>0.24399999999999999</v>
      </c>
      <c r="H14" s="21">
        <f>D14*'Nädal_14_4-.9.klass'!H14/'Nädal_14_4-.9.klass'!D14</f>
        <v>1.4419999999999999</v>
      </c>
    </row>
    <row r="15" spans="1:8" ht="18.95" customHeight="1">
      <c r="A15" s="312"/>
      <c r="B15" s="262" t="str">
        <f>'Nädal_14_4-.9.klass'!B15</f>
        <v>Valge peakapsas, aeduba, kõrvits</v>
      </c>
      <c r="C15" s="23"/>
      <c r="D15" s="25">
        <v>100</v>
      </c>
      <c r="E15" s="21">
        <f>D15*'Nädal_14_4-.9.klass'!E15/'Nädal_14_4-.9.klass'!D15</f>
        <v>25.7</v>
      </c>
      <c r="F15" s="21">
        <f>D15*'Nädal_14_4-.9.klass'!F15/'Nädal_14_4-.9.klass'!D15</f>
        <v>3.68</v>
      </c>
      <c r="G15" s="21">
        <f>D15*'Nädal_14_4-.9.klass'!G15/'Nädal_14_4-.9.klass'!D15</f>
        <v>0.16699999999999998</v>
      </c>
      <c r="H15" s="21">
        <f>D15*'Nädal_14_4-.9.klass'!H15/'Nädal_14_4-.9.klass'!D15</f>
        <v>1.27</v>
      </c>
    </row>
    <row r="16" spans="1:8" ht="18.95" customHeight="1">
      <c r="A16" s="312"/>
      <c r="B16" s="262" t="str">
        <f>'Nädal_14_4-.9.klass'!B16</f>
        <v>Seemnesegu (mahe)</v>
      </c>
      <c r="C16" s="23" t="str">
        <f>'Nädal_14_4-.9.klass'!C16</f>
        <v>Kõrvitsaseemned, päevalilleseemned, seesamiseemned</v>
      </c>
      <c r="D16" s="25">
        <v>10</v>
      </c>
      <c r="E16" s="21">
        <f>D16*'Nädal_14_4-.9.klass'!E16/'Nädal_14_4-.9.klass'!D16</f>
        <v>60.8767</v>
      </c>
      <c r="F16" s="21">
        <f>D16*'Nädal_14_4-.9.klass'!F16/'Nädal_14_4-.9.klass'!D16</f>
        <v>1.28</v>
      </c>
      <c r="G16" s="21">
        <f>D16*'Nädal_14_4-.9.klass'!G16/'Nädal_14_4-.9.klass'!D16</f>
        <v>5.1566999999999998</v>
      </c>
      <c r="H16" s="21">
        <f>D16*'Nädal_14_4-.9.klass'!H16/'Nädal_14_4-.9.klass'!D16</f>
        <v>2.8232999999999993</v>
      </c>
    </row>
    <row r="17" spans="1:23" ht="18.95" customHeight="1">
      <c r="A17" s="312"/>
      <c r="B17" s="262" t="str">
        <f>'Nädal_14_4-.9.klass'!B17</f>
        <v>Mahla-õlikaste</v>
      </c>
      <c r="C17" s="23" t="str">
        <f>'Nädal_14_4-.9.klass'!C17</f>
        <v>Õunamahl 100% naturaalne, õunaäädikas, sinepipulber, söögisool, petersell, värske, toiduõli</v>
      </c>
      <c r="D17" s="25">
        <v>5</v>
      </c>
      <c r="E17" s="21">
        <f>D17*'Nädal_14_4-.9.klass'!E17/'Nädal_14_4-.9.klass'!D17</f>
        <v>32.189399999999999</v>
      </c>
      <c r="F17" s="21">
        <f>D17*'Nädal_14_4-.9.klass'!F17/'Nädal_14_4-.9.klass'!D17</f>
        <v>9.7050000000000011E-2</v>
      </c>
      <c r="G17" s="21">
        <f>D17*'Nädal_14_4-.9.klass'!G17/'Nädal_14_4-.9.klass'!D17</f>
        <v>3.5305500000000003</v>
      </c>
      <c r="H17" s="21">
        <f>D17*'Nädal_14_4-.9.klass'!H17/'Nädal_14_4-.9.klass'!D17</f>
        <v>1.3550000000000001E-2</v>
      </c>
    </row>
    <row r="18" spans="1:23" ht="18.95" customHeight="1">
      <c r="A18" s="312"/>
      <c r="B18" s="262" t="str">
        <f>'Nädal_14_4-.9.klass'!B18</f>
        <v>Piimatooted (piim, keefir) (L)</v>
      </c>
      <c r="C18" s="23"/>
      <c r="D18" s="25">
        <v>50</v>
      </c>
      <c r="E18" s="21">
        <f>D18*'Nädal_14_4-.9.klass'!E18/'Nädal_14_4-.9.klass'!D18</f>
        <v>28.195</v>
      </c>
      <c r="F18" s="21">
        <f>D18*'Nädal_14_4-.9.klass'!F18/'Nädal_14_4-.9.klass'!D18</f>
        <v>2.4375</v>
      </c>
      <c r="G18" s="21">
        <f>D18*'Nädal_14_4-.9.klass'!G18/'Nädal_14_4-.9.klass'!D18</f>
        <v>1.2849999999999999</v>
      </c>
      <c r="H18" s="21">
        <f>D18*'Nädal_14_4-.9.klass'!H18/'Nädal_14_4-.9.klass'!D18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12"/>
      <c r="B19" s="262" t="str">
        <f>'Nädal_14_4-.9.klass'!B19</f>
        <v>Joogijogurt , maitsestatud (L)</v>
      </c>
      <c r="C19" s="23" t="str">
        <f>'Nädal_14_4-.9.klass'!C19</f>
        <v>Maitsestamata jogurt, naturaalne marjapüree (maasikas, vaarikas, mustad sõstrad, punased sõstrad, mustikas), suhkur</v>
      </c>
      <c r="D19" s="25">
        <v>50</v>
      </c>
      <c r="E19" s="21">
        <f>D19*'Nädal_14_4-.9.klass'!E19/'Nädal_14_4-.9.klass'!D19</f>
        <v>37.372999999999998</v>
      </c>
      <c r="F19" s="21">
        <f>D19*'Nädal_14_4-.9.klass'!F19/'Nädal_14_4-.9.klass'!D19</f>
        <v>6.0614999999999997</v>
      </c>
      <c r="G19" s="21">
        <f>D19*'Nädal_14_4-.9.klass'!G19/'Nädal_14_4-.9.klass'!D19</f>
        <v>0.75</v>
      </c>
      <c r="H19" s="21">
        <f>D19*'Nädal_14_4-.9.klass'!H19/'Nädal_14_4-.9.klass'!D19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'Nädal_14_4-.9.klass'!B20</f>
        <v>Tee, suhkruta</v>
      </c>
      <c r="C20" s="23" t="str">
        <f>'Nädal_14_4-.9.klass'!C20</f>
        <v>Teepuru, vesi</v>
      </c>
      <c r="D20" s="25">
        <v>50</v>
      </c>
      <c r="E20" s="21">
        <f>D20*'Nädal_14_4-.9.klass'!E20/'Nädal_14_4-.9.klass'!D20</f>
        <v>0.2</v>
      </c>
      <c r="F20" s="21">
        <f>D20*'Nädal_14_4-.9.klass'!F20/'Nädal_14_4-.9.klass'!D20</f>
        <v>0</v>
      </c>
      <c r="G20" s="21">
        <f>D20*'Nädal_14_4-.9.klass'!G20/'Nädal_14_4-.9.klass'!D20</f>
        <v>0</v>
      </c>
      <c r="H20" s="21">
        <f>D20*'Nädal_14_4-.9.klass'!H20/'Nädal_14_4-.9.klass'!D20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'Nädal_14_4-.9.klass'!B21</f>
        <v>Rukkileiva (3 sorti) - ja sepikutoodete valik(G)</v>
      </c>
      <c r="C21" s="23"/>
      <c r="D21" s="25">
        <v>30</v>
      </c>
      <c r="E21" s="21">
        <f>D21*'Nädal_14_4-.9.klass'!E21/'Nädal_14_4-.9.klass'!D21</f>
        <v>73.86</v>
      </c>
      <c r="F21" s="21">
        <f>E21*'Nädal_14_4-.9.klass'!F21/'Nädal_14_4-.9.klass'!E21</f>
        <v>15.69</v>
      </c>
      <c r="G21" s="21">
        <f>F21*'Nädal_14_4-.9.klass'!G21/'Nädal_14_4-.9.klass'!F21</f>
        <v>0.6</v>
      </c>
      <c r="H21" s="21">
        <f>G21*'Nädal_14_4-.9.klass'!H21/'Nädal_14_4-.9.klass'!G21</f>
        <v>2.145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'Nädal_14_4-.9.klass'!B22</f>
        <v xml:space="preserve">Porgand </v>
      </c>
      <c r="C22" s="23"/>
      <c r="D22" s="25">
        <v>50</v>
      </c>
      <c r="E22" s="21">
        <f>D22*'Nädal_14_4-.9.klass'!E22/'Nädal_14_4-.9.klass'!D22</f>
        <v>16.2</v>
      </c>
      <c r="F22" s="21">
        <f>E22*'Nädal_14_4-.9.klass'!F22/'Nädal_14_4-.9.klass'!E22</f>
        <v>2.8</v>
      </c>
      <c r="G22" s="21">
        <f>F22*'Nädal_14_4-.9.klass'!G22/'Nädal_14_4-.9.klass'!F22</f>
        <v>9.9999999999999992E-2</v>
      </c>
      <c r="H22" s="21">
        <f>G22*'Nädal_14_4-.9.klass'!H22/'Nädal_14_4-.9.klass'!G22</f>
        <v>0.29999999999999993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'Nädal_14_4-.9.klass'!B23</f>
        <v xml:space="preserve">Pirn </v>
      </c>
      <c r="C23" s="23"/>
      <c r="D23" s="25">
        <v>50</v>
      </c>
      <c r="E23" s="21">
        <f>D23*'Nädal_14_4-.9.klass'!E23/'Nädal_14_4-.9.klass'!D23</f>
        <v>19.988</v>
      </c>
      <c r="F23" s="21">
        <f>E23*'Nädal_14_4-.9.klass'!F23/'Nädal_14_4-.9.klass'!E23</f>
        <v>5.97</v>
      </c>
      <c r="G23" s="21">
        <f>F23*'Nädal_14_4-.9.klass'!G23/'Nädal_14_4-.9.klass'!F23</f>
        <v>0</v>
      </c>
      <c r="H23" s="21" t="s">
        <v>528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8" t="s">
        <v>37</v>
      </c>
      <c r="B24" s="419"/>
      <c r="C24" s="420"/>
      <c r="D24" s="30"/>
      <c r="E24" s="48">
        <f>SUM(E9:E23)</f>
        <v>890.46596666666687</v>
      </c>
      <c r="F24" s="48">
        <f>SUM(F9:F23)</f>
        <v>124.35271666666667</v>
      </c>
      <c r="G24" s="48">
        <f>SUM(G9:G23)</f>
        <v>29.754316666666675</v>
      </c>
      <c r="H24" s="48">
        <f>SUM(H9:H23)</f>
        <v>30.069249999999997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98"/>
      <c r="B26" s="262" t="str">
        <f>'Nädal_14_4-.9.klass'!B26</f>
        <v>Selge lõhesupp</v>
      </c>
      <c r="C26" s="23" t="str">
        <f>'Nädal_14_4-.9.klass'!C26</f>
        <v>Lõhe, kartul, porgand, mugulsibul, till, vesi, söögisool, must pipar, loorber, toiduõli</v>
      </c>
      <c r="D26" s="21">
        <v>300</v>
      </c>
      <c r="E26" s="21">
        <f>D26*'Nädal_14_4-.9.klass'!E26/'Nädal_14_4-.9.klass'!D26</f>
        <v>278.39999999999998</v>
      </c>
      <c r="F26" s="21">
        <f>D26*'Nädal_14_4-.9.klass'!F26/'Nädal_14_4-.9.klass'!D26</f>
        <v>13.776</v>
      </c>
      <c r="G26" s="21">
        <f>D26*'Nädal_14_4-.9.klass'!G26/'Nädal_14_4-.9.klass'!D26</f>
        <v>17.591999999999999</v>
      </c>
      <c r="H26" s="21">
        <f>D26*'Nädal_14_4-.9.klass'!H26/'Nädal_14_4-.9.klass'!D26</f>
        <v>14.592000000000001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262" t="str">
        <f>'Nädal_14_4-.9.klass'!B27</f>
        <v>Kikerhernesupp kümne köögiviljaga (mahe)</v>
      </c>
      <c r="C27" s="23" t="str">
        <f>'Nädal_14_4-.9.klass'!C27</f>
        <v>Kikerherned, kartul, porgand, valge peakapsas, brokoli, till, vesi, toiduõli, kõrvits pastinaak, lillkapsas, mugulsibul, küüslauk, söögisool, must pipar</v>
      </c>
      <c r="D27" s="27">
        <v>50</v>
      </c>
      <c r="E27" s="21">
        <f>D27*'Nädal_14_4-.9.klass'!E27/'Nädal_14_4-.9.klass'!D27</f>
        <v>46.814</v>
      </c>
      <c r="F27" s="21">
        <f>D27*'Nädal_14_4-.9.klass'!F27/'Nädal_14_4-.9.klass'!D27</f>
        <v>5.1524999999999999</v>
      </c>
      <c r="G27" s="21">
        <f>D27*'Nädal_14_4-.9.klass'!G27/'Nädal_14_4-.9.klass'!D27</f>
        <v>2.7949999999999999</v>
      </c>
      <c r="H27" s="21">
        <f>D27*'Nädal_14_4-.9.klass'!H27/'Nädal_14_4-.9.klass'!D27</f>
        <v>1.1335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9"/>
      <c r="B28" s="262" t="str">
        <f>'Nädal_14_4-.9.klass'!B28</f>
        <v>Pähkli-kakaoruudud (G, L, M, P)</v>
      </c>
      <c r="C28" s="23" t="str">
        <f>'Nädal_14_4-.9.klass'!C28</f>
        <v>Nisujahu, kanamuna, toiduõli, piim, suhkur, söögisool, vanillisuhkur, pähklid, kakaopulber</v>
      </c>
      <c r="D28" s="25">
        <v>80</v>
      </c>
      <c r="E28" s="21">
        <f>D28*'Nädal_14_4-.9.klass'!E28/'Nädal_14_4-.9.klass'!D28</f>
        <v>276.8</v>
      </c>
      <c r="F28" s="21">
        <f>D28*'Nädal_14_4-.9.klass'!F28/'Nädal_14_4-.9.klass'!D28</f>
        <v>30.56</v>
      </c>
      <c r="G28" s="21">
        <f>D28*'Nädal_14_4-.9.klass'!G28/'Nädal_14_4-.9.klass'!D28</f>
        <v>13.888</v>
      </c>
      <c r="H28" s="21">
        <f>D28*'Nädal_14_4-.9.klass'!H28/'Nädal_14_4-.9.klass'!D28</f>
        <v>5.6320000000000006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36">
      <c r="A29" s="299"/>
      <c r="B29" s="262" t="str">
        <f>'Nädal_14_4-.9.klass'!B29</f>
        <v>Jogurti-kamadessert marjadega (G, L)</v>
      </c>
      <c r="C29" s="23" t="str">
        <f>'Nädal_14_4-.9.klass'!C29</f>
        <v>Maitsestamata jogurt, vahukoor, suhkur, kamajahu (nisu, rukis, oder, hernes), vaarikas,maasikas, suhkruta, vesi, suhkur</v>
      </c>
      <c r="D29" s="25">
        <v>100</v>
      </c>
      <c r="E29" s="21">
        <f>D29*'Nädal_14_4-.9.klass'!E29/'Nädal_14_4-.9.klass'!D29</f>
        <v>132</v>
      </c>
      <c r="F29" s="21">
        <f>D29*'Nädal_14_4-.9.klass'!F29/'Nädal_14_4-.9.klass'!D29</f>
        <v>13</v>
      </c>
      <c r="G29" s="21">
        <f>D29*'Nädal_14_4-.9.klass'!G29/'Nädal_14_4-.9.klass'!D29</f>
        <v>7.09</v>
      </c>
      <c r="H29" s="21">
        <f>D29*'Nädal_14_4-.9.klass'!H29/'Nädal_14_4-.9.klass'!D29</f>
        <v>3.09</v>
      </c>
      <c r="I29" s="26"/>
    </row>
    <row r="30" spans="1:23" s="39" customFormat="1" ht="18.95" customHeight="1">
      <c r="A30" s="308"/>
      <c r="B30" s="262" t="str">
        <f>'Nädal_14_4-.9.klass'!B30</f>
        <v>Piimatooted (piim, keefir) (L)</v>
      </c>
      <c r="C30" s="23"/>
      <c r="D30" s="25">
        <v>50</v>
      </c>
      <c r="E30" s="21">
        <f>D30*'Nädal_14_4-.9.klass'!E30/'Nädal_14_4-.9.klass'!D30</f>
        <v>28.195</v>
      </c>
      <c r="F30" s="21">
        <f>D30*'Nädal_14_4-.9.klass'!F30/'Nädal_14_4-.9.klass'!D30</f>
        <v>2.4375</v>
      </c>
      <c r="G30" s="21">
        <f>D30*'Nädal_14_4-.9.klass'!G30/'Nädal_14_4-.9.klass'!D30</f>
        <v>1.2849999999999999</v>
      </c>
      <c r="H30" s="21">
        <f>D30*'Nädal_14_4-.9.klass'!H30/'Nädal_14_4-.9.klass'!D30</f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2" t="str">
        <f>'Nädal_14_4-.9.klass'!B31</f>
        <v>Mahl (erinevad maitsed)</v>
      </c>
      <c r="C31" s="23"/>
      <c r="D31" s="25">
        <v>50</v>
      </c>
      <c r="E31" s="21">
        <f>D31*'Nädal_14_4-.9.klass'!E31/'Nädal_14_4-.9.klass'!D31</f>
        <v>24.264400000000002</v>
      </c>
      <c r="F31" s="21">
        <f>D31*'Nädal_14_4-.9.klass'!F31/'Nädal_14_4-.9.klass'!D31</f>
        <v>5.891</v>
      </c>
      <c r="G31" s="21">
        <f>D31*'Nädal_14_4-.9.klass'!G31/'Nädal_14_4-.9.klass'!D31</f>
        <v>2.5000000000000001E-2</v>
      </c>
      <c r="H31" s="21">
        <f>D31*'Nädal_14_4-.9.klass'!H31/'Nädal_14_4-.9.klass'!D31</f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0">
      <c r="A32" s="308"/>
      <c r="B32" s="262" t="str">
        <f>'Nädal_14_4-.9.klass'!B32</f>
        <v>Joogijogurt , maitsestatud (L)</v>
      </c>
      <c r="C32" s="23" t="str">
        <f>'Nädal_14_4-.9.klass'!C32</f>
        <v>Maitsestamata jogurt, naturaalne marjapüree (maasikas, vaarikas, mustad sõstrad, punased sõstrad, mustikas), suhkur</v>
      </c>
      <c r="D32" s="25">
        <v>50</v>
      </c>
      <c r="E32" s="21">
        <f>D32*'Nädal_14_4-.9.klass'!E32/'Nädal_14_4-.9.klass'!D32</f>
        <v>37.372999999999998</v>
      </c>
      <c r="F32" s="21">
        <f>D32*'Nädal_14_4-.9.klass'!F32/'Nädal_14_4-.9.klass'!D32</f>
        <v>6.0614999999999997</v>
      </c>
      <c r="G32" s="21">
        <f>D32*'Nädal_14_4-.9.klass'!G32/'Nädal_14_4-.9.klass'!D32</f>
        <v>0.75</v>
      </c>
      <c r="H32" s="21">
        <f>D32*'Nädal_14_4-.9.klass'!H32/'Nädal_14_4-.9.klass'!D32</f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2" t="str">
        <f>'Nädal_14_4-.9.klass'!B33</f>
        <v>Tee, suhkruta</v>
      </c>
      <c r="C33" s="23" t="str">
        <f>'Nädal_14_4-.9.klass'!C33</f>
        <v>Teepuru, vesi</v>
      </c>
      <c r="D33" s="25">
        <v>50</v>
      </c>
      <c r="E33" s="21">
        <f>D33*'Nädal_14_4-.9.klass'!E33/'Nädal_14_4-.9.klass'!D33</f>
        <v>0.2</v>
      </c>
      <c r="F33" s="21">
        <f>D33*'Nädal_14_4-.9.klass'!F33/'Nädal_14_4-.9.klass'!D33</f>
        <v>0</v>
      </c>
      <c r="G33" s="21">
        <f>D33*'Nädal_14_4-.9.klass'!G33/'Nädal_14_4-.9.klass'!D33</f>
        <v>0</v>
      </c>
      <c r="H33" s="21">
        <f>D33*'Nädal_14_4-.9.klass'!H33/'Nädal_14_4-.9.klass'!D33</f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9"/>
      <c r="B34" s="262" t="str">
        <f>'Nädal_14_4-.9.klass'!B34</f>
        <v>Rukkileiva (3 sorti) - ja sepikutoodete valik(G)</v>
      </c>
      <c r="C34" s="23"/>
      <c r="D34" s="25">
        <v>30</v>
      </c>
      <c r="E34" s="21">
        <f>D34*'Nädal_14_4-.9.klass'!E34/'Nädal_14_4-.9.klass'!D34</f>
        <v>73.86</v>
      </c>
      <c r="F34" s="21">
        <f>E34*'Nädal_14_4-.9.klass'!F34/'Nädal_14_4-.9.klass'!E34</f>
        <v>15.69</v>
      </c>
      <c r="G34" s="21">
        <f>F34*'Nädal_14_4-.9.klass'!G34/'Nädal_14_4-.9.klass'!F34</f>
        <v>0.6</v>
      </c>
      <c r="H34" s="21">
        <f>G34*'Nädal_14_4-.9.klass'!H34/'Nädal_14_4-.9.klass'!G34</f>
        <v>2.145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2" t="str">
        <f>'Nädal_14_4-.9.klass'!B35</f>
        <v>Valge/punane peakapsas</v>
      </c>
      <c r="C35" s="23"/>
      <c r="D35" s="25">
        <v>50</v>
      </c>
      <c r="E35" s="21">
        <f>D35*'Nädal_14_4-.9.klass'!E35/'Nädal_14_4-.9.klass'!D35</f>
        <v>14.9</v>
      </c>
      <c r="F35" s="21">
        <f>E35*'Nädal_14_4-.9.klass'!F35/'Nädal_14_4-.9.klass'!E35</f>
        <v>2.29</v>
      </c>
      <c r="G35" s="21">
        <f>F35*'Nädal_14_4-.9.klass'!G35/'Nädal_14_4-.9.klass'!F35</f>
        <v>7.4999999999999997E-2</v>
      </c>
      <c r="H35" s="21">
        <f>G35*'Nädal_14_4-.9.klass'!H35/'Nädal_14_4-.9.klass'!G35</f>
        <v>0.67500000000000004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9"/>
      <c r="B36" s="262" t="str">
        <f>'Nädal_14_4-.9.klass'!B36</f>
        <v>Õun(mahe)</v>
      </c>
      <c r="C36" s="23"/>
      <c r="D36" s="25">
        <v>50</v>
      </c>
      <c r="E36" s="21">
        <f>D36*'Nädal_14_4-.9.klass'!E36/'Nädal_14_4-.9.klass'!D36</f>
        <v>24.038</v>
      </c>
      <c r="F36" s="21">
        <f>E36*'Nädal_14_4-.9.klass'!F36/'Nädal_14_4-.9.klass'!E36</f>
        <v>6.74</v>
      </c>
      <c r="G36" s="21">
        <f>F36*'Nädal_14_4-.9.klass'!G36/'Nädal_14_4-.9.klass'!F36</f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418" t="s">
        <v>37</v>
      </c>
      <c r="B37" s="419"/>
      <c r="C37" s="420"/>
      <c r="D37" s="51"/>
      <c r="E37" s="48">
        <f>SUM(E26:E36)</f>
        <v>936.84440000000018</v>
      </c>
      <c r="F37" s="48">
        <f>SUM(F26:F36)</f>
        <v>101.5985</v>
      </c>
      <c r="G37" s="48">
        <f>SUM(G26:G36)</f>
        <v>44.099999999999994</v>
      </c>
      <c r="H37" s="48">
        <f>SUM(H26:H36)</f>
        <v>30.819000000000003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47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18">
      <c r="A39" s="303"/>
      <c r="B39" s="262" t="str">
        <f>'Nädal_14_4-.9.klass'!B39</f>
        <v>Segahakklihast kotlett (G, L, M, PT)</v>
      </c>
      <c r="C39" s="23" t="str">
        <f>'Nädal_14_4-.9.klass'!C39</f>
        <v>Sea-veise segahakkliha, riivsai, kanamuna, piim, söögisool, must pipar, vesi, mugulsibul</v>
      </c>
      <c r="D39" s="21">
        <v>100</v>
      </c>
      <c r="E39" s="21">
        <f>D39*'Nädal_14_4-.9.klass'!E39/'Nädal_14_4-.9.klass'!D39</f>
        <v>147.75399999999999</v>
      </c>
      <c r="F39" s="21">
        <f>D39*'Nädal_14_4-.9.klass'!F39/'Nädal_14_4-.9.klass'!D39</f>
        <v>11.048999999999999</v>
      </c>
      <c r="G39" s="21">
        <f>D39*'Nädal_14_4-.9.klass'!G39/'Nädal_14_4-.9.klass'!D39</f>
        <v>7.2990000000000013</v>
      </c>
      <c r="H39" s="21">
        <f>D39*'Nädal_14_4-.9.klass'!H39/'Nädal_14_4-.9.klass'!D39</f>
        <v>10.246000000000002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">
      <c r="A40" s="278" t="s">
        <v>13</v>
      </c>
      <c r="B40" s="262" t="str">
        <f>'Nädal_14_4-.9.klass'!B40</f>
        <v>Porgandi-suvikõrvitsa kotlett (G, PT) (mahe)</v>
      </c>
      <c r="C40" s="23" t="str">
        <f>'Nädal_14_4-.9.klass'!C40</f>
        <v>Porgand, suvikõrvits, pastinaak, mugulsibul, kanamuna, söögisool, must pipar, toiduõli, riivsai, tüümian, kuivatatud, pune, kuivatatud, petersell, kuivatatud, basiilik</v>
      </c>
      <c r="D40" s="27">
        <v>50</v>
      </c>
      <c r="E40" s="21">
        <f>D40*'Nädal_14_4-.9.klass'!E40/'Nädal_14_4-.9.klass'!D40</f>
        <v>50.165500000000002</v>
      </c>
      <c r="F40" s="21">
        <f>D40*'Nädal_14_4-.9.klass'!F40/'Nädal_14_4-.9.klass'!D40</f>
        <v>8.3475000000000001</v>
      </c>
      <c r="G40" s="21">
        <f>D40*'Nädal_14_4-.9.klass'!G40/'Nädal_14_4-.9.klass'!D40</f>
        <v>1.4325000000000001</v>
      </c>
      <c r="H40" s="21">
        <f>D40*'Nädal_14_4-.9.klass'!H40/'Nädal_14_4-.9.klass'!D40</f>
        <v>1.855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5"/>
      <c r="B41" s="262" t="str">
        <f>'Nädal_14_4-.9.klass'!B41</f>
        <v>Kartulipuder (L)</v>
      </c>
      <c r="C41" s="23" t="str">
        <f>'Nädal_14_4-.9.klass'!C41</f>
        <v>Kartul, või, piim, söögisool, vesi</v>
      </c>
      <c r="D41" s="25">
        <v>100</v>
      </c>
      <c r="E41" s="21">
        <f>D41*'Nädal_14_4-.9.klass'!E41/'Nädal_14_4-.9.klass'!D41</f>
        <v>76.534000000000006</v>
      </c>
      <c r="F41" s="21">
        <f>D41*'Nädal_14_4-.9.klass'!F41/'Nädal_14_4-.9.klass'!D41</f>
        <v>15.846</v>
      </c>
      <c r="G41" s="21">
        <f>D41*'Nädal_14_4-.9.klass'!G41/'Nädal_14_4-.9.klass'!D41</f>
        <v>0.61</v>
      </c>
      <c r="H41" s="21">
        <f>D41*'Nädal_14_4-.9.klass'!H41/'Nädal_14_4-.9.klass'!D41</f>
        <v>2.363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">
      <c r="A42" s="305"/>
      <c r="B42" s="262" t="str">
        <f>'Nädal_14_4-.9.klass'!B42</f>
        <v>Tatar, aurutatud (mahe)</v>
      </c>
      <c r="C42" s="23" t="str">
        <f>'Nädal_14_4-.9.klass'!C42</f>
        <v>Tatar, söögisool, vesi</v>
      </c>
      <c r="D42" s="25">
        <v>100</v>
      </c>
      <c r="E42" s="21">
        <f>D42*'Nädal_14_4-.9.klass'!E42/'Nädal_14_4-.9.klass'!D42</f>
        <v>80.59999999999998</v>
      </c>
      <c r="F42" s="21">
        <f>D42*'Nädal_14_4-.9.klass'!F42/'Nädal_14_4-.9.klass'!D42</f>
        <v>16.975000000000001</v>
      </c>
      <c r="G42" s="21">
        <f>D42*'Nädal_14_4-.9.klass'!G42/'Nädal_14_4-.9.klass'!D42</f>
        <v>0.5</v>
      </c>
      <c r="H42" s="21">
        <f>D42*'Nädal_14_4-.9.klass'!H42/'Nädal_14_4-.9.klass'!D42</f>
        <v>2.9750000000000001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.95" customHeight="1">
      <c r="A43" s="314"/>
      <c r="B43" s="262" t="str">
        <f>'Nädal_14_4-.9.klass'!B43</f>
        <v>Peet, aurutatud</v>
      </c>
      <c r="C43" s="23" t="str">
        <f>'Nädal_14_4-.9.klass'!C43</f>
        <v>Peet, söögisool</v>
      </c>
      <c r="D43" s="25">
        <v>100</v>
      </c>
      <c r="E43" s="21">
        <f>D43*'Nädal_14_4-.9.klass'!E43/'Nädal_14_4-.9.klass'!D43</f>
        <v>45.255000000000003</v>
      </c>
      <c r="F43" s="21">
        <f>D43*'Nädal_14_4-.9.klass'!F43/'Nädal_14_4-.9.klass'!D43</f>
        <v>10.92</v>
      </c>
      <c r="G43" s="21">
        <f>D43*'Nädal_14_4-.9.klass'!G43/'Nädal_14_4-.9.klass'!D43</f>
        <v>0.105</v>
      </c>
      <c r="H43" s="21">
        <f>D43*'Nädal_14_4-.9.klass'!H43/'Nädal_14_4-.9.klass'!D43</f>
        <v>1.47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s="34" customFormat="1" ht="18.95" customHeight="1">
      <c r="A44" s="314"/>
      <c r="B44" s="262" t="str">
        <f>'Nädal_14_4-.9.klass'!B44</f>
        <v>Soe valge kaste (G, L)</v>
      </c>
      <c r="C44" s="23" t="str">
        <f>'Nädal_14_4-.9.klass'!C44</f>
        <v>Toiduõli, nisujahu, piim, söögisool, toidukoor</v>
      </c>
      <c r="D44" s="25">
        <v>50</v>
      </c>
      <c r="E44" s="21">
        <f>D44*'Nädal_14_4-.9.klass'!E44/'Nädal_14_4-.9.klass'!D44</f>
        <v>59.125999999999998</v>
      </c>
      <c r="F44" s="21">
        <f>D44*'Nädal_14_4-.9.klass'!F44/'Nädal_14_4-.9.klass'!D44</f>
        <v>4.077</v>
      </c>
      <c r="G44" s="21">
        <f>D44*'Nädal_14_4-.9.klass'!G44/'Nädal_14_4-.9.klass'!D44</f>
        <v>3.9460000000000002</v>
      </c>
      <c r="H44" s="21">
        <f>D44*'Nädal_14_4-.9.klass'!H44/'Nädal_14_4-.9.klass'!D44</f>
        <v>1.8730000000000002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4"/>
      <c r="B45" s="262" t="str">
        <f>'Nädal_14_4-.9.klass'!B45</f>
        <v>Kapsa-maisi-paprikasalat (mahe kapsas)</v>
      </c>
      <c r="C45" s="23" t="str">
        <f>'Nädal_14_4-.9.klass'!C45</f>
        <v>Peakapsas, mais, paprika, toiduõli, söögisool, suhkur, õunaäädikas</v>
      </c>
      <c r="D45" s="25">
        <v>100</v>
      </c>
      <c r="E45" s="21">
        <f>D45*'Nädal_14_4-.9.klass'!E45/'Nädal_14_4-.9.klass'!D45</f>
        <v>50.969000000000008</v>
      </c>
      <c r="F45" s="21">
        <f>D45*'Nädal_14_4-.9.klass'!F45/'Nädal_14_4-.9.klass'!D45</f>
        <v>9.5850000000000009</v>
      </c>
      <c r="G45" s="21">
        <f>D45*'Nädal_14_4-.9.klass'!G45/'Nädal_14_4-.9.klass'!D45</f>
        <v>1.3979999999999999</v>
      </c>
      <c r="H45" s="21">
        <f>D45*'Nädal_14_4-.9.klass'!H45/'Nädal_14_4-.9.klass'!D45</f>
        <v>1.57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4"/>
      <c r="B46" s="262" t="str">
        <f>'Nädal_14_4-.9.klass'!B46</f>
        <v>Porgand, roheline hernes, valge redis</v>
      </c>
      <c r="C46" s="23"/>
      <c r="D46" s="25">
        <v>100</v>
      </c>
      <c r="E46" s="21">
        <f>D46*'Nädal_14_4-.9.klass'!E46/'Nädal_14_4-.9.klass'!D46</f>
        <v>46</v>
      </c>
      <c r="F46" s="21">
        <f>D46*'Nädal_14_4-.9.klass'!F46/'Nädal_14_4-.9.klass'!D46</f>
        <v>6.1</v>
      </c>
      <c r="G46" s="21">
        <f>D46*'Nädal_14_4-.9.klass'!G46/'Nädal_14_4-.9.klass'!D46</f>
        <v>0.33300000000000002</v>
      </c>
      <c r="H46" s="21">
        <f>D46*'Nädal_14_4-.9.klass'!H46/'Nädal_14_4-.9.klass'!D46</f>
        <v>2.66</v>
      </c>
    </row>
    <row r="47" spans="1:22" ht="18.95" customHeight="1">
      <c r="A47" s="314"/>
      <c r="B47" s="262" t="str">
        <f>'Nädal_14_4-.9.klass'!B47</f>
        <v>Seemnesegu (mahe)</v>
      </c>
      <c r="C47" s="23" t="str">
        <f>'Nädal_14_4-.9.klass'!C47</f>
        <v>Kõrvitsaseemned, päevalilleseemned, seesamiseemned</v>
      </c>
      <c r="D47" s="25">
        <v>10</v>
      </c>
      <c r="E47" s="21">
        <f>D47*'Nädal_14_4-.9.klass'!E47/'Nädal_14_4-.9.klass'!D47</f>
        <v>60.8767</v>
      </c>
      <c r="F47" s="21">
        <f>D47*'Nädal_14_4-.9.klass'!F47/'Nädal_14_4-.9.klass'!D47</f>
        <v>1.28</v>
      </c>
      <c r="G47" s="21">
        <f>D47*'Nädal_14_4-.9.klass'!G47/'Nädal_14_4-.9.klass'!D47</f>
        <v>5.1566999999999998</v>
      </c>
      <c r="H47" s="21">
        <f>D47*'Nädal_14_4-.9.klass'!H47/'Nädal_14_4-.9.klass'!D47</f>
        <v>2.8232999999999993</v>
      </c>
    </row>
    <row r="48" spans="1:22" ht="18.95" customHeight="1">
      <c r="A48" s="314"/>
      <c r="B48" s="262" t="str">
        <f>'Nädal_14_4-.9.klass'!B48</f>
        <v>Mahla-õlikaste</v>
      </c>
      <c r="C48" s="23" t="str">
        <f>'Nädal_14_4-.9.klass'!C48</f>
        <v>Õunamahl 100% naturaalne, õunaäädikas, sinepipulber, söögisool, petersell, värske, toiduõli</v>
      </c>
      <c r="D48" s="25">
        <v>5</v>
      </c>
      <c r="E48" s="21">
        <f>D48*'Nädal_14_4-.9.klass'!E48/'Nädal_14_4-.9.klass'!D48</f>
        <v>32.189399999999999</v>
      </c>
      <c r="F48" s="21">
        <f>D48*'Nädal_14_4-.9.klass'!F48/'Nädal_14_4-.9.klass'!D48</f>
        <v>9.7050000000000011E-2</v>
      </c>
      <c r="G48" s="21">
        <f>D48*'Nädal_14_4-.9.klass'!G48/'Nädal_14_4-.9.klass'!D48</f>
        <v>3.5305500000000003</v>
      </c>
      <c r="H48" s="21">
        <f>D48*'Nädal_14_4-.9.klass'!H48/'Nädal_14_4-.9.klass'!D48</f>
        <v>1.3550000000000001E-2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15" ht="18.95" customHeight="1">
      <c r="A49" s="314"/>
      <c r="B49" s="262" t="str">
        <f>'Nädal_14_4-.9.klass'!B49</f>
        <v>Piimatooted (piim, keefir) (L)</v>
      </c>
      <c r="C49" s="23"/>
      <c r="D49" s="25">
        <v>50</v>
      </c>
      <c r="E49" s="21">
        <f>D49*'Nädal_14_4-.9.klass'!E49/'Nädal_14_4-.9.klass'!D49</f>
        <v>28.195</v>
      </c>
      <c r="F49" s="21">
        <f>D49*'Nädal_14_4-.9.klass'!F49/'Nädal_14_4-.9.klass'!D49</f>
        <v>2.4375</v>
      </c>
      <c r="G49" s="21">
        <f>D49*'Nädal_14_4-.9.klass'!G49/'Nädal_14_4-.9.klass'!D49</f>
        <v>1.2849999999999999</v>
      </c>
      <c r="H49" s="21">
        <f>D49*'Nädal_14_4-.9.klass'!H49/'Nädal_14_4-.9.klass'!D49</f>
        <v>1.72</v>
      </c>
    </row>
    <row r="50" spans="1:15" ht="30">
      <c r="A50" s="314"/>
      <c r="B50" s="262" t="str">
        <f>'Nädal_14_4-.9.klass'!B50</f>
        <v>Joogijogurt , maitsestatud (L)</v>
      </c>
      <c r="C50" s="23" t="str">
        <f>'Nädal_14_4-.9.klass'!C50</f>
        <v>Maitsestamata jogurt, naturaalne marjapüree (maasikas, vaarikas, mustad sõstrad, punased sõstrad, mustikas), suhkur</v>
      </c>
      <c r="D50" s="25">
        <v>50</v>
      </c>
      <c r="E50" s="21">
        <f>D50*'Nädal_14_4-.9.klass'!E50/'Nädal_14_4-.9.klass'!D50</f>
        <v>37.372999999999998</v>
      </c>
      <c r="F50" s="21">
        <f>D50*'Nädal_14_4-.9.klass'!F50/'Nädal_14_4-.9.klass'!D50</f>
        <v>6.0614999999999997</v>
      </c>
      <c r="G50" s="21">
        <f>D50*'Nädal_14_4-.9.klass'!G50/'Nädal_14_4-.9.klass'!D50</f>
        <v>0.75</v>
      </c>
      <c r="H50" s="21">
        <f>D50*'Nädal_14_4-.9.klass'!H50/'Nädal_14_4-.9.klass'!D50</f>
        <v>1.6</v>
      </c>
    </row>
    <row r="51" spans="1:15" ht="18.95" customHeight="1">
      <c r="A51" s="314"/>
      <c r="B51" s="262" t="str">
        <f>'Nädal_14_4-.9.klass'!B51</f>
        <v>Tee, suhkruta</v>
      </c>
      <c r="C51" s="23" t="str">
        <f>'Nädal_14_4-.9.klass'!C51</f>
        <v>Teepuru, vesi</v>
      </c>
      <c r="D51" s="25">
        <v>50</v>
      </c>
      <c r="E51" s="21">
        <f>D51*'Nädal_14_4-.9.klass'!E51/'Nädal_14_4-.9.klass'!D51</f>
        <v>0.2</v>
      </c>
      <c r="F51" s="21">
        <f>D51*'Nädal_14_4-.9.klass'!F51/'Nädal_14_4-.9.klass'!D51</f>
        <v>0</v>
      </c>
      <c r="G51" s="21">
        <f>D51*'Nädal_14_4-.9.klass'!G51/'Nädal_14_4-.9.klass'!D51</f>
        <v>0</v>
      </c>
      <c r="H51" s="21">
        <f>D51*'Nädal_14_4-.9.klass'!H51/'Nädal_14_4-.9.klass'!D51</f>
        <v>0.05</v>
      </c>
    </row>
    <row r="52" spans="1:15" ht="18.95" customHeight="1">
      <c r="A52" s="314"/>
      <c r="B52" s="262" t="str">
        <f>'Nädal_14_4-.9.klass'!B52</f>
        <v>Rukkileiva (3 sorti) - ja sepikutoodete valik(G)</v>
      </c>
      <c r="C52" s="23"/>
      <c r="D52" s="25">
        <v>30</v>
      </c>
      <c r="E52" s="21">
        <f>D52*'Nädal_14_4-.9.klass'!E52/'Nädal_14_4-.9.klass'!D52</f>
        <v>73.86</v>
      </c>
      <c r="F52" s="21">
        <f>E52*'Nädal_14_4-.9.klass'!F52/'Nädal_14_4-.9.klass'!E52</f>
        <v>15.69</v>
      </c>
      <c r="G52" s="21">
        <f>F52*'Nädal_14_4-.9.klass'!G52/'Nädal_14_4-.9.klass'!F52</f>
        <v>0.6</v>
      </c>
      <c r="H52" s="21">
        <f>G52*'Nädal_14_4-.9.klass'!H52/'Nädal_14_4-.9.klass'!G52</f>
        <v>2.145</v>
      </c>
    </row>
    <row r="53" spans="1:15" ht="18.95" customHeight="1">
      <c r="A53" s="314"/>
      <c r="B53" s="262" t="str">
        <f>'Nädal_14_4-.9.klass'!B53</f>
        <v>Valge redis</v>
      </c>
      <c r="C53" s="23"/>
      <c r="D53" s="25">
        <v>50</v>
      </c>
      <c r="E53" s="21">
        <f>D53*'Nädal_14_4-.9.klass'!E53/'Nädal_14_4-.9.klass'!D53</f>
        <v>9.4499999999999993</v>
      </c>
      <c r="F53" s="21">
        <f>E53*'Nädal_14_4-.9.klass'!F53/'Nädal_14_4-.9.klass'!E53</f>
        <v>1.45</v>
      </c>
      <c r="G53" s="21">
        <f>F53*'Nädal_14_4-.9.klass'!G53/'Nädal_14_4-.9.klass'!F53</f>
        <v>4.9999999999999996E-2</v>
      </c>
      <c r="H53" s="21">
        <f>G53*'Nädal_14_4-.9.klass'!H53/'Nädal_14_4-.9.klass'!G53</f>
        <v>0.39999999999999997</v>
      </c>
    </row>
    <row r="54" spans="1:15" ht="18.95" customHeight="1">
      <c r="A54" s="315"/>
      <c r="B54" s="262" t="str">
        <f>'Nädal_14_4-.9.klass'!B54</f>
        <v>Apelsin</v>
      </c>
      <c r="C54" s="23"/>
      <c r="D54" s="25">
        <v>50</v>
      </c>
      <c r="E54" s="21">
        <f>D54*'Nädal_14_4-.9.klass'!E54/'Nädal_14_4-.9.klass'!D54</f>
        <v>21.35</v>
      </c>
      <c r="F54" s="21">
        <f>E54*'Nädal_14_4-.9.klass'!F54/'Nädal_14_4-.9.klass'!E54</f>
        <v>5.0999999999999996</v>
      </c>
      <c r="G54" s="21">
        <f>F54*'Nädal_14_4-.9.klass'!G54/'Nädal_14_4-.9.klass'!F54</f>
        <v>0.05</v>
      </c>
      <c r="H54" s="21">
        <f>G54*'Nädal_14_4-.9.klass'!H54/'Nädal_14_4-.9.klass'!G54</f>
        <v>0.55000000000000004</v>
      </c>
    </row>
    <row r="55" spans="1:15" s="34" customFormat="1" ht="18.95" customHeight="1">
      <c r="A55" s="418" t="s">
        <v>37</v>
      </c>
      <c r="B55" s="419"/>
      <c r="C55" s="420"/>
      <c r="D55" s="50"/>
      <c r="E55" s="48">
        <f>SUM(E39:E54)</f>
        <v>819.89760000000012</v>
      </c>
      <c r="F55" s="48">
        <f>SUM(F39:F54)</f>
        <v>115.01554999999998</v>
      </c>
      <c r="G55" s="48">
        <f>SUM(G39:G54)</f>
        <v>27.045750000000005</v>
      </c>
      <c r="H55" s="48">
        <f>SUM(H39:H54)</f>
        <v>34.313850000000002</v>
      </c>
      <c r="J55" s="33"/>
      <c r="K55" s="32"/>
      <c r="L55" s="32"/>
      <c r="M55" s="32"/>
      <c r="N55" s="32"/>
      <c r="O55" s="32"/>
    </row>
    <row r="56" spans="1:15" ht="50.1" customHeight="1">
      <c r="A56" s="238" t="s">
        <v>72</v>
      </c>
      <c r="B56" s="47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6">
      <c r="A57" s="298"/>
      <c r="B57" s="262" t="str">
        <f>'Nädal_14_4-.9.klass'!B57</f>
        <v xml:space="preserve">Kanalihasupp </v>
      </c>
      <c r="C57" s="31" t="str">
        <f>'Nädal_14_4-.9.klass'!C57</f>
        <v xml:space="preserve">Kanaliha, porgand, mugulsibul, küüslauk, valge peakapsas, pastinaak, lillkapsas, brokoli, herned, kaalikas, toiduõli, söögisool, must pipar, till, puljong, </v>
      </c>
      <c r="D57" s="21">
        <v>300</v>
      </c>
      <c r="E57" s="21">
        <f>D57*'Nädal_14_4-.9.klass'!E57/'Nädal_14_4-.9.klass'!D57</f>
        <v>455.20799999999997</v>
      </c>
      <c r="F57" s="21">
        <f>D57*'Nädal_14_4-.9.klass'!F57/'Nädal_14_4-.9.klass'!D57</f>
        <v>8.5500000000000007</v>
      </c>
      <c r="G57" s="21">
        <f>D57*'Nädal_14_4-.9.klass'!G57/'Nädal_14_4-.9.klass'!D57</f>
        <v>28.305000000000003</v>
      </c>
      <c r="H57" s="21">
        <f>D57*'Nädal_14_4-.9.klass'!H57/'Nädal_14_4-.9.klass'!D57</f>
        <v>42.11999999999999</v>
      </c>
    </row>
    <row r="58" spans="1:15" ht="36">
      <c r="A58" s="278" t="s">
        <v>13</v>
      </c>
      <c r="B58" s="262" t="str">
        <f>'Nädal_14_4-.9.klass'!B58</f>
        <v>Koorene oasupp spinati ja keedumunaga (L) (mahe)</v>
      </c>
      <c r="C58" s="31" t="str">
        <f>'Nädal_14_4-.9.klass'!C58</f>
        <v>Kartul, toidukoor, porgand, mugulsibul, porrulauk, till, värske, toiduõli, munguba, kuivatatud, spinat, vesi, kanamuna</v>
      </c>
      <c r="D58" s="27">
        <v>50</v>
      </c>
      <c r="E58" s="21">
        <f>D58*'Nädal_14_4-.9.klass'!E58/'Nädal_14_4-.9.klass'!D58</f>
        <v>46.225000000000001</v>
      </c>
      <c r="F58" s="21">
        <f>D58*'Nädal_14_4-.9.klass'!F58/'Nädal_14_4-.9.klass'!D58</f>
        <v>6.4320000000000013</v>
      </c>
      <c r="G58" s="21">
        <f>D58*'Nädal_14_4-.9.klass'!G58/'Nädal_14_4-.9.klass'!D58</f>
        <v>1.6214999999999999</v>
      </c>
      <c r="H58" s="21">
        <f>D58*'Nädal_14_4-.9.klass'!H58/'Nädal_14_4-.9.klass'!D58</f>
        <v>2.0985</v>
      </c>
    </row>
    <row r="59" spans="1:15" ht="18.95" customHeight="1">
      <c r="A59" s="428" t="e" vm="5">
        <v>#VALUE!</v>
      </c>
      <c r="B59" s="262" t="str">
        <f>'Nädal_14_4-.9.klass'!B59</f>
        <v>Karamellikissell moosiga (L)</v>
      </c>
      <c r="C59" s="31" t="str">
        <f>'Nädal_14_4-.9.klass'!C59</f>
        <v>Maitsestamata jogurt, kakaopulber, suhkur, marjad</v>
      </c>
      <c r="D59" s="25">
        <v>100</v>
      </c>
      <c r="E59" s="21">
        <f>D59*'Nädal_14_4-.9.klass'!E59/'Nädal_14_4-.9.klass'!D59</f>
        <v>85.625</v>
      </c>
      <c r="F59" s="21">
        <f>D59*'Nädal_14_4-.9.klass'!F59/'Nädal_14_4-.9.klass'!D59</f>
        <v>16.6875</v>
      </c>
      <c r="G59" s="21">
        <f>D59*'Nädal_14_4-.9.klass'!G59/'Nädal_14_4-.9.klass'!D59</f>
        <v>1.3187500000000001</v>
      </c>
      <c r="H59" s="21">
        <f>D59*'Nädal_14_4-.9.klass'!H59/'Nädal_14_4-.9.klass'!D59</f>
        <v>1.6500000000000004</v>
      </c>
    </row>
    <row r="60" spans="1:15" ht="42">
      <c r="A60" s="428"/>
      <c r="B60" s="262" t="str">
        <f>'Nädal_14_4-.9.klass'!B60</f>
        <v>Pasha kohupiimakreem vahukoore ja maitsestamata jogurtiga (L)</v>
      </c>
      <c r="C60" s="31" t="str">
        <f>'Nädal_14_4-.9.klass'!C60</f>
        <v>Maitsestamata jogurt, maitsestamata kohupiim, vahukoor, vanillisuhkur, rosinad, apelsiinikoor, aprikoos, suhkur</v>
      </c>
      <c r="D60" s="25">
        <v>100</v>
      </c>
      <c r="E60" s="21">
        <f>D60*'Nädal_14_4-.9.klass'!E60/'Nädal_14_4-.9.klass'!D60</f>
        <v>88.5</v>
      </c>
      <c r="F60" s="21">
        <f>D60*'Nädal_14_4-.9.klass'!F60/'Nädal_14_4-.9.klass'!D60</f>
        <v>14.9</v>
      </c>
      <c r="G60" s="21">
        <f>D60*'Nädal_14_4-.9.klass'!G60/'Nädal_14_4-.9.klass'!D60</f>
        <v>1.99</v>
      </c>
      <c r="H60" s="21">
        <f>D60*'Nädal_14_4-.9.klass'!H60/'Nädal_14_4-.9.klass'!D60</f>
        <v>2.48</v>
      </c>
    </row>
    <row r="61" spans="1:15" ht="18" customHeight="1">
      <c r="A61" s="428"/>
      <c r="B61" s="262" t="str">
        <f>'Nädal_14_4-.9.klass'!B61</f>
        <v>Piimatooted (piim, keefir) (L) (PRIA)</v>
      </c>
      <c r="C61" s="31"/>
      <c r="D61" s="25">
        <v>50</v>
      </c>
      <c r="E61" s="21">
        <f>D61*'Nädal_14_4-.9.klass'!E61/'Nädal_14_4-.9.klass'!D61</f>
        <v>28.195</v>
      </c>
      <c r="F61" s="21">
        <f>D61*'Nädal_14_4-.9.klass'!F61/'Nädal_14_4-.9.klass'!D61</f>
        <v>2.4375</v>
      </c>
      <c r="G61" s="21">
        <f>D61*'Nädal_14_4-.9.klass'!G61/'Nädal_14_4-.9.klass'!D61</f>
        <v>1.2849999999999999</v>
      </c>
      <c r="H61" s="21">
        <f>D61*'Nädal_14_4-.9.klass'!H61/'Nädal_14_4-.9.klass'!D61</f>
        <v>1.72</v>
      </c>
      <c r="J61" s="33"/>
      <c r="K61" s="32"/>
      <c r="L61" s="32"/>
      <c r="M61" s="32"/>
      <c r="N61" s="32"/>
      <c r="O61" s="32"/>
    </row>
    <row r="62" spans="1:15" ht="18.95" customHeight="1">
      <c r="A62" s="428"/>
      <c r="B62" s="262" t="str">
        <f>'Nädal_14_4-.9.klass'!B62</f>
        <v>Mahl (erinevad maitsed)</v>
      </c>
      <c r="C62" s="31" t="str">
        <f>'Nädal_14_4-.9.klass'!C62</f>
        <v>Rõngu suhkruvaba mahlakonsentraat 100% naturaalne, vesi</v>
      </c>
      <c r="D62" s="25">
        <v>50</v>
      </c>
      <c r="E62" s="21">
        <f>D62*'Nädal_14_4-.9.klass'!E62/'Nädal_14_4-.9.klass'!D62</f>
        <v>24.264400000000002</v>
      </c>
      <c r="F62" s="21">
        <f>D62*'Nädal_14_4-.9.klass'!F62/'Nädal_14_4-.9.klass'!D62</f>
        <v>5.891</v>
      </c>
      <c r="G62" s="21">
        <f>D62*'Nädal_14_4-.9.klass'!G62/'Nädal_14_4-.9.klass'!D62</f>
        <v>2.5000000000000001E-2</v>
      </c>
      <c r="H62" s="21">
        <f>D62*'Nädal_14_4-.9.klass'!H62/'Nädal_14_4-.9.klass'!D62</f>
        <v>0.18149999999999999</v>
      </c>
      <c r="J62" s="33"/>
      <c r="K62" s="32"/>
      <c r="L62" s="32"/>
      <c r="M62" s="32"/>
      <c r="N62" s="32"/>
      <c r="O62" s="32"/>
    </row>
    <row r="63" spans="1:15" ht="30" customHeight="1">
      <c r="A63" s="428"/>
      <c r="B63" s="262" t="str">
        <f>'Nädal_14_4-.9.klass'!B63</f>
        <v>Joogijogurt , maitsestatud (L)</v>
      </c>
      <c r="C63" s="31" t="str">
        <f>'Nädal_14_4-.9.klass'!C63</f>
        <v>Maitsestamata jogurt, naturaalne marjapüree (maasikas, vaarikas, mustad sõstrad, punased sõstrad, mustikas), suhkur</v>
      </c>
      <c r="D63" s="25">
        <v>50</v>
      </c>
      <c r="E63" s="21">
        <f>D63*'Nädal_14_4-.9.klass'!E63/'Nädal_14_4-.9.klass'!D63</f>
        <v>37.372999999999998</v>
      </c>
      <c r="F63" s="21">
        <f>D63*'Nädal_14_4-.9.klass'!F63/'Nädal_14_4-.9.klass'!D63</f>
        <v>6.0614999999999997</v>
      </c>
      <c r="G63" s="21">
        <f>D63*'Nädal_14_4-.9.klass'!G63/'Nädal_14_4-.9.klass'!D63</f>
        <v>0.75</v>
      </c>
      <c r="H63" s="21">
        <f>D63*'Nädal_14_4-.9.klass'!H63/'Nädal_14_4-.9.klass'!D63</f>
        <v>1.6</v>
      </c>
    </row>
    <row r="64" spans="1:15" ht="18.95" customHeight="1">
      <c r="A64" s="428"/>
      <c r="B64" s="262" t="str">
        <f>'Nädal_14_4-.9.klass'!B64</f>
        <v>Tee, suhkruta</v>
      </c>
      <c r="C64" s="31" t="str">
        <f>'Nädal_14_4-.9.klass'!C64</f>
        <v>Teepuru, vesi</v>
      </c>
      <c r="D64" s="25">
        <v>50</v>
      </c>
      <c r="E64" s="21">
        <f>D64*'Nädal_14_4-.9.klass'!E64/'Nädal_14_4-.9.klass'!D64</f>
        <v>0.2</v>
      </c>
      <c r="F64" s="21">
        <f>D64*'Nädal_14_4-.9.klass'!F64/'Nädal_14_4-.9.klass'!D64</f>
        <v>0</v>
      </c>
      <c r="G64" s="21">
        <f>D64*'Nädal_14_4-.9.klass'!G64/'Nädal_14_4-.9.klass'!D64</f>
        <v>0</v>
      </c>
      <c r="H64" s="21">
        <f>D64*'Nädal_14_4-.9.klass'!H64/'Nädal_14_4-.9.klass'!D64</f>
        <v>0.05</v>
      </c>
    </row>
    <row r="65" spans="1:12" ht="18.95" customHeight="1">
      <c r="A65" s="428"/>
      <c r="B65" s="262" t="str">
        <f>'Nädal_14_4-.9.klass'!B65</f>
        <v>Rukkileiva (3 sorti) - ja sepikutoodete valik(G)</v>
      </c>
      <c r="C65" s="31"/>
      <c r="D65" s="25">
        <v>30</v>
      </c>
      <c r="E65" s="21">
        <f>D65*'Nädal_14_4-.9.klass'!E65/'Nädal_14_4-.9.klass'!D65</f>
        <v>73.86</v>
      </c>
      <c r="F65" s="21">
        <f>E65*'Nädal_14_4-.9.klass'!F65/'Nädal_14_4-.9.klass'!E65</f>
        <v>15.69</v>
      </c>
      <c r="G65" s="21">
        <f>F65*'Nädal_14_4-.9.klass'!G65/'Nädal_14_4-.9.klass'!F65</f>
        <v>0.6</v>
      </c>
      <c r="H65" s="21">
        <f>G65*'Nädal_14_4-.9.klass'!H65/'Nädal_14_4-.9.klass'!G65</f>
        <v>2.145</v>
      </c>
    </row>
    <row r="66" spans="1:12" ht="18.95" customHeight="1">
      <c r="A66" s="428"/>
      <c r="B66" s="262" t="str">
        <f>'Nädal_14_4-.9.klass'!B66</f>
        <v xml:space="preserve">Porgand </v>
      </c>
      <c r="C66" s="31"/>
      <c r="D66" s="25">
        <v>50</v>
      </c>
      <c r="E66" s="21">
        <f>D66*'Nädal_14_4-.9.klass'!E66/'Nädal_14_4-.9.klass'!D66</f>
        <v>16.2</v>
      </c>
      <c r="F66" s="21">
        <f>E66*'Nädal_14_4-.9.klass'!F66/'Nädal_14_4-.9.klass'!E66</f>
        <v>2.8</v>
      </c>
      <c r="G66" s="21">
        <f>F66*'Nädal_14_4-.9.klass'!G66/'Nädal_14_4-.9.klass'!F66</f>
        <v>9.9999999999999992E-2</v>
      </c>
      <c r="H66" s="21">
        <f>G66*'Nädal_14_4-.9.klass'!H66/'Nädal_14_4-.9.klass'!G66</f>
        <v>0.29999999999999993</v>
      </c>
    </row>
    <row r="67" spans="1:12" ht="18.95" customHeight="1">
      <c r="A67" s="429"/>
      <c r="B67" s="262" t="str">
        <f>'Nädal_14_4-.9.klass'!B67</f>
        <v xml:space="preserve">Pirn </v>
      </c>
      <c r="C67" s="31"/>
      <c r="D67" s="25">
        <v>50</v>
      </c>
      <c r="E67" s="21">
        <f>D67*'Nädal_14_4-.9.klass'!E67/'Nädal_14_4-.9.klass'!D67</f>
        <v>19.988</v>
      </c>
      <c r="F67" s="21">
        <f>E67*'Nädal_14_4-.9.klass'!F67/'Nädal_14_4-.9.klass'!E67</f>
        <v>5.97</v>
      </c>
      <c r="G67" s="21">
        <f>F67*'Nädal_14_4-.9.klass'!G67/'Nädal_14_4-.9.klass'!F67</f>
        <v>0</v>
      </c>
      <c r="H67" s="21" t="s">
        <v>528</v>
      </c>
    </row>
    <row r="68" spans="1:12" ht="18.95" customHeight="1">
      <c r="A68" s="418" t="s">
        <v>37</v>
      </c>
      <c r="B68" s="419"/>
      <c r="C68" s="420"/>
      <c r="D68" s="49"/>
      <c r="E68" s="48">
        <f>SUM(E57:E67)</f>
        <v>875.63840000000027</v>
      </c>
      <c r="F68" s="48">
        <f>SUM(F57:F67)</f>
        <v>85.419499999999999</v>
      </c>
      <c r="G68" s="48">
        <f>SUM(G57:G67)</f>
        <v>35.995250000000006</v>
      </c>
      <c r="H68" s="48">
        <f>SUM(H57:H67)</f>
        <v>54.344999999999985</v>
      </c>
    </row>
    <row r="69" spans="1:12" ht="50.1" customHeight="1">
      <c r="A69" s="29" t="s">
        <v>81</v>
      </c>
      <c r="B69" s="47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18" customHeight="1">
      <c r="A70" s="490" t="e" vm="6">
        <f>'Nädal_14_4-.9.klass'!A70</f>
        <v>#VALUE!</v>
      </c>
      <c r="B70" s="491"/>
      <c r="C70" s="491"/>
      <c r="D70" s="491"/>
      <c r="E70" s="491"/>
      <c r="F70" s="491"/>
      <c r="G70" s="491"/>
      <c r="H70" s="492"/>
    </row>
    <row r="71" spans="1:12" ht="18" customHeight="1">
      <c r="A71" s="493"/>
      <c r="B71" s="494"/>
      <c r="C71" s="494"/>
      <c r="D71" s="494"/>
      <c r="E71" s="494"/>
      <c r="F71" s="494"/>
      <c r="G71" s="494"/>
      <c r="H71" s="495"/>
    </row>
    <row r="72" spans="1:12" ht="18" customHeight="1">
      <c r="A72" s="493"/>
      <c r="B72" s="494"/>
      <c r="C72" s="494"/>
      <c r="D72" s="494"/>
      <c r="E72" s="494"/>
      <c r="F72" s="494"/>
      <c r="G72" s="494"/>
      <c r="H72" s="495"/>
    </row>
    <row r="73" spans="1:12" ht="18.95" customHeight="1">
      <c r="A73" s="493"/>
      <c r="B73" s="494"/>
      <c r="C73" s="494"/>
      <c r="D73" s="494"/>
      <c r="E73" s="494"/>
      <c r="F73" s="494"/>
      <c r="G73" s="494"/>
      <c r="H73" s="495"/>
    </row>
    <row r="74" spans="1:12" ht="18.95" customHeight="1">
      <c r="A74" s="493"/>
      <c r="B74" s="494"/>
      <c r="C74" s="494"/>
      <c r="D74" s="494"/>
      <c r="E74" s="494"/>
      <c r="F74" s="494"/>
      <c r="G74" s="494"/>
      <c r="H74" s="495"/>
      <c r="I74" s="26"/>
      <c r="J74" s="26"/>
      <c r="K74" s="26"/>
      <c r="L74" s="26"/>
    </row>
    <row r="75" spans="1:12" ht="18.95" customHeight="1">
      <c r="A75" s="493"/>
      <c r="B75" s="494"/>
      <c r="C75" s="494"/>
      <c r="D75" s="494"/>
      <c r="E75" s="494"/>
      <c r="F75" s="494"/>
      <c r="G75" s="494"/>
      <c r="H75" s="495"/>
      <c r="I75" s="26"/>
      <c r="J75" s="26"/>
      <c r="K75" s="26"/>
      <c r="L75" s="26"/>
    </row>
    <row r="76" spans="1:12" ht="18.95" customHeight="1">
      <c r="A76" s="493"/>
      <c r="B76" s="494"/>
      <c r="C76" s="494"/>
      <c r="D76" s="494"/>
      <c r="E76" s="494"/>
      <c r="F76" s="494"/>
      <c r="G76" s="494"/>
      <c r="H76" s="495"/>
    </row>
    <row r="77" spans="1:12" ht="18.95" customHeight="1">
      <c r="A77" s="493"/>
      <c r="B77" s="494"/>
      <c r="C77" s="494"/>
      <c r="D77" s="494"/>
      <c r="E77" s="494"/>
      <c r="F77" s="494"/>
      <c r="G77" s="494"/>
      <c r="H77" s="495"/>
    </row>
    <row r="78" spans="1:12" ht="18.95" customHeight="1">
      <c r="A78" s="493"/>
      <c r="B78" s="494"/>
      <c r="C78" s="494"/>
      <c r="D78" s="494"/>
      <c r="E78" s="494"/>
      <c r="F78" s="494"/>
      <c r="G78" s="494"/>
      <c r="H78" s="495"/>
    </row>
    <row r="79" spans="1:12" ht="18.95" customHeight="1">
      <c r="A79" s="493"/>
      <c r="B79" s="494"/>
      <c r="C79" s="494"/>
      <c r="D79" s="494"/>
      <c r="E79" s="494"/>
      <c r="F79" s="494"/>
      <c r="G79" s="494"/>
      <c r="H79" s="495"/>
      <c r="I79" s="26"/>
      <c r="J79" s="26"/>
      <c r="K79" s="26"/>
      <c r="L79" s="26"/>
    </row>
    <row r="80" spans="1:12" ht="18.95" customHeight="1">
      <c r="A80" s="493"/>
      <c r="B80" s="494"/>
      <c r="C80" s="494"/>
      <c r="D80" s="494"/>
      <c r="E80" s="494"/>
      <c r="F80" s="494"/>
      <c r="G80" s="494"/>
      <c r="H80" s="495"/>
    </row>
    <row r="81" spans="1:8" ht="18" customHeight="1">
      <c r="A81" s="493"/>
      <c r="B81" s="494"/>
      <c r="C81" s="494"/>
      <c r="D81" s="494"/>
      <c r="E81" s="494"/>
      <c r="F81" s="494"/>
      <c r="G81" s="494"/>
      <c r="H81" s="495"/>
    </row>
    <row r="82" spans="1:8" ht="18.95" customHeight="1">
      <c r="A82" s="493"/>
      <c r="B82" s="494"/>
      <c r="C82" s="494"/>
      <c r="D82" s="494"/>
      <c r="E82" s="494"/>
      <c r="F82" s="494"/>
      <c r="G82" s="494"/>
      <c r="H82" s="495"/>
    </row>
    <row r="83" spans="1:8" ht="18.95" customHeight="1">
      <c r="A83" s="493"/>
      <c r="B83" s="494"/>
      <c r="C83" s="494"/>
      <c r="D83" s="494"/>
      <c r="E83" s="494"/>
      <c r="F83" s="494"/>
      <c r="G83" s="494"/>
      <c r="H83" s="495"/>
    </row>
    <row r="84" spans="1:8" ht="18.95" customHeight="1">
      <c r="A84" s="496"/>
      <c r="B84" s="497"/>
      <c r="C84" s="497"/>
      <c r="D84" s="497"/>
      <c r="E84" s="497"/>
      <c r="F84" s="497"/>
      <c r="G84" s="497"/>
      <c r="H84" s="498"/>
    </row>
    <row r="85" spans="1:8" ht="18.95" customHeight="1">
      <c r="A85" s="489" t="s">
        <v>37</v>
      </c>
      <c r="B85" s="419"/>
      <c r="C85" s="420"/>
      <c r="D85" s="333"/>
      <c r="E85" s="336">
        <f>SUM(E70:E84)</f>
        <v>0</v>
      </c>
      <c r="F85" s="336">
        <f>SUM(F70:F84)</f>
        <v>0</v>
      </c>
      <c r="G85" s="336">
        <f>SUM(G70:G84)</f>
        <v>0</v>
      </c>
      <c r="H85" s="336">
        <f>SUM(H70:H84)</f>
        <v>0</v>
      </c>
    </row>
    <row r="86" spans="1:8" ht="18.95" customHeight="1">
      <c r="A86" s="385" t="s">
        <v>98</v>
      </c>
      <c r="B86" s="386"/>
      <c r="C86" s="386"/>
      <c r="D86" s="387"/>
      <c r="E86" s="20">
        <f>AVERAGE(E24,E37,E55,E68,E85)</f>
        <v>704.56927333333351</v>
      </c>
      <c r="F86" s="19">
        <f>AVERAGE(F24,F37,F55,F68,F85)</f>
        <v>85.277253333333334</v>
      </c>
      <c r="G86" s="19">
        <f>AVERAGE(G24,G37,G55,G68,G85)</f>
        <v>27.379063333333335</v>
      </c>
      <c r="H86" s="19">
        <f>AVERAGE(H24,H37,H55,H68,H85)</f>
        <v>29.909420000000001</v>
      </c>
    </row>
    <row r="87" spans="1:8" ht="18.95" customHeight="1">
      <c r="A87" s="18"/>
      <c r="B87" s="17"/>
      <c r="C87" s="388" t="s">
        <v>238</v>
      </c>
      <c r="D87" s="389"/>
      <c r="E87" s="334"/>
      <c r="F87" s="14">
        <f>(F86*4)/E86*100</f>
        <v>48.413836118560596</v>
      </c>
      <c r="G87" s="14">
        <f>(G86*9)/E86*100</f>
        <v>34.973363063964058</v>
      </c>
      <c r="H87" s="14">
        <f>(H86*4)/E86*100</f>
        <v>16.980257943124794</v>
      </c>
    </row>
    <row r="88" spans="1:8" ht="18.95" customHeight="1">
      <c r="A88" s="16"/>
      <c r="B88" s="15"/>
      <c r="C88" s="390" t="s">
        <v>100</v>
      </c>
      <c r="D88" s="391"/>
      <c r="E88" s="334" t="s">
        <v>529</v>
      </c>
      <c r="F88" s="14" t="s">
        <v>102</v>
      </c>
      <c r="G88" s="14" t="s">
        <v>103</v>
      </c>
      <c r="H88" s="14" t="s">
        <v>104</v>
      </c>
    </row>
    <row r="89" spans="1:8" ht="18.95" customHeight="1">
      <c r="A89" s="405" t="s">
        <v>105</v>
      </c>
      <c r="B89" s="405"/>
      <c r="C89" s="405"/>
      <c r="D89" s="405"/>
      <c r="E89" s="406"/>
      <c r="F89" s="406"/>
      <c r="G89" s="406"/>
      <c r="H89" s="406"/>
    </row>
    <row r="90" spans="1:8" ht="18.95" customHeight="1">
      <c r="A90" s="409" t="s">
        <v>106</v>
      </c>
      <c r="B90" s="410"/>
      <c r="C90" s="410"/>
      <c r="D90" s="410"/>
      <c r="E90" s="410"/>
      <c r="F90" s="410"/>
      <c r="G90" s="410"/>
      <c r="H90" s="411"/>
    </row>
    <row r="91" spans="1:8" ht="18.95" customHeight="1">
      <c r="A91" s="424" t="s">
        <v>107</v>
      </c>
      <c r="B91" s="425"/>
      <c r="C91" s="425"/>
      <c r="D91" s="425"/>
      <c r="E91" s="425"/>
      <c r="F91" s="425"/>
      <c r="G91" s="425"/>
      <c r="H91" s="426"/>
    </row>
    <row r="92" spans="1:8" ht="18.95" customHeight="1">
      <c r="A92" s="412" t="s">
        <v>531</v>
      </c>
      <c r="B92" s="413"/>
      <c r="C92" s="413"/>
      <c r="D92" s="413"/>
      <c r="E92" s="413"/>
      <c r="F92" s="413"/>
      <c r="G92" s="413"/>
      <c r="H92" s="414"/>
    </row>
    <row r="93" spans="1:8" ht="18.95" customHeight="1">
      <c r="A93" s="412" t="s">
        <v>109</v>
      </c>
      <c r="B93" s="413"/>
      <c r="C93" s="413"/>
      <c r="D93" s="413"/>
      <c r="E93" s="413"/>
      <c r="F93" s="413"/>
      <c r="G93" s="413"/>
      <c r="H93" s="414"/>
    </row>
    <row r="94" spans="1:8" ht="18.95" customHeight="1">
      <c r="A94" s="412" t="s">
        <v>110</v>
      </c>
      <c r="B94" s="413"/>
      <c r="C94" s="413"/>
      <c r="D94" s="413"/>
      <c r="E94" s="413"/>
      <c r="F94" s="413"/>
      <c r="G94" s="413"/>
      <c r="H94" s="414"/>
    </row>
    <row r="95" spans="1:8" ht="18.95" customHeight="1">
      <c r="A95" s="407" t="s">
        <v>111</v>
      </c>
      <c r="B95" s="407"/>
      <c r="C95" s="407"/>
      <c r="D95" s="407"/>
      <c r="E95" s="407"/>
      <c r="F95" s="407"/>
      <c r="G95" s="407"/>
      <c r="H95" s="407"/>
    </row>
    <row r="96" spans="1:8" ht="18.95" customHeight="1">
      <c r="A96" s="113" t="s">
        <v>112</v>
      </c>
      <c r="B96" s="112" t="s">
        <v>113</v>
      </c>
      <c r="C96" s="112"/>
      <c r="D96" s="112"/>
      <c r="E96" s="111"/>
      <c r="F96" s="111"/>
      <c r="G96" s="111"/>
      <c r="H96" s="110"/>
    </row>
    <row r="97" spans="1:8" ht="18.95" customHeight="1">
      <c r="A97" s="109" t="s">
        <v>114</v>
      </c>
      <c r="B97" s="108" t="s">
        <v>115</v>
      </c>
      <c r="C97" s="108"/>
      <c r="D97" s="108"/>
      <c r="E97" s="107"/>
      <c r="F97" s="107"/>
      <c r="G97" s="107"/>
      <c r="H97" s="106"/>
    </row>
    <row r="98" spans="1:8" ht="18.95" customHeight="1">
      <c r="A98" s="105" t="s">
        <v>116</v>
      </c>
      <c r="B98" s="104" t="s">
        <v>117</v>
      </c>
      <c r="C98" s="104"/>
      <c r="D98" s="104"/>
      <c r="E98" s="103"/>
      <c r="F98" s="103"/>
      <c r="G98" s="103"/>
      <c r="H98" s="102"/>
    </row>
  </sheetData>
  <mergeCells count="19">
    <mergeCell ref="A1:B5"/>
    <mergeCell ref="A6:B6"/>
    <mergeCell ref="A86:D86"/>
    <mergeCell ref="C87:D87"/>
    <mergeCell ref="A85:C85"/>
    <mergeCell ref="A68:C68"/>
    <mergeCell ref="A55:C55"/>
    <mergeCell ref="A37:C37"/>
    <mergeCell ref="A24:C24"/>
    <mergeCell ref="A70:H84"/>
    <mergeCell ref="A59:A67"/>
    <mergeCell ref="A91:H91"/>
    <mergeCell ref="A92:H92"/>
    <mergeCell ref="C88:D88"/>
    <mergeCell ref="A94:H94"/>
    <mergeCell ref="A95:H95"/>
    <mergeCell ref="A93:H93"/>
    <mergeCell ref="A89:H89"/>
    <mergeCell ref="A90:H90"/>
  </mergeCells>
  <pageMargins left="0.7" right="0.7" top="0.75" bottom="0.75" header="0.3" footer="0.3"/>
  <pageSetup paperSize="9" scale="48" fitToHeight="0" orientation="landscape" r:id="rId1"/>
  <rowBreaks count="2" manualBreakCount="2">
    <brk id="37" max="7" man="1"/>
    <brk id="68" max="7" man="1"/>
  </rowBreaks>
  <colBreaks count="2" manualBreakCount="2">
    <brk id="2" max="93" man="1"/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6D2F-396F-4836-8ACD-AEAC48B2A2E9}">
  <sheetPr>
    <pageSetUpPr fitToPage="1"/>
  </sheetPr>
  <dimension ref="A1:W102"/>
  <sheetViews>
    <sheetView topLeftCell="A25" zoomScale="80" zoomScaleNormal="80" workbookViewId="0">
      <selection activeCell="C71" sqref="C71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tr">
        <f>'Nädal_15_4.-9.klass'!A7</f>
        <v>15. nädal</v>
      </c>
      <c r="B7" s="44" t="str">
        <f>'Nädal_15_4.-9.klass'!B7</f>
        <v>06.04.2026-10.04.2026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10"/>
      <c r="B9" s="262" t="str">
        <f>'Nädal_15_4.-9.klass'!B9</f>
        <v>Sinepine sealihakaste (G, L)</v>
      </c>
      <c r="C9" s="23" t="str">
        <f>'Nädal_15_4.-9.klass'!C9</f>
        <v>Sealiha, mugulsibul, hapukoor, vesi, toiduõli, nisujahu, sinepipulber, petersell, must pipar</v>
      </c>
      <c r="D9" s="21">
        <v>140</v>
      </c>
      <c r="E9" s="21">
        <f>D9*'Nädal_15_4.-9.klass'!E9/'Nädal_15_4.-9.klass'!D9</f>
        <v>184.57459999999998</v>
      </c>
      <c r="F9" s="21">
        <f>E9*'Nädal_15_4.-9.klass'!F9/'Nädal_15_4.-9.klass'!E9</f>
        <v>4.2153999999999998</v>
      </c>
      <c r="G9" s="21">
        <f>F9*'Nädal_15_4.-9.klass'!G9/'Nädal_15_4.-9.klass'!F9</f>
        <v>12.648999999999999</v>
      </c>
      <c r="H9" s="21">
        <f>G9*'Nädal_15_4.-9.klass'!H9/'Nädal_15_4.-9.klass'!G9</f>
        <v>13.640199999999997</v>
      </c>
    </row>
    <row r="10" spans="1:8" ht="18">
      <c r="A10" s="278" t="s">
        <v>13</v>
      </c>
      <c r="B10" s="262" t="str">
        <f>'Nädal_15_4.-9.klass'!B10</f>
        <v>Rooskapsas sinepikastmes (G, L) (mahe)</v>
      </c>
      <c r="C10" s="23" t="str">
        <f>'Nädal_15_4.-9.klass'!C10</f>
        <v>Rooskapsas, või, sinep, must pipar,söögisool, toidukoor</v>
      </c>
      <c r="D10" s="27">
        <v>20</v>
      </c>
      <c r="E10" s="21">
        <f>D10*'Nädal_15_4.-9.klass'!E10/'Nädal_15_4.-9.klass'!D10</f>
        <v>22.555000000000003</v>
      </c>
      <c r="F10" s="21">
        <f>D10*'Nädal_15_4.-9.klass'!F10/'Nädal_15_4.-9.klass'!D10</f>
        <v>1.4853999999999998</v>
      </c>
      <c r="G10" s="21">
        <f>D10*'Nädal_15_4.-9.klass'!G10/'Nädal_15_4.-9.klass'!D10</f>
        <v>1.5453999999999999</v>
      </c>
      <c r="H10" s="21">
        <f>D10*'Nädal_15_4.-9.klass'!H10/'Nädal_15_4.-9.klass'!D10</f>
        <v>1.0253999999999999</v>
      </c>
    </row>
    <row r="11" spans="1:8" ht="18.95" customHeight="1">
      <c r="A11" s="311"/>
      <c r="B11" s="262" t="str">
        <f>'Nädal_15_4.-9.klass'!B11</f>
        <v>Täisterapasta/pasta (G) (mahe)</v>
      </c>
      <c r="C11" s="23" t="str">
        <f>'Nädal_15_4.-9.klass'!C11</f>
        <v>Täisterapasta, pasta (durumnisujahu, vesi), söögisool, vesi, toiduõli</v>
      </c>
      <c r="D11" s="25">
        <v>100</v>
      </c>
      <c r="E11" s="21">
        <f>D11*'Nädal_15_4.-9.klass'!E11/'Nädal_15_4.-9.klass'!D11</f>
        <v>151.33333333333334</v>
      </c>
      <c r="F11" s="21">
        <f>D11*'Nädal_15_4.-9.klass'!F11/'Nädal_15_4.-9.klass'!D11</f>
        <v>26.333333333333332</v>
      </c>
      <c r="G11" s="21">
        <f>D11*'Nädal_15_4.-9.klass'!G11/'Nädal_15_4.-9.klass'!D11</f>
        <v>2.5833333333333335</v>
      </c>
      <c r="H11" s="21">
        <f>D11*'Nädal_15_4.-9.klass'!H11/'Nädal_15_4.-9.klass'!D11</f>
        <v>4.5666666666666664</v>
      </c>
    </row>
    <row r="12" spans="1:8" ht="18.95" customHeight="1">
      <c r="A12" s="312"/>
      <c r="B12" s="262" t="str">
        <f>'Nädal_15_4.-9.klass'!B12</f>
        <v>Riis, aurutatud (mahe)</v>
      </c>
      <c r="C12" s="23" t="str">
        <f>'Nädal_15_4.-9.klass'!C12</f>
        <v xml:space="preserve">Riis, vesi, söögisool </v>
      </c>
      <c r="D12" s="25">
        <v>100</v>
      </c>
      <c r="E12" s="21">
        <f>D12*'Nädal_15_4.-9.klass'!E12/'Nädal_15_4.-9.klass'!D12</f>
        <v>157.70200000000003</v>
      </c>
      <c r="F12" s="21">
        <f>D12*'Nädal_15_4.-9.klass'!F12/'Nädal_15_4.-9.klass'!D12</f>
        <v>26.875999999999998</v>
      </c>
      <c r="G12" s="21">
        <f>D12*'Nädal_15_4.-9.klass'!G12/'Nädal_15_4.-9.klass'!D12</f>
        <v>4.742</v>
      </c>
      <c r="H12" s="21">
        <f>D12*'Nädal_15_4.-9.klass'!H12/'Nädal_15_4.-9.klass'!D12</f>
        <v>2.2770000000000001</v>
      </c>
    </row>
    <row r="13" spans="1:8" ht="18.95" customHeight="1">
      <c r="A13" s="312"/>
      <c r="B13" s="262" t="str">
        <f>'Nädal_15_4.-9.klass'!B13</f>
        <v>Miniporgandid, aurutatud</v>
      </c>
      <c r="C13" s="23" t="str">
        <f>'Nädal_15_4.-9.klass'!C13</f>
        <v>Miniporgand, vesi, söögisool</v>
      </c>
      <c r="D13" s="25">
        <v>100</v>
      </c>
      <c r="E13" s="21">
        <f>D13*'Nädal_15_4.-9.klass'!E13/'Nädal_15_4.-9.klass'!D13</f>
        <v>32.4</v>
      </c>
      <c r="F13" s="21">
        <f>D13*'Nädal_15_4.-9.klass'!F13/'Nädal_15_4.-9.klass'!D13</f>
        <v>8.5</v>
      </c>
      <c r="G13" s="21">
        <f>D13*'Nädal_15_4.-9.klass'!G13/'Nädal_15_4.-9.klass'!D13</f>
        <v>0.2</v>
      </c>
      <c r="H13" s="21">
        <f>D13*'Nädal_15_4.-9.klass'!H13/'Nädal_15_4.-9.klass'!D13</f>
        <v>0.6</v>
      </c>
    </row>
    <row r="14" spans="1:8" ht="18.95" customHeight="1">
      <c r="A14" s="312"/>
      <c r="B14" s="262" t="str">
        <f>'Nädal_15_4.-9.klass'!B14</f>
        <v>Hiina kapsa salat roheliste hernestega</v>
      </c>
      <c r="C14" s="23" t="str">
        <f>'Nädal_15_4.-9.klass'!C14</f>
        <v>Hiina kapsas, roheline hernes</v>
      </c>
      <c r="D14" s="25">
        <v>100</v>
      </c>
      <c r="E14" s="21">
        <f>D14*'Nädal_15_4.-9.klass'!E14/'Nädal_15_4.-9.klass'!D14</f>
        <v>50.2</v>
      </c>
      <c r="F14" s="21">
        <f>D14*'Nädal_15_4.-9.klass'!F14/'Nädal_15_4.-9.klass'!D14</f>
        <v>5.66</v>
      </c>
      <c r="G14" s="21">
        <f>D14*'Nädal_15_4.-9.klass'!G14/'Nädal_15_4.-9.klass'!D14</f>
        <v>0.4</v>
      </c>
      <c r="H14" s="21">
        <f>D14*'Nädal_15_4.-9.klass'!H14/'Nädal_15_4.-9.klass'!D14</f>
        <v>3.9</v>
      </c>
    </row>
    <row r="15" spans="1:8" ht="18.95" customHeight="1">
      <c r="A15" s="312"/>
      <c r="B15" s="262" t="str">
        <f>'Nädal_15_4.-9.klass'!B15</f>
        <v>Porgand, šampinjonid küüslauguga, valge redis</v>
      </c>
      <c r="C15" s="23"/>
      <c r="D15" s="25">
        <v>100</v>
      </c>
      <c r="E15" s="21">
        <f>D15*'Nädal_15_4.-9.klass'!E15/'Nädal_15_4.-9.klass'!D15</f>
        <v>31.1</v>
      </c>
      <c r="F15" s="21">
        <f>D15*'Nädal_15_4.-9.klass'!F15/'Nädal_15_4.-9.klass'!D15</f>
        <v>4.67</v>
      </c>
      <c r="G15" s="21">
        <f>D15*'Nädal_15_4.-9.klass'!G15/'Nädal_15_4.-9.klass'!D15</f>
        <v>0.46899999999999997</v>
      </c>
      <c r="H15" s="21">
        <f>D15*'Nädal_15_4.-9.klass'!H15/'Nädal_15_4.-9.klass'!D15</f>
        <v>1.45</v>
      </c>
    </row>
    <row r="16" spans="1:8" ht="18.95" customHeight="1">
      <c r="A16" s="312"/>
      <c r="B16" s="262" t="str">
        <f>'Nädal_15_4.-9.klass'!B16</f>
        <v>Seemnesegu (mahe)</v>
      </c>
      <c r="C16" s="23" t="str">
        <f>'Nädal_15_4.-9.klass'!C16</f>
        <v>Kõrvitsaseemned, päevalilleseemned, seesamiseemned</v>
      </c>
      <c r="D16" s="25">
        <v>10</v>
      </c>
      <c r="E16" s="21">
        <f>D16*'Nädal_15_4.-9.klass'!E16/'Nädal_15_4.-9.klass'!D16</f>
        <v>60.8767</v>
      </c>
      <c r="F16" s="21">
        <f>D16*'Nädal_15_4.-9.klass'!F16/'Nädal_15_4.-9.klass'!D16</f>
        <v>1.28</v>
      </c>
      <c r="G16" s="21">
        <f>D16*'Nädal_15_4.-9.klass'!G16/'Nädal_15_4.-9.klass'!D16</f>
        <v>5.1566999999999998</v>
      </c>
      <c r="H16" s="21">
        <f>D16*'Nädal_15_4.-9.klass'!H16/'Nädal_15_4.-9.klass'!D16</f>
        <v>2.8232999999999993</v>
      </c>
    </row>
    <row r="17" spans="1:23" ht="18.95" customHeight="1">
      <c r="A17" s="312"/>
      <c r="B17" s="262" t="str">
        <f>'Nädal_15_4.-9.klass'!B17</f>
        <v>Külm jogurtikaste maitserohelisega</v>
      </c>
      <c r="C17" s="23" t="str">
        <f>'Nädal_15_4.-9.klass'!C17</f>
        <v>Maitsestamata jogurt, roheline sibul, till, värske</v>
      </c>
      <c r="D17" s="25">
        <v>15</v>
      </c>
      <c r="E17" s="21">
        <f>D17*'Nädal_15_4.-9.klass'!E17/'Nädal_15_4.-9.klass'!D17</f>
        <v>8.51145</v>
      </c>
      <c r="F17" s="21">
        <f>D17*'Nädal_15_4.-9.klass'!F17/'Nädal_15_4.-9.klass'!D17</f>
        <v>0.72270000000000001</v>
      </c>
      <c r="G17" s="21">
        <f>D17*'Nädal_15_4.-9.klass'!G17/'Nädal_15_4.-9.klass'!D17</f>
        <v>0.39960000000000001</v>
      </c>
      <c r="H17" s="21">
        <f>D17*'Nädal_15_4.-9.klass'!H17/'Nädal_15_4.-9.klass'!D17</f>
        <v>0.5091</v>
      </c>
    </row>
    <row r="18" spans="1:23" ht="18.95" customHeight="1">
      <c r="A18" s="312"/>
      <c r="B18" s="262" t="str">
        <f>'Nädal_15_4.-9.klass'!B18</f>
        <v>Piimatooted (piim, keefir) (L)</v>
      </c>
      <c r="C18" s="23"/>
      <c r="D18" s="25">
        <v>50</v>
      </c>
      <c r="E18" s="21">
        <f>D18*'Nädal_15_4.-9.klass'!E18/'Nädal_15_4.-9.klass'!D18</f>
        <v>28.195</v>
      </c>
      <c r="F18" s="21">
        <f>D18*'Nädal_15_4.-9.klass'!F18/'Nädal_15_4.-9.klass'!D18</f>
        <v>2.4375</v>
      </c>
      <c r="G18" s="21">
        <f>D18*'Nädal_15_4.-9.klass'!G18/'Nädal_15_4.-9.klass'!D18</f>
        <v>1.2849999999999999</v>
      </c>
      <c r="H18" s="21">
        <f>D18*'Nädal_15_4.-9.klass'!H18/'Nädal_15_4.-9.klass'!D18</f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>
      <c r="A19" s="312"/>
      <c r="B19" s="262" t="str">
        <f>'Nädal_15_4.-9.klass'!B19</f>
        <v>Joogijogurt, maitsestatud (L)</v>
      </c>
      <c r="C19" s="23" t="str">
        <f>'Nädal_15_4.-9.klass'!C19</f>
        <v>Maitsestamata jogurt, naturaalne marjapüree (maasikas, vaarikas, mustad sõstrad, punased sõstrad, mustikas), suhkur</v>
      </c>
      <c r="D19" s="25">
        <v>50</v>
      </c>
      <c r="E19" s="21">
        <f>D19*'Nädal_15_4.-9.klass'!E19/'Nädal_15_4.-9.klass'!D19</f>
        <v>37.372999999999998</v>
      </c>
      <c r="F19" s="21">
        <f>D19*'Nädal_15_4.-9.klass'!F19/'Nädal_15_4.-9.klass'!D19</f>
        <v>6.0614999999999997</v>
      </c>
      <c r="G19" s="21">
        <f>D19*'Nädal_15_4.-9.klass'!G19/'Nädal_15_4.-9.klass'!D19</f>
        <v>0.75</v>
      </c>
      <c r="H19" s="21">
        <f>D19*'Nädal_15_4.-9.klass'!H19/'Nädal_15_4.-9.klass'!D19</f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12"/>
      <c r="B20" s="262" t="str">
        <f>'Nädal_15_4.-9.klass'!B20</f>
        <v>Tee, suhkruta</v>
      </c>
      <c r="C20" s="23" t="str">
        <f>'Nädal_15_4.-9.klass'!C20</f>
        <v>Teepuru, vesi</v>
      </c>
      <c r="D20" s="25">
        <v>50</v>
      </c>
      <c r="E20" s="21">
        <f>D20*'Nädal_15_4.-9.klass'!E20/'Nädal_15_4.-9.klass'!D20</f>
        <v>0.2</v>
      </c>
      <c r="F20" s="21">
        <f>D20*'Nädal_15_4.-9.klass'!F20/'Nädal_15_4.-9.klass'!D20</f>
        <v>0</v>
      </c>
      <c r="G20" s="21">
        <f>D20*'Nädal_15_4.-9.klass'!G20/'Nädal_15_4.-9.klass'!D20</f>
        <v>0</v>
      </c>
      <c r="H20" s="21">
        <f>D20*'Nädal_15_4.-9.klass'!H20/'Nädal_15_4.-9.klass'!D20</f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12"/>
      <c r="B21" s="262" t="str">
        <f>'Nädal_15_4.-9.klass'!B21</f>
        <v>Rukkileiva (3 sorti) - ja sepikutoodete valik(G)</v>
      </c>
      <c r="C21" s="23"/>
      <c r="D21" s="25">
        <v>50</v>
      </c>
      <c r="E21" s="21">
        <f>D21*'Nädal_15_4.-9.klass'!E21/'Nädal_15_4.-9.klass'!D21</f>
        <v>123.1</v>
      </c>
      <c r="F21" s="21">
        <f>E21*'Nädal_15_4.-9.klass'!F21/'Nädal_15_4.-9.klass'!E21</f>
        <v>26.15</v>
      </c>
      <c r="G21" s="21">
        <f>F21*'Nädal_15_4.-9.klass'!G21/'Nädal_15_4.-9.klass'!F21</f>
        <v>1</v>
      </c>
      <c r="H21" s="21">
        <f>G21*'Nädal_15_4.-9.klass'!H21/'Nädal_15_4.-9.klass'!G21</f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12"/>
      <c r="B22" s="262" t="str">
        <f>'Nädal_15_4.-9.klass'!B22</f>
        <v>Valge redis</v>
      </c>
      <c r="C22" s="23"/>
      <c r="D22" s="25">
        <v>50</v>
      </c>
      <c r="E22" s="21">
        <f>D22*'Nädal_15_4.-9.klass'!E22/'Nädal_15_4.-9.klass'!D22</f>
        <v>9.4499999999999993</v>
      </c>
      <c r="F22" s="21">
        <f>E22*'Nädal_15_4.-9.klass'!F22/'Nädal_15_4.-9.klass'!E22</f>
        <v>1.45</v>
      </c>
      <c r="G22" s="21">
        <f>F22*'Nädal_15_4.-9.klass'!G22/'Nädal_15_4.-9.klass'!F22</f>
        <v>4.9999999999999996E-2</v>
      </c>
      <c r="H22" s="21">
        <f>G22*'Nädal_15_4.-9.klass'!H22/'Nädal_15_4.-9.klass'!G22</f>
        <v>0.39999999999999997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25"/>
      <c r="B23" s="262" t="str">
        <f>'Nädal_15_4.-9.klass'!B23</f>
        <v>Õun (mahe)</v>
      </c>
      <c r="C23" s="23"/>
      <c r="D23" s="25">
        <v>50</v>
      </c>
      <c r="E23" s="21">
        <f>D23*'Nädal_15_4.-9.klass'!E23/'Nädal_15_4.-9.klass'!D23</f>
        <v>24.038</v>
      </c>
      <c r="F23" s="21">
        <f>E23*'Nädal_15_4.-9.klass'!F23/'Nädal_15_4.-9.klass'!E23</f>
        <v>6.74</v>
      </c>
      <c r="G23" s="21">
        <f>F23*'Nädal_15_4.-9.klass'!G23/'Nädal_15_4.-9.klass'!F23</f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8" t="s">
        <v>37</v>
      </c>
      <c r="B24" s="419"/>
      <c r="C24" s="420"/>
      <c r="D24" s="30"/>
      <c r="E24" s="48">
        <f>SUM(E9:E23)</f>
        <v>921.60908333333361</v>
      </c>
      <c r="F24" s="48">
        <f>SUM(F9:F23)</f>
        <v>122.58183333333332</v>
      </c>
      <c r="G24" s="48">
        <f>SUM(G9:G23)</f>
        <v>31.230033333333331</v>
      </c>
      <c r="H24" s="48">
        <f>SUM(H9:H23)</f>
        <v>38.136666666666663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47"/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8"/>
      <c r="B26" s="262" t="str">
        <f>'Nädal_15_4.-9.klass'!B26</f>
        <v>Ühepajatoit kanalihaga</v>
      </c>
      <c r="C26" s="23" t="str">
        <f>'Nädal_15_4.-9.klass'!C26</f>
        <v xml:space="preserve">Kanaliha, porgand, kaalikas, valge peakapsas, mugulsibul, söögisool, must pipar, petersell, toiduõli, vesi </v>
      </c>
      <c r="D26" s="21">
        <v>140</v>
      </c>
      <c r="E26" s="21">
        <f>D26*'Nädal_15_4.-9.klass'!E26/'Nädal_15_4.-9.klass'!D26</f>
        <v>108.03333333333333</v>
      </c>
      <c r="F26" s="21">
        <f>D26*'Nädal_15_4.-9.klass'!F26/'Nädal_15_4.-9.klass'!D26</f>
        <v>6.626666666666666</v>
      </c>
      <c r="G26" s="21">
        <f>D26*'Nädal_15_4.-9.klass'!G26/'Nädal_15_4.-9.klass'!D26</f>
        <v>5.4366666666666665</v>
      </c>
      <c r="H26" s="21">
        <f>D26*'Nädal_15_4.-9.klass'!H26/'Nädal_15_4.-9.klass'!D26</f>
        <v>6.3466666666666667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262" t="str">
        <f>'Nädal_15_4.-9.klass'!B27</f>
        <v>Koorene köögiviljakaste (G, L)</v>
      </c>
      <c r="C27" s="23" t="str">
        <f>'Nädal_15_4.-9.klass'!C27</f>
        <v>Lillkapsas, brokoli, porgand, suvikõrvits, mugulsibul, toiduõli, nisujahu, piim, juust, söögisool, valge pipar, muskaatpähkel, vesi</v>
      </c>
      <c r="D27" s="27">
        <v>20</v>
      </c>
      <c r="E27" s="21">
        <f>D27*'Nädal_15_4.-9.klass'!E27/'Nädal_15_4.-9.klass'!D27</f>
        <v>18.8</v>
      </c>
      <c r="F27" s="21">
        <f>D27*'Nädal_15_4.-9.klass'!F27/'Nädal_15_4.-9.klass'!D27</f>
        <v>1.3</v>
      </c>
      <c r="G27" s="21">
        <f>D27*'Nädal_15_4.-9.klass'!G27/'Nädal_15_4.-9.klass'!D27</f>
        <v>1.01</v>
      </c>
      <c r="H27" s="21">
        <f>D27*'Nädal_15_4.-9.klass'!H27/'Nädal_15_4.-9.klass'!D27</f>
        <v>1.01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39" customFormat="1" ht="18.95" customHeight="1">
      <c r="A28" s="308"/>
      <c r="B28" s="262" t="str">
        <f>'Nädal_15_4.-9.klass'!B28</f>
        <v>Kartul, aurutatud (mahe)</v>
      </c>
      <c r="C28" s="23" t="str">
        <f>'Nädal_15_4.-9.klass'!C28</f>
        <v>Kartul, vesi, söögisool</v>
      </c>
      <c r="D28" s="25">
        <v>100</v>
      </c>
      <c r="E28" s="21">
        <f>D28*'Nädal_15_4.-9.klass'!E28/'Nädal_15_4.-9.klass'!D28</f>
        <v>73.95</v>
      </c>
      <c r="F28" s="21">
        <f>D28*'Nädal_15_4.-9.klass'!F28/'Nädal_15_4.-9.klass'!D28</f>
        <v>16.829999999999998</v>
      </c>
      <c r="G28" s="21">
        <f>D28*'Nädal_15_4.-9.klass'!G28/'Nädal_15_4.-9.klass'!D28</f>
        <v>0.10199999999999999</v>
      </c>
      <c r="H28" s="21">
        <f>D28*'Nädal_15_4.-9.klass'!H28/'Nädal_15_4.-9.klass'!D28</f>
        <v>1.9379999999999997</v>
      </c>
      <c r="J28" s="40"/>
      <c r="K28" s="40"/>
      <c r="L28" s="40"/>
      <c r="M28" s="40"/>
      <c r="N28" s="40"/>
      <c r="O28" s="40"/>
      <c r="P28" s="40"/>
    </row>
    <row r="29" spans="1:23" s="39" customFormat="1" ht="18.95" customHeight="1">
      <c r="A29" s="308"/>
      <c r="B29" s="262" t="str">
        <f>'Nädal_15_4.-9.klass'!B29</f>
        <v xml:space="preserve">Tatar, aurutatud </v>
      </c>
      <c r="C29" s="23" t="str">
        <f>'Nädal_15_4.-9.klass'!C29</f>
        <v>Tatar, vesi, söögisool, toiduõli</v>
      </c>
      <c r="D29" s="25">
        <v>100</v>
      </c>
      <c r="E29" s="21">
        <f>D29*'Nädal_15_4.-9.klass'!E29/'Nädal_15_4.-9.klass'!D29</f>
        <v>118.252</v>
      </c>
      <c r="F29" s="21">
        <f>D29*'Nädal_15_4.-9.klass'!F29/'Nädal_15_4.-9.klass'!D29</f>
        <v>8.1539999999999999</v>
      </c>
      <c r="G29" s="21">
        <f>D29*'Nädal_15_4.-9.klass'!G29/'Nädal_15_4.-9.klass'!D29</f>
        <v>7.8920000000000003</v>
      </c>
      <c r="H29" s="21">
        <f>D29*'Nädal_15_4.-9.klass'!H29/'Nädal_15_4.-9.klass'!D29</f>
        <v>3.7460000000000004</v>
      </c>
      <c r="I29" s="41"/>
      <c r="J29" s="40"/>
      <c r="K29" s="40"/>
      <c r="L29" s="40"/>
      <c r="M29" s="40"/>
      <c r="N29" s="40"/>
      <c r="O29" s="40"/>
      <c r="P29" s="42"/>
    </row>
    <row r="30" spans="1:23" s="39" customFormat="1" ht="18.95" customHeight="1">
      <c r="A30" s="308"/>
      <c r="B30" s="262" t="str">
        <f>'Nädal_15_4.-9.klass'!B30</f>
        <v>Kõrvits, röstitud</v>
      </c>
      <c r="C30" s="23" t="str">
        <f>'Nädal_15_4.-9.klass'!C30</f>
        <v>Kõrvits, toiduõli, söögisool</v>
      </c>
      <c r="D30" s="25">
        <v>100</v>
      </c>
      <c r="E30" s="21">
        <f>D30*'Nädal_15_4.-9.klass'!E30/'Nädal_15_4.-9.klass'!D30</f>
        <v>43.4</v>
      </c>
      <c r="F30" s="21">
        <f>E30*'Nädal_15_4.-9.klass'!F30/'Nädal_15_4.-9.klass'!E30</f>
        <v>2.14</v>
      </c>
      <c r="G30" s="21">
        <f>F30*'Nädal_15_4.-9.klass'!G30/'Nädal_15_4.-9.klass'!F30</f>
        <v>3.32</v>
      </c>
      <c r="H30" s="21">
        <f>G30*'Nädal_15_4.-9.klass'!H30/'Nädal_15_4.-9.klass'!G30</f>
        <v>0.64400000000000002</v>
      </c>
      <c r="I30" s="41"/>
      <c r="J30" s="40"/>
      <c r="K30" s="40"/>
      <c r="L30" s="40"/>
      <c r="M30" s="40"/>
      <c r="N30" s="40"/>
      <c r="O30" s="40"/>
      <c r="P30" s="42"/>
    </row>
    <row r="31" spans="1:23" s="39" customFormat="1" ht="18.95" customHeight="1">
      <c r="A31" s="308"/>
      <c r="B31" s="262" t="str">
        <f>'Nädal_15_4.-9.klass'!B31</f>
        <v>Valge redisesalat värske kurgiga</v>
      </c>
      <c r="C31" s="23" t="str">
        <f>'Nädal_15_4.-9.klass'!C31</f>
        <v>Valge redis, värske kurk</v>
      </c>
      <c r="D31" s="25">
        <v>100</v>
      </c>
      <c r="E31" s="21">
        <f>D31*'Nädal_15_4.-9.klass'!E31/'Nädal_15_4.-9.klass'!D31</f>
        <v>14.34</v>
      </c>
      <c r="F31" s="21">
        <f>D31*'Nädal_15_4.-9.klass'!F31/'Nädal_15_4.-9.klass'!D31</f>
        <v>2.14</v>
      </c>
      <c r="G31" s="21">
        <f>D31*'Nädal_15_4.-9.klass'!G31/'Nädal_15_4.-9.klass'!D31</f>
        <v>0.05</v>
      </c>
      <c r="H31" s="21">
        <f>D31*'Nädal_15_4.-9.klass'!H31/'Nädal_15_4.-9.klass'!D31</f>
        <v>0.75</v>
      </c>
      <c r="I31" s="41"/>
      <c r="J31" s="40"/>
      <c r="K31" s="40"/>
      <c r="L31" s="40"/>
      <c r="M31" s="40"/>
      <c r="N31" s="40"/>
      <c r="O31" s="40"/>
      <c r="P31" s="40"/>
    </row>
    <row r="32" spans="1:23" ht="18.95" customHeight="1">
      <c r="A32" s="299"/>
      <c r="B32" s="262" t="str">
        <f>'Nädal_15_4.-9.klass'!B32</f>
        <v>Peet, hernes, kaalikas</v>
      </c>
      <c r="C32" s="23" t="str">
        <f>'Nädal_15_4.-9.klass'!C32</f>
        <v>Keedetud peet, hernes, kaalikas</v>
      </c>
      <c r="D32" s="25">
        <v>100</v>
      </c>
      <c r="E32" s="21">
        <f>D32*'Nädal_15_4.-9.klass'!E32/'Nädal_15_4.-9.klass'!D32</f>
        <v>55.1</v>
      </c>
      <c r="F32" s="21">
        <f>D32*'Nädal_15_4.-9.klass'!F32/'Nädal_15_4.-9.klass'!D32</f>
        <v>7.97</v>
      </c>
      <c r="G32" s="21">
        <f>D32*'Nädal_15_4.-9.klass'!G32/'Nädal_15_4.-9.klass'!D32</f>
        <v>0.3</v>
      </c>
      <c r="H32" s="21">
        <f>D32*'Nädal_15_4.-9.klass'!H32/'Nädal_15_4.-9.klass'!D32</f>
        <v>3.03</v>
      </c>
      <c r="I32" s="26"/>
      <c r="J32" s="35"/>
      <c r="K32" s="35"/>
      <c r="L32" s="35"/>
      <c r="M32" s="35"/>
      <c r="N32" s="35"/>
      <c r="O32" s="35"/>
      <c r="P32" s="35"/>
    </row>
    <row r="33" spans="1:22" ht="18.95" customHeight="1">
      <c r="A33" s="299"/>
      <c r="B33" s="262" t="str">
        <f>'Nädal_15_4.-9.klass'!B33</f>
        <v>Seemnesegu (mahe)</v>
      </c>
      <c r="C33" s="23" t="str">
        <f>'Nädal_15_4.-9.klass'!C33</f>
        <v>Kõrvitsaseemned, päevalilleseemned, seesamiseemned</v>
      </c>
      <c r="D33" s="25">
        <v>10</v>
      </c>
      <c r="E33" s="21">
        <f>D33*'Nädal_15_4.-9.klass'!E33/'Nädal_15_4.-9.klass'!D33</f>
        <v>60.8767</v>
      </c>
      <c r="F33" s="21">
        <f>D33*'Nädal_15_4.-9.klass'!F33/'Nädal_15_4.-9.klass'!D33</f>
        <v>1.28</v>
      </c>
      <c r="G33" s="21">
        <f>D33*'Nädal_15_4.-9.klass'!G33/'Nädal_15_4.-9.klass'!D33</f>
        <v>5.1566999999999998</v>
      </c>
      <c r="H33" s="21">
        <f>D33*'Nädal_15_4.-9.klass'!H33/'Nädal_15_4.-9.klass'!D33</f>
        <v>2.8232999999999993</v>
      </c>
      <c r="J33" s="35"/>
      <c r="K33" s="35"/>
      <c r="L33" s="35"/>
      <c r="M33" s="35"/>
      <c r="N33" s="35"/>
      <c r="O33" s="35"/>
      <c r="P33" s="35"/>
    </row>
    <row r="34" spans="1:22" ht="18.95" customHeight="1">
      <c r="A34" s="299"/>
      <c r="B34" s="262" t="str">
        <f>'Nädal_15_4.-9.klass'!B34</f>
        <v>Mahla-õlikaste</v>
      </c>
      <c r="C34" s="23" t="str">
        <f>'Nädal_15_4.-9.klass'!C34</f>
        <v>Õunamahl 100% naturaalne, õunaäädikas, sinepipulber, söögisool, petersell, värske, toiduõli</v>
      </c>
      <c r="D34" s="25">
        <v>10</v>
      </c>
      <c r="E34" s="21">
        <f>D34*'Nädal_15_4.-9.klass'!E34/'Nädal_15_4.-9.klass'!D34</f>
        <v>64.378799999999998</v>
      </c>
      <c r="F34" s="21">
        <f>E34*'Nädal_15_4.-9.klass'!F34/'Nädal_15_4.-9.klass'!E34</f>
        <v>0.19410000000000002</v>
      </c>
      <c r="G34" s="21">
        <f>F34*'Nädal_15_4.-9.klass'!G34/'Nädal_15_4.-9.klass'!F34</f>
        <v>7.0611000000000006</v>
      </c>
      <c r="H34" s="21">
        <f>G34*'Nädal_15_4.-9.klass'!H34/'Nädal_15_4.-9.klass'!G34</f>
        <v>2.7100000000000003E-2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312"/>
      <c r="B35" s="262" t="str">
        <f>'Nädal_15_4.-9.klass'!B35</f>
        <v>Piimatooted (piim, keefir) (L)</v>
      </c>
      <c r="C35" s="23"/>
      <c r="D35" s="25">
        <v>50</v>
      </c>
      <c r="E35" s="21">
        <f>D35*'Nädal_15_4.-9.klass'!E35/'Nädal_15_4.-9.klass'!D35</f>
        <v>28.195</v>
      </c>
      <c r="F35" s="21">
        <f>D35*'Nädal_15_4.-9.klass'!F35/'Nädal_15_4.-9.klass'!D35</f>
        <v>2.4375</v>
      </c>
      <c r="G35" s="21">
        <f>D35*'Nädal_15_4.-9.klass'!G35/'Nädal_15_4.-9.klass'!D35</f>
        <v>1.2849999999999999</v>
      </c>
      <c r="H35" s="21">
        <f>D35*'Nädal_15_4.-9.klass'!H35/'Nädal_15_4.-9.klass'!D35</f>
        <v>1.72</v>
      </c>
      <c r="J35" s="35"/>
      <c r="K35" s="35"/>
      <c r="L35" s="35"/>
      <c r="M35" s="35"/>
      <c r="N35" s="38"/>
      <c r="O35" s="35"/>
      <c r="P35" s="35"/>
    </row>
    <row r="36" spans="1:22" ht="30">
      <c r="A36" s="301"/>
      <c r="B36" s="262" t="str">
        <f>'Nädal_15_4.-9.klass'!B36</f>
        <v>Joogijogurt , maitsestatud (L)</v>
      </c>
      <c r="C36" s="23" t="str">
        <f>'Nädal_15_4.-9.klass'!C36</f>
        <v>Maitsestamata jogurt, naturaalne marjapüree (maasikas, vaarikas, mustad sõstrad, punased sõstrad, mustikas), suhkur</v>
      </c>
      <c r="D36" s="25">
        <v>50</v>
      </c>
      <c r="E36" s="21">
        <f>D36*'Nädal_15_4.-9.klass'!E36/'Nädal_15_4.-9.klass'!D36</f>
        <v>37.372999999999998</v>
      </c>
      <c r="F36" s="21">
        <f>D36*'Nädal_15_4.-9.klass'!F36/'Nädal_15_4.-9.klass'!D36</f>
        <v>6.0614999999999997</v>
      </c>
      <c r="G36" s="21">
        <f>D36*'Nädal_15_4.-9.klass'!G36/'Nädal_15_4.-9.klass'!D36</f>
        <v>0.75</v>
      </c>
      <c r="H36" s="21">
        <f>D36*'Nädal_15_4.-9.klass'!H36/'Nädal_15_4.-9.klass'!D36</f>
        <v>1.6</v>
      </c>
      <c r="L36" s="33"/>
      <c r="M36" s="32"/>
      <c r="N36" s="32"/>
      <c r="O36" s="32"/>
      <c r="P36" s="32"/>
      <c r="Q36" s="32"/>
    </row>
    <row r="37" spans="1:22" ht="18.95" customHeight="1">
      <c r="A37" s="301"/>
      <c r="B37" s="262" t="str">
        <f>'Nädal_15_4.-9.klass'!B37</f>
        <v>Tee, suhkruta</v>
      </c>
      <c r="C37" s="23" t="str">
        <f>'Nädal_15_4.-9.klass'!C37</f>
        <v>Teepuru, vesi</v>
      </c>
      <c r="D37" s="25">
        <v>50</v>
      </c>
      <c r="E37" s="21">
        <f>D37*'Nädal_15_4.-9.klass'!E37/'Nädal_15_4.-9.klass'!D37</f>
        <v>0.2</v>
      </c>
      <c r="F37" s="21">
        <f>D37*'Nädal_15_4.-9.klass'!F37/'Nädal_15_4.-9.klass'!D37</f>
        <v>0</v>
      </c>
      <c r="G37" s="21">
        <f>D37*'Nädal_15_4.-9.klass'!G37/'Nädal_15_4.-9.klass'!D37</f>
        <v>0</v>
      </c>
      <c r="H37" s="21">
        <f>D37*'Nädal_15_4.-9.klass'!H37/'Nädal_15_4.-9.klass'!D37</f>
        <v>0.05</v>
      </c>
      <c r="L37" s="33"/>
      <c r="M37" s="32"/>
      <c r="N37" s="32"/>
      <c r="O37" s="32"/>
      <c r="P37" s="32"/>
      <c r="Q37" s="32"/>
    </row>
    <row r="38" spans="1:22" ht="18.95" customHeight="1">
      <c r="A38" s="299"/>
      <c r="B38" s="262" t="str">
        <f>'Nädal_15_4.-9.klass'!B38</f>
        <v>Rukkileiva (3 sorti) - ja sepikutoodete valik(G)</v>
      </c>
      <c r="C38" s="23"/>
      <c r="D38" s="25">
        <v>30</v>
      </c>
      <c r="E38" s="21">
        <f>D38*'Nädal_15_4.-9.klass'!E38/'Nädal_15_4.-9.klass'!D38</f>
        <v>73.86</v>
      </c>
      <c r="F38" s="21">
        <f>E38*'Nädal_15_4.-9.klass'!F38/'Nädal_15_4.-9.klass'!E38</f>
        <v>15.69</v>
      </c>
      <c r="G38" s="21">
        <f>F38*'Nädal_15_4.-9.klass'!G38/'Nädal_15_4.-9.klass'!F38</f>
        <v>0.6</v>
      </c>
      <c r="H38" s="21">
        <f>G38*'Nädal_15_4.-9.klass'!H38/'Nädal_15_4.-9.klass'!G38</f>
        <v>2.145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99"/>
      <c r="B39" s="262" t="str">
        <f>'Nädal_15_4.-9.klass'!B39</f>
        <v xml:space="preserve">Porgand </v>
      </c>
      <c r="C39" s="23"/>
      <c r="D39" s="25">
        <v>50</v>
      </c>
      <c r="E39" s="21">
        <f>D39*'Nädal_15_4.-9.klass'!E39/'Nädal_15_4.-9.klass'!D39</f>
        <v>16.2</v>
      </c>
      <c r="F39" s="21">
        <f>E39*'Nädal_15_4.-9.klass'!F39/'Nädal_15_4.-9.klass'!E39</f>
        <v>2.8</v>
      </c>
      <c r="G39" s="21">
        <f>F39*'Nädal_15_4.-9.klass'!G39/'Nädal_15_4.-9.klass'!F39</f>
        <v>9.9999999999999992E-2</v>
      </c>
      <c r="H39" s="21">
        <f>G39*'Nädal_15_4.-9.klass'!H39/'Nädal_15_4.-9.klass'!G39</f>
        <v>0.29999999999999993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309"/>
      <c r="B40" s="262" t="str">
        <f>'Nädal_15_4.-9.klass'!B40</f>
        <v>Pirn</v>
      </c>
      <c r="C40" s="23"/>
      <c r="D40" s="25">
        <v>50</v>
      </c>
      <c r="E40" s="21">
        <f>D40*'Nädal_15_4.-9.klass'!E40/'Nädal_15_4.-9.klass'!D40</f>
        <v>19.988</v>
      </c>
      <c r="F40" s="21">
        <f>E40*'Nädal_15_4.-9.klass'!F40/'Nädal_15_4.-9.klass'!E40</f>
        <v>5.97</v>
      </c>
      <c r="G40" s="21">
        <f>F40*'Nädal_15_4.-9.klass'!G40/'Nädal_15_4.-9.klass'!F40</f>
        <v>0</v>
      </c>
      <c r="H40" s="21" t="s">
        <v>528</v>
      </c>
      <c r="O40" s="35"/>
      <c r="P40" s="35"/>
      <c r="Q40" s="35"/>
      <c r="R40" s="35"/>
      <c r="S40" s="35"/>
      <c r="T40" s="35"/>
      <c r="U40" s="35"/>
      <c r="V40" s="35"/>
    </row>
    <row r="41" spans="1:22" s="34" customFormat="1" ht="18.95" customHeight="1">
      <c r="A41" s="418" t="s">
        <v>37</v>
      </c>
      <c r="B41" s="419"/>
      <c r="C41" s="420"/>
      <c r="D41" s="51"/>
      <c r="E41" s="48">
        <f>SUM(E26:E40)</f>
        <v>732.94683333333342</v>
      </c>
      <c r="F41" s="48">
        <f>SUM(F26:F40)</f>
        <v>79.593766666666667</v>
      </c>
      <c r="G41" s="48">
        <f>SUM(G26:G40)</f>
        <v>33.06346666666667</v>
      </c>
      <c r="H41" s="48">
        <f>SUM(H26:H40)</f>
        <v>26.130066666666668</v>
      </c>
      <c r="O41" s="36"/>
      <c r="P41" s="36"/>
      <c r="Q41" s="36"/>
      <c r="R41" s="36"/>
      <c r="S41" s="36"/>
      <c r="T41" s="36"/>
      <c r="U41" s="36"/>
      <c r="V41" s="36"/>
    </row>
    <row r="42" spans="1:22" ht="50.1" customHeight="1">
      <c r="A42" s="238" t="s">
        <v>52</v>
      </c>
      <c r="B42" s="47" t="s">
        <v>4</v>
      </c>
      <c r="C42" s="29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8" t="s">
        <v>10</v>
      </c>
      <c r="O42" s="35"/>
      <c r="P42" s="35"/>
      <c r="Q42" s="35"/>
      <c r="R42" s="35"/>
      <c r="S42" s="35"/>
      <c r="T42" s="35"/>
      <c r="U42" s="35"/>
      <c r="V42" s="35"/>
    </row>
    <row r="43" spans="1:22" s="34" customFormat="1" ht="18">
      <c r="A43" s="303"/>
      <c r="B43" s="262" t="str">
        <f>'Nädal_15_4.-9.klass'!B43</f>
        <v>Hakklihasupp</v>
      </c>
      <c r="C43" s="23" t="str">
        <f>'Nädal_15_4.-9.klass'!C43</f>
        <v>Seahakkliha, kartul, porgand, mugulsibul, vesi, loorber, petersell, söögisool, must pipar</v>
      </c>
      <c r="D43" s="21">
        <v>300</v>
      </c>
      <c r="E43" s="21">
        <f>D43*'Nädal_15_4.-9.klass'!E43/'Nädal_15_4.-9.klass'!D43</f>
        <v>238.5</v>
      </c>
      <c r="F43" s="21">
        <f>D43*'Nädal_15_4.-9.klass'!F43/'Nädal_15_4.-9.klass'!D43</f>
        <v>17.25</v>
      </c>
      <c r="G43" s="21">
        <f>D43*'Nädal_15_4.-9.klass'!G43/'Nädal_15_4.-9.klass'!D43</f>
        <v>14.025</v>
      </c>
      <c r="H43" s="21">
        <f>D43*'Nädal_15_4.-9.klass'!H43/'Nädal_15_4.-9.klass'!D43</f>
        <v>9.75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78" t="s">
        <v>13</v>
      </c>
      <c r="B44" s="262" t="str">
        <f>'Nädal_15_4.-9.klass'!B44</f>
        <v>Tomatine kikerhernesupp</v>
      </c>
      <c r="C44" s="23" t="str">
        <f>'Nädal_15_4.-9.klass'!C44</f>
        <v>Kikerherned, kartul, porgand, mugulsibul, tomatipasta, küüslauk, vesi, pune, petersell, söögisool, must pipar</v>
      </c>
      <c r="D44" s="27">
        <v>50</v>
      </c>
      <c r="E44" s="21">
        <f>D44*'Nädal_15_4.-9.klass'!E44/'Nädal_15_4.-9.klass'!D44</f>
        <v>42.1</v>
      </c>
      <c r="F44" s="21">
        <f>D44*'Nädal_15_4.-9.klass'!F44/'Nädal_15_4.-9.klass'!D44</f>
        <v>4.25</v>
      </c>
      <c r="G44" s="21">
        <f>D44*'Nädal_15_4.-9.klass'!G44/'Nädal_15_4.-9.klass'!D44</f>
        <v>1.84</v>
      </c>
      <c r="H44" s="21">
        <f>D44*'Nädal_15_4.-9.klass'!H44/'Nädal_15_4.-9.klass'!D44</f>
        <v>1.22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305"/>
      <c r="B45" s="262" t="str">
        <f>'Nädal_15_4.-9.klass'!B46</f>
        <v>Maisimannakreem kisselliga (L)</v>
      </c>
      <c r="C45" s="23" t="str">
        <f>'Nädal_15_4.-9.klass'!C46</f>
        <v>Maisimanna, piim, vesi, vahukoor, mustsõstar, suhkur, kartulitärklis</v>
      </c>
      <c r="D45" s="25">
        <v>100</v>
      </c>
      <c r="E45" s="21">
        <f>D45*'Nädal_15_4.-9.klass'!E46/'Nädal_15_4.-9.klass'!D46</f>
        <v>168.75</v>
      </c>
      <c r="F45" s="21">
        <f>D45*'Nädal_15_4.-9.klass'!F46/'Nädal_15_4.-9.klass'!D46</f>
        <v>35.5</v>
      </c>
      <c r="G45" s="21">
        <f>D45*'Nädal_15_4.-9.klass'!G46/'Nädal_15_4.-9.klass'!D46</f>
        <v>1.90625</v>
      </c>
      <c r="H45" s="21">
        <f>D45*'Nädal_15_4.-9.klass'!H46/'Nädal_15_4.-9.klass'!D46</f>
        <v>1.6625000000000003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5"/>
      <c r="B46" s="262" t="str">
        <f>'Nädal_15_4.-9.klass'!B47</f>
        <v>Vanilje panna cotta pohlakastmega (L)</v>
      </c>
      <c r="C46" s="23" t="str">
        <f>'Nädal_15_4.-9.klass'!C47</f>
        <v>Maitsestamata jogurt, piim, vesi, vahukoor, pohlad, želatiin, sukur, vanillisuhkur</v>
      </c>
      <c r="D46" s="25">
        <v>100</v>
      </c>
      <c r="E46" s="21">
        <f>D46*'Nädal_15_4.-9.klass'!E47/'Nädal_15_4.-9.klass'!D47</f>
        <v>109.1144</v>
      </c>
      <c r="F46" s="21">
        <f>D46*'Nädal_15_4.-9.klass'!F47/'Nädal_15_4.-9.klass'!D47</f>
        <v>12.888</v>
      </c>
      <c r="G46" s="21">
        <f>D46*'Nädal_15_4.-9.klass'!G47/'Nädal_15_4.-9.klass'!D47</f>
        <v>4.9960000000000004</v>
      </c>
      <c r="H46" s="21">
        <f>D46*'Nädal_15_4.-9.klass'!H47/'Nädal_15_4.-9.klass'!D47</f>
        <v>3.2256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.95" customHeight="1">
      <c r="A47" s="314"/>
      <c r="B47" s="262" t="str">
        <f>'Nädal_15_4.-9.klass'!B48</f>
        <v>Piimatooted (piim, keefir) (L)</v>
      </c>
      <c r="C47" s="23"/>
      <c r="D47" s="25">
        <v>50</v>
      </c>
      <c r="E47" s="21">
        <f>D47*'Nädal_15_4.-9.klass'!E48/'Nädal_15_4.-9.klass'!D48</f>
        <v>28.195</v>
      </c>
      <c r="F47" s="21">
        <f>D47*'Nädal_15_4.-9.klass'!F48/'Nädal_15_4.-9.klass'!D48</f>
        <v>2.4375</v>
      </c>
      <c r="G47" s="21">
        <f>D47*'Nädal_15_4.-9.klass'!G48/'Nädal_15_4.-9.klass'!D48</f>
        <v>1.2849999999999999</v>
      </c>
      <c r="H47" s="21">
        <f>D47*'Nädal_15_4.-9.klass'!H48/'Nädal_15_4.-9.klass'!D48</f>
        <v>1.72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ht="18.95" customHeight="1">
      <c r="A48" s="314"/>
      <c r="B48" s="262" t="str">
        <f>'Nädal_15_4.-9.klass'!B49</f>
        <v>Mahl (erinevad maitsed)</v>
      </c>
      <c r="C48" s="23" t="str">
        <f>'Nädal_15_4.-9.klass'!C49</f>
        <v>Rõngu suhkruvaba mahlakonsentraat 100% naturaalne, vesi</v>
      </c>
      <c r="D48" s="25">
        <v>25</v>
      </c>
      <c r="E48" s="21">
        <f>D48*'Nädal_15_4.-9.klass'!E49/'Nädal_15_4.-9.klass'!D49</f>
        <v>12.132200000000001</v>
      </c>
      <c r="F48" s="21">
        <f>D48*'Nädal_15_4.-9.klass'!F49/'Nädal_15_4.-9.klass'!D49</f>
        <v>2.9455</v>
      </c>
      <c r="G48" s="21">
        <f>D48*'Nädal_15_4.-9.klass'!G49/'Nädal_15_4.-9.klass'!D49</f>
        <v>1.2500000000000001E-2</v>
      </c>
      <c r="H48" s="21">
        <f>D48*'Nädal_15_4.-9.klass'!H49/'Nädal_15_4.-9.klass'!D49</f>
        <v>9.0749999999999997E-2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20" ht="30">
      <c r="A49" s="314"/>
      <c r="B49" s="262" t="str">
        <f>'Nädal_15_4.-9.klass'!B50</f>
        <v>Joogijogurt , maitsestatud (L)</v>
      </c>
      <c r="C49" s="23" t="str">
        <f>'Nädal_15_4.-9.klass'!C50</f>
        <v>Maitsestamata jogurt, naturaalne marjapüree (maasikas, vaarikas, mustad sõstrad, punased sõstrad, mustikas), suhkur</v>
      </c>
      <c r="D49" s="25">
        <v>25</v>
      </c>
      <c r="E49" s="21">
        <f>D49*'Nädal_15_4.-9.klass'!E50/'Nädal_15_4.-9.klass'!D50</f>
        <v>18.686499999999999</v>
      </c>
      <c r="F49" s="21">
        <f>D49*'Nädal_15_4.-9.klass'!F50/'Nädal_15_4.-9.klass'!D50</f>
        <v>3.0307499999999998</v>
      </c>
      <c r="G49" s="21">
        <f>D49*'Nädal_15_4.-9.klass'!G50/'Nädal_15_4.-9.klass'!D50</f>
        <v>0.375</v>
      </c>
      <c r="H49" s="21">
        <f>D49*'Nädal_15_4.-9.klass'!H50/'Nädal_15_4.-9.klass'!D50</f>
        <v>0.8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4"/>
      <c r="B50" s="262" t="str">
        <f>'Nädal_15_4.-9.klass'!B51</f>
        <v>Tee, suhkruta</v>
      </c>
      <c r="C50" s="23" t="str">
        <f>'Nädal_15_4.-9.klass'!C51</f>
        <v>Teepuru, vesi</v>
      </c>
      <c r="D50" s="25">
        <v>50</v>
      </c>
      <c r="E50" s="21">
        <f>D50*'Nädal_15_4.-9.klass'!E51/'Nädal_15_4.-9.klass'!D51</f>
        <v>0.2</v>
      </c>
      <c r="F50" s="21">
        <f>D50*'Nädal_15_4.-9.klass'!F51/'Nädal_15_4.-9.klass'!D51</f>
        <v>0</v>
      </c>
      <c r="G50" s="21">
        <f>D50*'Nädal_15_4.-9.klass'!G51/'Nädal_15_4.-9.klass'!D51</f>
        <v>0</v>
      </c>
      <c r="H50" s="21">
        <f>D50*'Nädal_15_4.-9.klass'!H51/'Nädal_15_4.-9.klass'!D51</f>
        <v>0.05</v>
      </c>
    </row>
    <row r="51" spans="1:20" ht="18.95" customHeight="1">
      <c r="A51" s="314"/>
      <c r="B51" s="262" t="str">
        <f>'Nädal_15_4.-9.klass'!B52</f>
        <v>Rukkileiva (3 sorti) - ja sepikutoodete valik(G)</v>
      </c>
      <c r="C51" s="23"/>
      <c r="D51" s="25">
        <v>50</v>
      </c>
      <c r="E51" s="21">
        <f>D51*'Nädal_15_4.-9.klass'!E52/'Nädal_15_4.-9.klass'!D52</f>
        <v>123.1</v>
      </c>
      <c r="F51" s="21">
        <f>E51*'Nädal_15_4.-9.klass'!F52/'Nädal_15_4.-9.klass'!E52</f>
        <v>26.15</v>
      </c>
      <c r="G51" s="21">
        <f>F51*'Nädal_15_4.-9.klass'!G52/'Nädal_15_4.-9.klass'!F52</f>
        <v>1</v>
      </c>
      <c r="H51" s="21">
        <f>G51*'Nädal_15_4.-9.klass'!H52/'Nädal_15_4.-9.klass'!G52</f>
        <v>3.5750000000000002</v>
      </c>
    </row>
    <row r="52" spans="1:20" ht="18.95" customHeight="1">
      <c r="A52" s="314"/>
      <c r="B52" s="262" t="str">
        <f>'Nädal_15_4.-9.klass'!B53</f>
        <v>Valge/punane peakapsas</v>
      </c>
      <c r="C52" s="23"/>
      <c r="D52" s="25">
        <v>50</v>
      </c>
      <c r="E52" s="21">
        <f>D52*'Nädal_15_4.-9.klass'!E53/'Nädal_15_4.-9.klass'!D53</f>
        <v>14.9</v>
      </c>
      <c r="F52" s="21">
        <f>E52*'Nädal_15_4.-9.klass'!F53/'Nädal_15_4.-9.klass'!E53</f>
        <v>2.29</v>
      </c>
      <c r="G52" s="21">
        <f>F52*'Nädal_15_4.-9.klass'!G53/'Nädal_15_4.-9.klass'!F53</f>
        <v>7.4999999999999997E-2</v>
      </c>
      <c r="H52" s="21">
        <f>G52*'Nädal_15_4.-9.klass'!H53/'Nädal_15_4.-9.klass'!G53</f>
        <v>0.67500000000000004</v>
      </c>
    </row>
    <row r="53" spans="1:20" ht="18.95" customHeight="1">
      <c r="A53" s="315"/>
      <c r="B53" s="262" t="str">
        <f>'Nädal_15_4.-9.klass'!B54</f>
        <v>Õun (mahe)</v>
      </c>
      <c r="C53" s="23"/>
      <c r="D53" s="25">
        <v>50</v>
      </c>
      <c r="E53" s="21">
        <f>D53*'Nädal_15_4.-9.klass'!E54/'Nädal_15_4.-9.klass'!D54</f>
        <v>24.038</v>
      </c>
      <c r="F53" s="21">
        <f>E53*'Nädal_15_4.-9.klass'!F54/'Nädal_15_4.-9.klass'!E54</f>
        <v>6.74</v>
      </c>
      <c r="G53" s="21">
        <f>F53*'Nädal_15_4.-9.klass'!G54/'Nädal_15_4.-9.klass'!F54</f>
        <v>0</v>
      </c>
      <c r="H53" s="21">
        <v>0</v>
      </c>
    </row>
    <row r="54" spans="1:20" s="34" customFormat="1" ht="18.95" customHeight="1">
      <c r="A54" s="418" t="s">
        <v>37</v>
      </c>
      <c r="B54" s="419"/>
      <c r="C54" s="420"/>
      <c r="D54" s="50"/>
      <c r="E54" s="48">
        <f>SUM(E43:E53)</f>
        <v>779.71610000000021</v>
      </c>
      <c r="F54" s="48">
        <f>SUM(F43:F53)</f>
        <v>113.48175000000001</v>
      </c>
      <c r="G54" s="48">
        <f>SUM(G43:G53)</f>
        <v>25.514750000000003</v>
      </c>
      <c r="H54" s="48">
        <f>SUM(H43:H53)</f>
        <v>22.76885</v>
      </c>
      <c r="J54" s="33"/>
      <c r="K54" s="32"/>
      <c r="L54" s="32"/>
      <c r="M54" s="32"/>
      <c r="N54" s="32"/>
      <c r="O54" s="32"/>
    </row>
    <row r="55" spans="1:20" ht="50.1" customHeight="1">
      <c r="A55" s="238" t="s">
        <v>72</v>
      </c>
      <c r="B55" s="47" t="s">
        <v>4</v>
      </c>
      <c r="C55" s="29" t="s">
        <v>5</v>
      </c>
      <c r="D55" s="28" t="s">
        <v>6</v>
      </c>
      <c r="E55" s="28" t="s">
        <v>7</v>
      </c>
      <c r="F55" s="28" t="s">
        <v>8</v>
      </c>
      <c r="G55" s="28" t="s">
        <v>9</v>
      </c>
      <c r="H55" s="28" t="s">
        <v>10</v>
      </c>
    </row>
    <row r="56" spans="1:20" ht="18">
      <c r="A56" s="298"/>
      <c r="B56" s="262" t="str">
        <f>'Nädal_15_4.-9.klass'!B57</f>
        <v>Ahjukala juustukattega (G, L, PT)</v>
      </c>
      <c r="C56" s="23" t="str">
        <f>'Nädal_15_4.-9.klass'!C57</f>
        <v>Valge kala, toiduõli, sidrun, till, juust, hapukoor,porrulauk, söögisool, must pipar</v>
      </c>
      <c r="D56" s="21">
        <v>100</v>
      </c>
      <c r="E56" s="21">
        <f>D56*'Nädal_15_4.-9.klass'!E57/'Nädal_15_4.-9.klass'!D57</f>
        <v>154.30000000000001</v>
      </c>
      <c r="F56" s="21">
        <f>D56*'Nädal_15_4.-9.klass'!F57/'Nädal_15_4.-9.klass'!D57</f>
        <v>0.86199999999999999</v>
      </c>
      <c r="G56" s="21">
        <f>D56*'Nädal_15_4.-9.klass'!G57/'Nädal_15_4.-9.klass'!D57</f>
        <v>8.093</v>
      </c>
      <c r="H56" s="21">
        <f>D56*'Nädal_15_4.-9.klass'!H57/'Nädal_15_4.-9.klass'!D57</f>
        <v>19.693000000000001</v>
      </c>
    </row>
    <row r="57" spans="1:20" ht="30">
      <c r="A57" s="278" t="s">
        <v>13</v>
      </c>
      <c r="B57" s="262" t="str">
        <f>'Nädal_15_4.-9.klass'!B58</f>
        <v>Köögivilja-läätse pikkpoiss (G, L, M)</v>
      </c>
      <c r="C57" s="23" t="str">
        <f>'Nädal_15_4.-9.klass'!C58</f>
        <v>Suvikõrvits, pastinaak, läätsed, kanamuna, küüslauk, söögisool, riivsai, juust,mugulsibul, toiduõli, must pipar, söögisool, Vahemere ürdisegu (pune, basiilik, tüümian, rosmariin, majoraan)</v>
      </c>
      <c r="D57" s="27">
        <v>50</v>
      </c>
      <c r="E57" s="21">
        <f>D57*'Nädal_15_4.-9.klass'!E58/'Nädal_15_4.-9.klass'!D58</f>
        <v>65.400000000000006</v>
      </c>
      <c r="F57" s="21">
        <f>D57*'Nädal_15_4.-9.klass'!F58/'Nädal_15_4.-9.klass'!D58</f>
        <v>8.34</v>
      </c>
      <c r="G57" s="21">
        <f>D57*'Nädal_15_4.-9.klass'!G58/'Nädal_15_4.-9.klass'!D58</f>
        <v>1.42</v>
      </c>
      <c r="H57" s="21">
        <f>D57*'Nädal_15_4.-9.klass'!H58/'Nädal_15_4.-9.klass'!D58</f>
        <v>4.01</v>
      </c>
    </row>
    <row r="58" spans="1:20" ht="18.95" customHeight="1">
      <c r="A58" s="299"/>
      <c r="B58" s="262" t="str">
        <f>'Nädal_15_4.-9.klass'!B59</f>
        <v>Kartul, aurutatud (mahe)</v>
      </c>
      <c r="C58" s="23"/>
      <c r="D58" s="25">
        <v>100</v>
      </c>
      <c r="E58" s="21">
        <f>D58*'Nädal_15_4.-9.klass'!E59/'Nädal_15_4.-9.klass'!D59</f>
        <v>72.5</v>
      </c>
      <c r="F58" s="21">
        <f>D58*'Nädal_15_4.-9.klass'!F59/'Nädal_15_4.-9.klass'!D59</f>
        <v>16.5</v>
      </c>
      <c r="G58" s="21">
        <f>D58*'Nädal_15_4.-9.klass'!G59/'Nädal_15_4.-9.klass'!D59</f>
        <v>0.1</v>
      </c>
      <c r="H58" s="21">
        <f>D58*'Nädal_15_4.-9.klass'!H59/'Nädal_15_4.-9.klass'!D59</f>
        <v>1.8999999999999997</v>
      </c>
    </row>
    <row r="59" spans="1:20" ht="18.95" customHeight="1">
      <c r="A59" s="299"/>
      <c r="B59" s="262" t="str">
        <f>'Nädal_15_4.-9.klass'!B60</f>
        <v>Kuskuss, aurutatud (G)</v>
      </c>
      <c r="C59" s="23" t="str">
        <f>'Nädal_15_4.-9.klass'!C60</f>
        <v>Kuskuss, vesi, söögisool</v>
      </c>
      <c r="D59" s="25">
        <v>100</v>
      </c>
      <c r="E59" s="21">
        <f>D59*'Nädal_15_4.-9.klass'!E60/'Nädal_15_4.-9.klass'!D60</f>
        <v>134.00000000000003</v>
      </c>
      <c r="F59" s="21">
        <f>D59*'Nädal_15_4.-9.klass'!F60/'Nädal_15_4.-9.klass'!D60</f>
        <v>27.2</v>
      </c>
      <c r="G59" s="21">
        <f>D59*'Nädal_15_4.-9.klass'!G60/'Nädal_15_4.-9.klass'!D60</f>
        <v>0</v>
      </c>
      <c r="H59" s="21">
        <f>D59*'Nädal_15_4.-9.klass'!H60/'Nädal_15_4.-9.klass'!D60</f>
        <v>4.1333333333333337</v>
      </c>
    </row>
    <row r="60" spans="1:20" ht="18">
      <c r="A60" s="299"/>
      <c r="B60" s="262" t="str">
        <f>'Nädal_15_4.-9.klass'!B61</f>
        <v>Pastinaak, röstitud</v>
      </c>
      <c r="C60" s="23" t="str">
        <f>'Nädal_15_4.-9.klass'!C61</f>
        <v>Pastinaak, toiduõli, söögisool</v>
      </c>
      <c r="D60" s="25">
        <v>100</v>
      </c>
      <c r="E60" s="21">
        <f>D60*'Nädal_15_4.-9.klass'!E61/'Nädal_15_4.-9.klass'!D61</f>
        <v>64.400000000000006</v>
      </c>
      <c r="F60" s="21">
        <f>D60*'Nädal_15_4.-9.klass'!F61/'Nädal_15_4.-9.klass'!D61</f>
        <v>15.9</v>
      </c>
      <c r="G60" s="21">
        <f>D60*'Nädal_15_4.-9.klass'!G61/'Nädal_15_4.-9.klass'!D61</f>
        <v>0.6</v>
      </c>
      <c r="H60" s="21">
        <f>D60*'Nädal_15_4.-9.klass'!H61/'Nädal_15_4.-9.klass'!D61</f>
        <v>1.7</v>
      </c>
      <c r="J60" s="33"/>
      <c r="K60" s="32"/>
      <c r="L60" s="32"/>
      <c r="M60" s="32"/>
      <c r="N60" s="32"/>
      <c r="O60" s="32"/>
    </row>
    <row r="61" spans="1:20" ht="18.95" customHeight="1">
      <c r="A61" s="299"/>
      <c r="B61" s="262" t="str">
        <f>'Nädal_15_4.-9.klass'!B62</f>
        <v>Tartarkaste (L)</v>
      </c>
      <c r="C61" s="23" t="str">
        <f>'Nädal_15_4.-9.klass'!C62</f>
        <v>Hapukoor, majonees, marineeritud kurk, sidrunimahl, till, petersell, söögisool, must pipar, suhkur</v>
      </c>
      <c r="D61" s="25">
        <v>50</v>
      </c>
      <c r="E61" s="21">
        <f>D61*'Nädal_15_4.-9.klass'!E62/'Nädal_15_4.-9.klass'!D62</f>
        <v>102</v>
      </c>
      <c r="F61" s="21">
        <f>D61*'Nädal_15_4.-9.klass'!F62/'Nädal_15_4.-9.klass'!D62</f>
        <v>2.0499999999999998</v>
      </c>
      <c r="G61" s="21">
        <f>D61*'Nädal_15_4.-9.klass'!G62/'Nädal_15_4.-9.klass'!D62</f>
        <v>9.94</v>
      </c>
      <c r="H61" s="21">
        <f>D61*'Nädal_15_4.-9.klass'!H62/'Nädal_15_4.-9.klass'!D62</f>
        <v>1.04</v>
      </c>
      <c r="J61" s="33"/>
      <c r="K61" s="32"/>
      <c r="L61" s="32"/>
      <c r="M61" s="32"/>
      <c r="N61" s="32"/>
      <c r="O61" s="32"/>
    </row>
    <row r="62" spans="1:20" ht="18.95" customHeight="1">
      <c r="A62" s="301"/>
      <c r="B62" s="262" t="str">
        <f>'Nädal_15_4.-9.klass'!B63</f>
        <v>Porgandi-ananassisalat</v>
      </c>
      <c r="C62" s="23" t="str">
        <f>'Nädal_15_4.-9.klass'!C63</f>
        <v>Porgand, toiduõli, ananass</v>
      </c>
      <c r="D62" s="25">
        <v>100</v>
      </c>
      <c r="E62" s="21">
        <f>D62*'Nädal_15_4.-9.klass'!E63/'Nädal_15_4.-9.klass'!D63</f>
        <v>45.308999999999997</v>
      </c>
      <c r="F62" s="21">
        <f>D62*'Nädal_15_4.-9.klass'!F63/'Nädal_15_4.-9.klass'!D63</f>
        <v>8.6370000000000005</v>
      </c>
      <c r="G62" s="21">
        <f>D62*'Nädal_15_4.-9.klass'!G63/'Nädal_15_4.-9.klass'!D63</f>
        <v>1.5429999999999999</v>
      </c>
      <c r="H62" s="21">
        <f>D62*'Nädal_15_4.-9.klass'!H63/'Nädal_15_4.-9.klass'!D63</f>
        <v>0.57399999999999995</v>
      </c>
    </row>
    <row r="63" spans="1:20" ht="18.95" customHeight="1">
      <c r="A63" s="301"/>
      <c r="B63" s="262" t="str">
        <f>'Nädal_15_4.-9.klass'!B64</f>
        <v>Nuikapsas, kikerherned, porrulauk</v>
      </c>
      <c r="C63" s="23"/>
      <c r="D63" s="25">
        <v>100</v>
      </c>
      <c r="E63" s="21">
        <f>D63*'Nädal_15_4.-9.klass'!E64/'Nädal_15_4.-9.klass'!D64</f>
        <v>62.3</v>
      </c>
      <c r="F63" s="21">
        <f>D63*'Nädal_15_4.-9.klass'!F64/'Nädal_15_4.-9.klass'!D64</f>
        <v>6.83</v>
      </c>
      <c r="G63" s="21">
        <f>D63*'Nädal_15_4.-9.klass'!G64/'Nädal_15_4.-9.klass'!D64</f>
        <v>1.1000000000000001</v>
      </c>
      <c r="H63" s="21">
        <f>D63*'Nädal_15_4.-9.klass'!H64/'Nädal_15_4.-9.klass'!D64</f>
        <v>3.47</v>
      </c>
    </row>
    <row r="64" spans="1:20" ht="18.95" customHeight="1">
      <c r="A64" s="301"/>
      <c r="B64" s="262" t="str">
        <f>'Nädal_15_4.-9.klass'!B65</f>
        <v>Seemnesegu (mahe)</v>
      </c>
      <c r="C64" s="23" t="str">
        <f>'Nädal_15_4.-9.klass'!C65</f>
        <v>Kõrvitsaseemned, päevalilleseemned, seesamiseemned</v>
      </c>
      <c r="D64" s="25">
        <v>10</v>
      </c>
      <c r="E64" s="21">
        <f>D64*'Nädal_15_4.-9.klass'!E65/'Nädal_15_4.-9.klass'!D65</f>
        <v>60.8767</v>
      </c>
      <c r="F64" s="21">
        <f>D64*'Nädal_15_4.-9.klass'!F65/'Nädal_15_4.-9.klass'!D65</f>
        <v>1.28</v>
      </c>
      <c r="G64" s="21">
        <f>D64*'Nädal_15_4.-9.klass'!G65/'Nädal_15_4.-9.klass'!D65</f>
        <v>5.1566999999999998</v>
      </c>
      <c r="H64" s="21">
        <f>D64*'Nädal_15_4.-9.klass'!H65/'Nädal_15_4.-9.klass'!D65</f>
        <v>2.8232999999999993</v>
      </c>
    </row>
    <row r="65" spans="1:8" ht="18.95" customHeight="1">
      <c r="A65" s="301"/>
      <c r="B65" s="262" t="str">
        <f>'Nädal_15_4.-9.klass'!B66</f>
        <v>Mahla-õlikaste</v>
      </c>
      <c r="C65" s="23" t="str">
        <f>'Nädal_15_4.-9.klass'!C66</f>
        <v>Õunamahl 100% naturaalne, õunaäädikas, sinepipulber, söögisool, petersell, värske, toiduõli</v>
      </c>
      <c r="D65" s="25">
        <v>5</v>
      </c>
      <c r="E65" s="21">
        <f>D65*'Nädal_15_4.-9.klass'!E66/'Nädal_15_4.-9.klass'!D66</f>
        <v>32.189399999999999</v>
      </c>
      <c r="F65" s="21">
        <f>D65*'Nädal_15_4.-9.klass'!F66/'Nädal_15_4.-9.klass'!D66</f>
        <v>9.7050000000000011E-2</v>
      </c>
      <c r="G65" s="21">
        <f>D65*'Nädal_15_4.-9.klass'!G66/'Nädal_15_4.-9.klass'!D66</f>
        <v>3.5305500000000003</v>
      </c>
      <c r="H65" s="21">
        <f>D65*'Nädal_15_4.-9.klass'!H66/'Nädal_15_4.-9.klass'!D66</f>
        <v>1.3550000000000001E-2</v>
      </c>
    </row>
    <row r="66" spans="1:8" ht="18.95" customHeight="1">
      <c r="A66" s="301"/>
      <c r="B66" s="262" t="str">
        <f>'Nädal_15_4.-9.klass'!B67</f>
        <v>Piimatooted (piim, keefir) (L)</v>
      </c>
      <c r="C66" s="23"/>
      <c r="D66" s="25">
        <v>50</v>
      </c>
      <c r="E66" s="21">
        <f>D66*'Nädal_15_4.-9.klass'!E67/'Nädal_15_4.-9.klass'!D67</f>
        <v>28.195</v>
      </c>
      <c r="F66" s="21">
        <f>D66*'Nädal_15_4.-9.klass'!F67/'Nädal_15_4.-9.klass'!D67</f>
        <v>2.4375</v>
      </c>
      <c r="G66" s="21">
        <f>D66*'Nädal_15_4.-9.klass'!G67/'Nädal_15_4.-9.klass'!D67</f>
        <v>1.2849999999999999</v>
      </c>
      <c r="H66" s="21">
        <f>D66*'Nädal_15_4.-9.klass'!H67/'Nädal_15_4.-9.klass'!D67</f>
        <v>1.72</v>
      </c>
    </row>
    <row r="67" spans="1:8" ht="18.95" customHeight="1">
      <c r="A67" s="301"/>
      <c r="B67" s="262" t="str">
        <f>'Nädal_15_4.-9.klass'!B68</f>
        <v>Joogijogurt, maitsestatud (L)</v>
      </c>
      <c r="C67" s="23" t="str">
        <f>'Nädal_15_4.-9.klass'!C68</f>
        <v>Maitsestamata jogurt, naturaalne marjapüree (maasikas, vaarikas, mustad sõstrad, punased sõstrad, mustikas), suhkur</v>
      </c>
      <c r="D67" s="25">
        <v>50</v>
      </c>
      <c r="E67" s="21">
        <f>D67*'Nädal_15_4.-9.klass'!E68/'Nädal_15_4.-9.klass'!D68</f>
        <v>37.372999999999998</v>
      </c>
      <c r="F67" s="21">
        <f>D67*'Nädal_15_4.-9.klass'!F68/'Nädal_15_4.-9.klass'!D68</f>
        <v>6.0614999999999997</v>
      </c>
      <c r="G67" s="21">
        <f>D67*'Nädal_15_4.-9.klass'!G68/'Nädal_15_4.-9.klass'!D68</f>
        <v>0.75</v>
      </c>
      <c r="H67" s="21">
        <f>D67*'Nädal_15_4.-9.klass'!H68/'Nädal_15_4.-9.klass'!D68</f>
        <v>1.6</v>
      </c>
    </row>
    <row r="68" spans="1:8" ht="18.95" customHeight="1">
      <c r="A68" s="312"/>
      <c r="B68" s="262" t="str">
        <f>'Nädal_15_4.-9.klass'!B69</f>
        <v>Tee, suhkruta</v>
      </c>
      <c r="C68" s="23" t="str">
        <f>'Nädal_15_4.-9.klass'!C69</f>
        <v>Teepuru, vesi</v>
      </c>
      <c r="D68" s="25">
        <v>50</v>
      </c>
      <c r="E68" s="21">
        <f>D68*'Nädal_15_4.-9.klass'!E69/'Nädal_15_4.-9.klass'!D69</f>
        <v>0.2</v>
      </c>
      <c r="F68" s="21">
        <f>D68*'Nädal_15_4.-9.klass'!F69/'Nädal_15_4.-9.klass'!D69</f>
        <v>0</v>
      </c>
      <c r="G68" s="21">
        <f>D68*'Nädal_15_4.-9.klass'!G69/'Nädal_15_4.-9.klass'!D69</f>
        <v>0</v>
      </c>
      <c r="H68" s="21">
        <f>D68*'Nädal_15_4.-9.klass'!H69/'Nädal_15_4.-9.klass'!D69</f>
        <v>0.05</v>
      </c>
    </row>
    <row r="69" spans="1:8" ht="18.95" customHeight="1">
      <c r="A69" s="312"/>
      <c r="B69" s="262" t="str">
        <f>'Nädal_15_4.-9.klass'!B70</f>
        <v>Rukkileiva (3 sorti) - ja sepikutoodete valik(G)</v>
      </c>
      <c r="C69" s="23"/>
      <c r="D69" s="25">
        <v>30</v>
      </c>
      <c r="E69" s="21">
        <f>D69*'Nädal_15_4.-9.klass'!E70/'Nädal_15_4.-9.klass'!D70</f>
        <v>73.86</v>
      </c>
      <c r="F69" s="21">
        <f>E69*'Nädal_15_4.-9.klass'!F70/'Nädal_15_4.-9.klass'!E70</f>
        <v>15.69</v>
      </c>
      <c r="G69" s="21">
        <f>F69*'Nädal_15_4.-9.klass'!G70/'Nädal_15_4.-9.klass'!F70</f>
        <v>0.6</v>
      </c>
      <c r="H69" s="21">
        <f>G69*'Nädal_15_4.-9.klass'!H70/'Nädal_15_4.-9.klass'!G70</f>
        <v>2.145</v>
      </c>
    </row>
    <row r="70" spans="1:8" ht="18.95" customHeight="1">
      <c r="A70" s="312"/>
      <c r="B70" s="262" t="str">
        <f>'Nädal_15_4.-9.klass'!B71</f>
        <v>Valge redis</v>
      </c>
      <c r="C70" s="23"/>
      <c r="D70" s="25">
        <v>50</v>
      </c>
      <c r="E70" s="21">
        <f>D70*'Nädal_15_4.-9.klass'!E71/'Nädal_15_4.-9.klass'!D71</f>
        <v>9.4499999999999993</v>
      </c>
      <c r="F70" s="21">
        <f>E70*'Nädal_15_4.-9.klass'!F71/'Nädal_15_4.-9.klass'!E71</f>
        <v>1.45</v>
      </c>
      <c r="G70" s="21">
        <f>F70*'Nädal_15_4.-9.klass'!G71/'Nädal_15_4.-9.klass'!F71</f>
        <v>4.9999999999999996E-2</v>
      </c>
      <c r="H70" s="21">
        <f>G70*'Nädal_15_4.-9.klass'!H71/'Nädal_15_4.-9.klass'!G71</f>
        <v>0.39999999999999997</v>
      </c>
    </row>
    <row r="71" spans="1:8" ht="18.95" customHeight="1">
      <c r="A71" s="325"/>
      <c r="B71" s="262" t="str">
        <f>'Nädal_15_4.-9.klass'!B72</f>
        <v>Pirn</v>
      </c>
      <c r="C71" s="23"/>
      <c r="D71" s="25">
        <v>50</v>
      </c>
      <c r="E71" s="21">
        <f>D71*'Nädal_15_4.-9.klass'!E72/'Nädal_15_4.-9.klass'!D72</f>
        <v>19.988</v>
      </c>
      <c r="F71" s="21">
        <f>E71*'Nädal_15_4.-9.klass'!F72/'Nädal_15_4.-9.klass'!E72</f>
        <v>5.97</v>
      </c>
      <c r="G71" s="21">
        <f>F71*'Nädal_15_4.-9.klass'!G72/'Nädal_15_4.-9.klass'!F72</f>
        <v>0</v>
      </c>
      <c r="H71" s="21" t="s">
        <v>528</v>
      </c>
    </row>
    <row r="72" spans="1:8" ht="18.95" customHeight="1">
      <c r="A72" s="418" t="s">
        <v>37</v>
      </c>
      <c r="B72" s="419"/>
      <c r="C72" s="420"/>
      <c r="D72" s="49"/>
      <c r="E72" s="48">
        <f>SUM(E56:E71)</f>
        <v>962.3411000000001</v>
      </c>
      <c r="F72" s="48">
        <f>SUM(F56:F71)</f>
        <v>119.30504999999999</v>
      </c>
      <c r="G72" s="48">
        <f>SUM(G56:G71)</f>
        <v>34.16825</v>
      </c>
      <c r="H72" s="48">
        <f>SUM(H56:H71)</f>
        <v>45.272183333333331</v>
      </c>
    </row>
    <row r="73" spans="1:8" ht="50.1" customHeight="1">
      <c r="A73" s="238" t="s">
        <v>81</v>
      </c>
      <c r="B73" s="47" t="s">
        <v>4</v>
      </c>
      <c r="C73" s="29" t="s">
        <v>5</v>
      </c>
      <c r="D73" s="28" t="s">
        <v>6</v>
      </c>
      <c r="E73" s="28" t="s">
        <v>7</v>
      </c>
      <c r="F73" s="28" t="s">
        <v>8</v>
      </c>
      <c r="G73" s="28" t="s">
        <v>9</v>
      </c>
      <c r="H73" s="28" t="s">
        <v>10</v>
      </c>
    </row>
    <row r="74" spans="1:8" ht="30">
      <c r="A74" s="303"/>
      <c r="B74" s="262" t="str">
        <f>'Nädal_15_4.-9.klass'!B75</f>
        <v>Pilaff kanalihaga</v>
      </c>
      <c r="C74" s="23" t="str">
        <f>'Nädal_15_4.-9.klass'!C75</f>
        <v>Riis, vesi, söögisool, kanaliha, porgand, mugulsibul, toiduõli, vesi, küüslauk, söögisool, must pipar, jahvatatud paprika, petersell</v>
      </c>
      <c r="D74" s="21">
        <v>300</v>
      </c>
      <c r="E74" s="21">
        <f>D74*'Nädal_15_4.-9.klass'!E75/'Nädal_15_4.-9.klass'!D75</f>
        <v>375</v>
      </c>
      <c r="F74" s="21">
        <f>D74*'Nädal_15_4.-9.klass'!F75/'Nädal_15_4.-9.klass'!D75</f>
        <v>53.4</v>
      </c>
      <c r="G74" s="21">
        <f>D74*'Nädal_15_4.-9.klass'!G75/'Nädal_15_4.-9.klass'!D75</f>
        <v>10.53</v>
      </c>
      <c r="H74" s="21">
        <f>D74*'Nädal_15_4.-9.klass'!H75/'Nädal_15_4.-9.klass'!D75</f>
        <v>15.12</v>
      </c>
    </row>
    <row r="75" spans="1:8" ht="18">
      <c r="A75" s="278" t="s">
        <v>13</v>
      </c>
      <c r="B75" s="262" t="str">
        <f>'Nädal_15_4.-9.klass'!B76</f>
        <v>Pilaff porgandi ja punaste ubadega (mahe)</v>
      </c>
      <c r="C75" s="23" t="str">
        <f>'Nädal_15_4.-9.klass'!C76</f>
        <v>Riis, mugulsibul, küüslauk, toiduõli, porgand, vesi, punased oad, must pipar, jahvatatud paprika, söögisool</v>
      </c>
      <c r="D75" s="27">
        <v>50</v>
      </c>
      <c r="E75" s="21">
        <f>D75*'Nädal_15_4.-9.klass'!E76/'Nädal_15_4.-9.klass'!D76</f>
        <v>68.406000000000006</v>
      </c>
      <c r="F75" s="21">
        <f>D75*'Nädal_15_4.-9.klass'!F76/'Nädal_15_4.-9.klass'!D76</f>
        <v>12.422499999999999</v>
      </c>
      <c r="G75" s="21">
        <f>D75*'Nädal_15_4.-9.klass'!G76/'Nädal_15_4.-9.klass'!D76</f>
        <v>1.6785000000000003</v>
      </c>
      <c r="H75" s="21">
        <f>D75*'Nädal_15_4.-9.klass'!H76/'Nädal_15_4.-9.klass'!D76</f>
        <v>1.8660000000000003</v>
      </c>
    </row>
    <row r="76" spans="1:8" ht="18">
      <c r="A76" s="304"/>
      <c r="B76" s="262" t="str">
        <f>'Nädal_15_4.-9.klass'!B77</f>
        <v>Brokoli, aurutatud</v>
      </c>
      <c r="C76" s="23"/>
      <c r="D76" s="25">
        <v>100</v>
      </c>
      <c r="E76" s="21">
        <f>D76*'Nädal_15_4.-9.klass'!E77/'Nädal_15_4.-9.klass'!D77</f>
        <v>39.46</v>
      </c>
      <c r="F76" s="21">
        <f>D76*'Nädal_15_4.-9.klass'!F77/'Nädal_15_4.-9.klass'!D77</f>
        <v>6.1</v>
      </c>
      <c r="G76" s="21">
        <f>D76*'Nädal_15_4.-9.klass'!G77/'Nädal_15_4.-9.klass'!D77</f>
        <v>0.5</v>
      </c>
      <c r="H76" s="21">
        <f>D76*'Nädal_15_4.-9.klass'!H77/'Nädal_15_4.-9.klass'!D77</f>
        <v>4.0999999999999996</v>
      </c>
    </row>
    <row r="77" spans="1:8" ht="18.95" customHeight="1">
      <c r="A77" s="305"/>
      <c r="B77" s="262" t="str">
        <f>'Nädal_15_4.-9.klass'!B78</f>
        <v>Soe tomatikaste</v>
      </c>
      <c r="C77" s="23" t="str">
        <f>'Nädal_15_4.-9.klass'!C78</f>
        <v>Tomat, mugulsibul, porgand, küüslauk, toiduõli, söögisool, basiilik, värske</v>
      </c>
      <c r="D77" s="25">
        <v>50</v>
      </c>
      <c r="E77" s="21">
        <f>D77*'Nädal_15_4.-9.klass'!E78/'Nädal_15_4.-9.klass'!D78</f>
        <v>17.598500000000001</v>
      </c>
      <c r="F77" s="21">
        <f>D77*'Nädal_15_4.-9.klass'!F78/'Nädal_15_4.-9.klass'!D78</f>
        <v>3.2825000000000002</v>
      </c>
      <c r="G77" s="21">
        <f>D77*'Nädal_15_4.-9.klass'!G78/'Nädal_15_4.-9.klass'!D78</f>
        <v>0.54400000000000004</v>
      </c>
      <c r="H77" s="21">
        <f>D77*'Nädal_15_4.-9.klass'!H78/'Nädal_15_4.-9.klass'!D78</f>
        <v>0.38950000000000001</v>
      </c>
    </row>
    <row r="78" spans="1:8" ht="18.95" customHeight="1">
      <c r="A78" s="306"/>
      <c r="B78" s="262" t="str">
        <f>'Nädal_15_4.-9.klass'!B79</f>
        <v>Peedi-piprajuuresalat</v>
      </c>
      <c r="C78" s="23" t="str">
        <f>'Nädal_15_4.-9.klass'!C79</f>
        <v>Õun, peet, mädarõigas, hapukoor, suhkur, õunaäädikas</v>
      </c>
      <c r="D78" s="25">
        <v>100</v>
      </c>
      <c r="E78" s="21">
        <f>D78*'Nädal_15_4.-9.klass'!E79/'Nädal_15_4.-9.klass'!D79</f>
        <v>58.389000000000003</v>
      </c>
      <c r="F78" s="21">
        <f>D78*'Nädal_15_4.-9.klass'!F79/'Nädal_15_4.-9.klass'!D79</f>
        <v>10.348000000000003</v>
      </c>
      <c r="G78" s="21">
        <f>D78*'Nädal_15_4.-9.klass'!G79/'Nädal_15_4.-9.klass'!D79</f>
        <v>1.6719999999999999</v>
      </c>
      <c r="H78" s="21">
        <f>D78*'Nädal_15_4.-9.klass'!H79/'Nädal_15_4.-9.klass'!D79</f>
        <v>1.5420000000000003</v>
      </c>
    </row>
    <row r="79" spans="1:8" ht="30">
      <c r="A79" s="306"/>
      <c r="B79" s="262" t="str">
        <f>'Nädal_15_4.-9.klass'!B80</f>
        <v>Hiina kapsas, marineeritud punane sibul, mais</v>
      </c>
      <c r="C79" s="23" t="str">
        <f>'Nädal_15_4.-9.klass'!C80</f>
        <v>Hiina kapsas, marineeritud punane sibul (punane sibul, õunaäädikas, sidrunimahl, must pipar,söögisool, vesi, suhkur)</v>
      </c>
      <c r="D79" s="25">
        <v>100</v>
      </c>
      <c r="E79" s="21">
        <f>D79*'Nädal_15_4.-9.klass'!E80/'Nädal_15_4.-9.klass'!D80</f>
        <v>49.5</v>
      </c>
      <c r="F79" s="21">
        <f>D79*'Nädal_15_4.-9.klass'!F80/'Nädal_15_4.-9.klass'!D80</f>
        <v>7.43</v>
      </c>
      <c r="G79" s="21">
        <f>D79*'Nädal_15_4.-9.klass'!G80/'Nädal_15_4.-9.klass'!D80</f>
        <v>0.66700000000000004</v>
      </c>
      <c r="H79" s="21">
        <f>D79*'Nädal_15_4.-9.klass'!H80/'Nädal_15_4.-9.klass'!D80</f>
        <v>2.0099999999999998</v>
      </c>
    </row>
    <row r="80" spans="1:8" ht="18.95" customHeight="1">
      <c r="A80" s="306"/>
      <c r="B80" s="262" t="str">
        <f>'Nädal_15_4.-9.klass'!B81</f>
        <v>Seemnesegu (mahe)</v>
      </c>
      <c r="C80" s="23" t="str">
        <f>'Nädal_15_4.-9.klass'!C81</f>
        <v>Kõrvitsaseemned, päevalilleseemned, seesamiseemned</v>
      </c>
      <c r="D80" s="25">
        <v>10</v>
      </c>
      <c r="E80" s="21">
        <f>D80*'Nädal_15_4.-9.klass'!E81/'Nädal_15_4.-9.klass'!D81</f>
        <v>60.8767</v>
      </c>
      <c r="F80" s="21">
        <f>D80*'Nädal_15_4.-9.klass'!F81/'Nädal_15_4.-9.klass'!D81</f>
        <v>1.28</v>
      </c>
      <c r="G80" s="21">
        <f>D80*'Nädal_15_4.-9.klass'!G81/'Nädal_15_4.-9.klass'!D81</f>
        <v>5.1566999999999998</v>
      </c>
      <c r="H80" s="21">
        <f>D80*'Nädal_15_4.-9.klass'!H81/'Nädal_15_4.-9.klass'!D81</f>
        <v>2.8232999999999993</v>
      </c>
    </row>
    <row r="81" spans="1:12" ht="18.95" customHeight="1">
      <c r="A81" s="306"/>
      <c r="B81" s="262" t="str">
        <f>'Nädal_15_4.-9.klass'!B82</f>
        <v>Külm küüslaugu-jogurtikaste (L)</v>
      </c>
      <c r="C81" s="23" t="str">
        <f>'Nädal_15_4.-9.klass'!C82</f>
        <v>Maitsestamata jogurt, söögisool, suhkur, küüslauk</v>
      </c>
      <c r="D81" s="25">
        <v>10</v>
      </c>
      <c r="E81" s="21">
        <f>D81*'Nädal_15_4.-9.klass'!E82/'Nädal_15_4.-9.klass'!D82</f>
        <v>12.790300000000002</v>
      </c>
      <c r="F81" s="21">
        <f>D81*'Nädal_15_4.-9.klass'!F82/'Nädal_15_4.-9.klass'!D82</f>
        <v>1.4038000000000002</v>
      </c>
      <c r="G81" s="21">
        <f>D81*'Nädal_15_4.-9.klass'!G82/'Nädal_15_4.-9.klass'!D82</f>
        <v>0.68620000000000003</v>
      </c>
      <c r="H81" s="21">
        <f>D81*'Nädal_15_4.-9.klass'!H82/'Nädal_15_4.-9.klass'!D82</f>
        <v>0.25559999999999999</v>
      </c>
      <c r="I81" s="26"/>
      <c r="J81" s="26"/>
      <c r="K81" s="26"/>
      <c r="L81" s="26"/>
    </row>
    <row r="82" spans="1:12" ht="18.95" customHeight="1">
      <c r="A82" s="306"/>
      <c r="B82" s="262" t="str">
        <f>'Nädal_15_4.-9.klass'!B83</f>
        <v>Piimatooted (piim, keefir) (L)</v>
      </c>
      <c r="C82" s="23"/>
      <c r="D82" s="25">
        <v>50</v>
      </c>
      <c r="E82" s="21">
        <f>D82*'Nädal_15_4.-9.klass'!E83/'Nädal_15_4.-9.klass'!D83</f>
        <v>28.195</v>
      </c>
      <c r="F82" s="21">
        <f>D82*'Nädal_15_4.-9.klass'!F83/'Nädal_15_4.-9.klass'!D83</f>
        <v>2.4375</v>
      </c>
      <c r="G82" s="21">
        <f>D82*'Nädal_15_4.-9.klass'!G83/'Nädal_15_4.-9.klass'!D83</f>
        <v>1.2849999999999999</v>
      </c>
      <c r="H82" s="21">
        <f>D82*'Nädal_15_4.-9.klass'!H83/'Nädal_15_4.-9.klass'!D83</f>
        <v>1.72</v>
      </c>
    </row>
    <row r="83" spans="1:12" ht="18.95" customHeight="1">
      <c r="A83" s="306"/>
      <c r="B83" s="262" t="str">
        <f>'Nädal_15_4.-9.klass'!B84</f>
        <v>Mahl (erinevad maitsed)</v>
      </c>
      <c r="C83" s="23" t="str">
        <f>'Nädal_15_4.-9.klass'!C84</f>
        <v>Rõngu suhkruvaba mahlakonsentraat 100% naturaalne, vesi</v>
      </c>
      <c r="D83" s="25">
        <v>50</v>
      </c>
      <c r="E83" s="21">
        <f>D83*'Nädal_15_4.-9.klass'!E84/'Nädal_15_4.-9.klass'!D84</f>
        <v>24.264400000000002</v>
      </c>
      <c r="F83" s="21">
        <f>D83*'Nädal_15_4.-9.klass'!F84/'Nädal_15_4.-9.klass'!D84</f>
        <v>5.891</v>
      </c>
      <c r="G83" s="21">
        <f>D83*'Nädal_15_4.-9.klass'!G84/'Nädal_15_4.-9.klass'!D84</f>
        <v>2.5000000000000001E-2</v>
      </c>
      <c r="H83" s="21">
        <f>D83*'Nädal_15_4.-9.klass'!H84/'Nädal_15_4.-9.klass'!D84</f>
        <v>0.18149999999999999</v>
      </c>
    </row>
    <row r="84" spans="1:12" ht="30">
      <c r="A84" s="314"/>
      <c r="B84" s="262" t="str">
        <f>'Nädal_15_4.-9.klass'!B85</f>
        <v>Joogijogurt , maitsestatud (L)</v>
      </c>
      <c r="C84" s="23" t="str">
        <f>'Nädal_15_4.-9.klass'!C85</f>
        <v>Maitsestamata jogurt, naturaalne marjapüree (maasikas, vaarikas, mustad sõstrad, punased sõstrad, mustikas), suhkur</v>
      </c>
      <c r="D84" s="25">
        <v>50</v>
      </c>
      <c r="E84" s="21">
        <f>D84*'Nädal_15_4.-9.klass'!E85/'Nädal_15_4.-9.klass'!D85</f>
        <v>37.372999999999998</v>
      </c>
      <c r="F84" s="21">
        <f>D84*'Nädal_15_4.-9.klass'!F85/'Nädal_15_4.-9.klass'!D85</f>
        <v>6.0614999999999997</v>
      </c>
      <c r="G84" s="21">
        <f>D84*'Nädal_15_4.-9.klass'!G85/'Nädal_15_4.-9.klass'!D85</f>
        <v>0.75</v>
      </c>
      <c r="H84" s="21">
        <f>D84*'Nädal_15_4.-9.klass'!H85/'Nädal_15_4.-9.klass'!D85</f>
        <v>1.6</v>
      </c>
    </row>
    <row r="85" spans="1:12" ht="18.95" customHeight="1">
      <c r="A85" s="314"/>
      <c r="B85" s="262" t="str">
        <f>'Nädal_15_4.-9.klass'!B86</f>
        <v>Tee, suhkruta</v>
      </c>
      <c r="C85" s="23" t="str">
        <f>'Nädal_15_4.-9.klass'!C86</f>
        <v>Teepuru, vesi</v>
      </c>
      <c r="D85" s="25">
        <v>50</v>
      </c>
      <c r="E85" s="21">
        <f>D85*'Nädal_15_4.-9.klass'!E86/'Nädal_15_4.-9.klass'!D86</f>
        <v>0.2</v>
      </c>
      <c r="F85" s="21">
        <f>D85*'Nädal_15_4.-9.klass'!F86/'Nädal_15_4.-9.klass'!D86</f>
        <v>0</v>
      </c>
      <c r="G85" s="21">
        <f>D85*'Nädal_15_4.-9.klass'!G86/'Nädal_15_4.-9.klass'!D86</f>
        <v>0</v>
      </c>
      <c r="H85" s="21">
        <f>D85*'Nädal_15_4.-9.klass'!H86/'Nädal_15_4.-9.klass'!D86</f>
        <v>0.05</v>
      </c>
    </row>
    <row r="86" spans="1:12" ht="18.95" customHeight="1">
      <c r="A86" s="306"/>
      <c r="B86" s="262" t="str">
        <f>'Nädal_15_4.-9.klass'!B87</f>
        <v>Rukkileiva (3 sorti) - ja sepikutoodete valik(G)</v>
      </c>
      <c r="C86" s="23"/>
      <c r="D86" s="25">
        <v>30</v>
      </c>
      <c r="E86" s="21">
        <f>D86*'Nädal_15_4.-9.klass'!E87/'Nädal_15_4.-9.klass'!D87</f>
        <v>73.86</v>
      </c>
      <c r="F86" s="21">
        <f>E86*'Nädal_15_4.-9.klass'!F87/'Nädal_15_4.-9.klass'!E87</f>
        <v>15.69</v>
      </c>
      <c r="G86" s="21">
        <f>F86*'Nädal_15_4.-9.klass'!G87/'Nädal_15_4.-9.klass'!F87</f>
        <v>0.6</v>
      </c>
      <c r="H86" s="21">
        <f>G86*'Nädal_15_4.-9.klass'!H87/'Nädal_15_4.-9.klass'!G87</f>
        <v>2.145</v>
      </c>
    </row>
    <row r="87" spans="1:12" ht="18.95" customHeight="1">
      <c r="A87" s="306"/>
      <c r="B87" s="262" t="str">
        <f>'Nädal_15_4.-9.klass'!B88</f>
        <v xml:space="preserve">Porgand </v>
      </c>
      <c r="C87" s="23"/>
      <c r="D87" s="25">
        <v>50</v>
      </c>
      <c r="E87" s="21">
        <f>D87*'Nädal_15_4.-9.klass'!E88/'Nädal_15_4.-9.klass'!D88</f>
        <v>16.2</v>
      </c>
      <c r="F87" s="21">
        <f>E87*'Nädal_15_4.-9.klass'!F88/'Nädal_15_4.-9.klass'!E88</f>
        <v>2.8</v>
      </c>
      <c r="G87" s="21">
        <f>F87*'Nädal_15_4.-9.klass'!G88/'Nädal_15_4.-9.klass'!F88</f>
        <v>9.9999999999999992E-2</v>
      </c>
      <c r="H87" s="21">
        <f>G87*'Nädal_15_4.-9.klass'!H88/'Nädal_15_4.-9.klass'!G88</f>
        <v>0.29999999999999993</v>
      </c>
    </row>
    <row r="88" spans="1:12" ht="18.95" customHeight="1">
      <c r="A88" s="326"/>
      <c r="B88" s="262" t="str">
        <f>'Nädal_15_4.-9.klass'!B89</f>
        <v>Õun (mahe)</v>
      </c>
      <c r="C88" s="23"/>
      <c r="D88" s="25">
        <v>50</v>
      </c>
      <c r="E88" s="21">
        <f>D88*'Nädal_15_4.-9.klass'!E89/'Nädal_15_4.-9.klass'!D89</f>
        <v>24.038</v>
      </c>
      <c r="F88" s="21">
        <f>E88*'Nädal_15_4.-9.klass'!F89/'Nädal_15_4.-9.klass'!E89</f>
        <v>6.74</v>
      </c>
      <c r="G88" s="21">
        <f>F88*'Nädal_15_4.-9.klass'!G89/'Nädal_15_4.-9.klass'!F89</f>
        <v>0</v>
      </c>
      <c r="H88" s="21">
        <v>0</v>
      </c>
    </row>
    <row r="89" spans="1:12" ht="18.95" customHeight="1">
      <c r="A89" s="421" t="s">
        <v>37</v>
      </c>
      <c r="B89" s="422"/>
      <c r="C89" s="423"/>
      <c r="D89" s="333"/>
      <c r="E89" s="336">
        <f>SUM(E74:E88)</f>
        <v>886.15090000000021</v>
      </c>
      <c r="F89" s="336">
        <f>SUM(F74:F88)</f>
        <v>135.2868</v>
      </c>
      <c r="G89" s="336">
        <f>SUM(G74:G88)</f>
        <v>24.194400000000002</v>
      </c>
      <c r="H89" s="336">
        <f>SUM(H74:H88)</f>
        <v>34.102900000000005</v>
      </c>
    </row>
    <row r="90" spans="1:12" ht="18.95" customHeight="1">
      <c r="A90" s="385" t="s">
        <v>98</v>
      </c>
      <c r="B90" s="386"/>
      <c r="C90" s="386"/>
      <c r="D90" s="387"/>
      <c r="E90" s="20">
        <f>AVERAGE(E24,E41,E54,E72,E89)</f>
        <v>856.5528033333336</v>
      </c>
      <c r="F90" s="19">
        <f>AVERAGE(F24,F41,F54,F72,F89)</f>
        <v>114.04983999999999</v>
      </c>
      <c r="G90" s="19">
        <f>AVERAGE(G24,G41,G54,G72,G89)</f>
        <v>29.634180000000004</v>
      </c>
      <c r="H90" s="19">
        <f>AVERAGE(H24,H41,H54,H72,H89)</f>
        <v>33.282133333333334</v>
      </c>
    </row>
    <row r="91" spans="1:12" ht="18.95" customHeight="1">
      <c r="A91" s="18"/>
      <c r="B91" s="17"/>
      <c r="C91" s="388" t="s">
        <v>238</v>
      </c>
      <c r="D91" s="389"/>
      <c r="E91" s="334"/>
      <c r="F91" s="14">
        <f>(F90*4)/E90*100</f>
        <v>53.259922590255862</v>
      </c>
      <c r="G91" s="14">
        <f>(G90*9)/E90*100</f>
        <v>31.137323812623009</v>
      </c>
      <c r="H91" s="14">
        <f>(H90*4)/E90*100</f>
        <v>15.542361523452444</v>
      </c>
    </row>
    <row r="92" spans="1:12" ht="18.95" customHeight="1">
      <c r="A92" s="16"/>
      <c r="B92" s="15"/>
      <c r="C92" s="390" t="s">
        <v>100</v>
      </c>
      <c r="D92" s="391"/>
      <c r="E92" s="334" t="s">
        <v>529</v>
      </c>
      <c r="F92" s="14" t="s">
        <v>102</v>
      </c>
      <c r="G92" s="14" t="s">
        <v>103</v>
      </c>
      <c r="H92" s="14" t="s">
        <v>104</v>
      </c>
    </row>
    <row r="93" spans="1:12" ht="18.95" customHeight="1">
      <c r="A93" s="403" t="s">
        <v>105</v>
      </c>
      <c r="B93" s="403"/>
      <c r="C93" s="403"/>
      <c r="D93" s="403"/>
      <c r="E93" s="382"/>
      <c r="F93" s="382"/>
      <c r="G93" s="382"/>
      <c r="H93" s="382"/>
    </row>
    <row r="94" spans="1:12" ht="18.95" customHeight="1">
      <c r="A94" s="409" t="s">
        <v>106</v>
      </c>
      <c r="B94" s="410"/>
      <c r="C94" s="410"/>
      <c r="D94" s="410"/>
      <c r="E94" s="410"/>
      <c r="F94" s="410"/>
      <c r="G94" s="410"/>
      <c r="H94" s="411"/>
    </row>
    <row r="95" spans="1:12" ht="18.95" customHeight="1">
      <c r="A95" s="424" t="s">
        <v>107</v>
      </c>
      <c r="B95" s="425"/>
      <c r="C95" s="425"/>
      <c r="D95" s="425"/>
      <c r="E95" s="425"/>
      <c r="F95" s="425"/>
      <c r="G95" s="425"/>
      <c r="H95" s="426"/>
    </row>
    <row r="96" spans="1:12" ht="18.95" customHeight="1">
      <c r="A96" s="412" t="s">
        <v>531</v>
      </c>
      <c r="B96" s="413"/>
      <c r="C96" s="413"/>
      <c r="D96" s="413"/>
      <c r="E96" s="413"/>
      <c r="F96" s="413"/>
      <c r="G96" s="413"/>
      <c r="H96" s="414"/>
    </row>
    <row r="97" spans="1:8" ht="18.95" customHeight="1">
      <c r="A97" s="412" t="s">
        <v>109</v>
      </c>
      <c r="B97" s="413"/>
      <c r="C97" s="413"/>
      <c r="D97" s="413"/>
      <c r="E97" s="413"/>
      <c r="F97" s="413"/>
      <c r="G97" s="413"/>
      <c r="H97" s="414"/>
    </row>
    <row r="98" spans="1:8" ht="18.95" customHeight="1">
      <c r="A98" s="412" t="s">
        <v>110</v>
      </c>
      <c r="B98" s="413"/>
      <c r="C98" s="413"/>
      <c r="D98" s="413"/>
      <c r="E98" s="413"/>
      <c r="F98" s="413"/>
      <c r="G98" s="413"/>
      <c r="H98" s="414"/>
    </row>
    <row r="99" spans="1:8" ht="18.95" customHeight="1">
      <c r="A99" s="407" t="s">
        <v>111</v>
      </c>
      <c r="B99" s="407"/>
      <c r="C99" s="407"/>
      <c r="D99" s="407"/>
      <c r="E99" s="407"/>
      <c r="F99" s="407"/>
      <c r="G99" s="407"/>
      <c r="H99" s="407"/>
    </row>
    <row r="100" spans="1:8" ht="18.95" customHeight="1">
      <c r="A100" s="113" t="s">
        <v>112</v>
      </c>
      <c r="B100" s="112" t="s">
        <v>113</v>
      </c>
      <c r="C100" s="112"/>
      <c r="D100" s="112"/>
      <c r="E100" s="111"/>
      <c r="F100" s="111"/>
      <c r="G100" s="111"/>
      <c r="H100" s="110"/>
    </row>
    <row r="101" spans="1:8" ht="18.95" customHeight="1">
      <c r="A101" s="109" t="s">
        <v>114</v>
      </c>
      <c r="B101" s="108" t="s">
        <v>115</v>
      </c>
      <c r="C101" s="108"/>
      <c r="D101" s="108"/>
      <c r="E101" s="107"/>
      <c r="F101" s="107"/>
      <c r="G101" s="107"/>
      <c r="H101" s="106"/>
    </row>
    <row r="102" spans="1:8" ht="18.95" customHeight="1">
      <c r="A102" s="105" t="s">
        <v>116</v>
      </c>
      <c r="B102" s="104" t="s">
        <v>117</v>
      </c>
      <c r="C102" s="104"/>
      <c r="D102" s="104"/>
      <c r="E102" s="103"/>
      <c r="F102" s="103"/>
      <c r="G102" s="103"/>
      <c r="H102" s="102"/>
    </row>
  </sheetData>
  <mergeCells count="17">
    <mergeCell ref="A1:B5"/>
    <mergeCell ref="A6:B6"/>
    <mergeCell ref="A90:D90"/>
    <mergeCell ref="C91:D91"/>
    <mergeCell ref="A54:C54"/>
    <mergeCell ref="A41:C41"/>
    <mergeCell ref="A24:C24"/>
    <mergeCell ref="A72:C72"/>
    <mergeCell ref="A89:C89"/>
    <mergeCell ref="A95:H95"/>
    <mergeCell ref="A96:H96"/>
    <mergeCell ref="C92:D92"/>
    <mergeCell ref="A98:H98"/>
    <mergeCell ref="A99:H99"/>
    <mergeCell ref="A97:H97"/>
    <mergeCell ref="A93:H93"/>
    <mergeCell ref="A94:H94"/>
  </mergeCells>
  <pageMargins left="0.7" right="0.7" top="0.75" bottom="0.75" header="0.3" footer="0.3"/>
  <pageSetup paperSize="9" scale="49" fitToHeight="0" orientation="landscape" r:id="rId1"/>
  <rowBreaks count="2" manualBreakCount="2">
    <brk id="41" max="7" man="1"/>
    <brk id="72" max="7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C52D-E0E2-47A8-A0CE-DE8833246FE3}">
  <sheetPr>
    <tabColor theme="9" tint="0.59999389629810485"/>
    <pageSetUpPr fitToPage="1"/>
  </sheetPr>
  <dimension ref="A1:W105"/>
  <sheetViews>
    <sheetView topLeftCell="A79" zoomScale="80" zoomScaleNormal="80" workbookViewId="0">
      <selection activeCell="D88" sqref="D88:H89"/>
    </sheetView>
  </sheetViews>
  <sheetFormatPr defaultColWidth="9.25" defaultRowHeight="15"/>
  <cols>
    <col min="1" max="1" width="25.625" style="1" customWidth="1"/>
    <col min="2" max="2" width="66.625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90"/>
      <c r="D1" s="399" t="e" vm="2">
        <v>#VALUE!</v>
      </c>
      <c r="E1" s="399"/>
      <c r="F1" s="88"/>
      <c r="G1" s="88"/>
      <c r="H1" s="88"/>
    </row>
    <row r="2" spans="1:8" ht="18.95" customHeight="1">
      <c r="A2" s="398"/>
      <c r="B2" s="398"/>
      <c r="C2" s="90"/>
      <c r="D2" s="399"/>
      <c r="E2" s="399"/>
      <c r="F2" s="88"/>
      <c r="G2" s="88"/>
      <c r="H2" s="88"/>
    </row>
    <row r="3" spans="1:8" ht="18.95" customHeight="1">
      <c r="A3" s="398"/>
      <c r="B3" s="398"/>
      <c r="C3" s="90"/>
      <c r="D3" s="399"/>
      <c r="E3" s="399"/>
      <c r="F3" s="88"/>
      <c r="G3" s="88"/>
      <c r="H3" s="88"/>
    </row>
    <row r="4" spans="1:8" ht="18.95" customHeight="1">
      <c r="A4" s="398"/>
      <c r="B4" s="398"/>
      <c r="C4" s="90"/>
      <c r="D4" s="399"/>
      <c r="E4" s="399"/>
      <c r="F4" s="88"/>
      <c r="G4" s="88"/>
      <c r="H4" s="88"/>
    </row>
    <row r="5" spans="1:8" ht="18.95" customHeight="1">
      <c r="A5" s="398"/>
      <c r="B5" s="398"/>
      <c r="C5" s="90"/>
      <c r="D5" s="399"/>
      <c r="E5" s="399"/>
      <c r="F5" s="88"/>
      <c r="G5" s="88"/>
      <c r="H5" s="88"/>
    </row>
    <row r="6" spans="1:8" ht="30">
      <c r="A6" s="384" t="s">
        <v>0</v>
      </c>
      <c r="B6" s="384"/>
      <c r="C6" s="89"/>
      <c r="D6" s="399"/>
      <c r="E6" s="399"/>
      <c r="F6" s="88"/>
      <c r="G6" s="88"/>
      <c r="H6" s="88"/>
    </row>
    <row r="7" spans="1:8" ht="30">
      <c r="A7" s="44" t="s">
        <v>120</v>
      </c>
      <c r="B7" s="44" t="s">
        <v>121</v>
      </c>
      <c r="C7" s="89"/>
      <c r="D7" s="400"/>
      <c r="E7" s="400"/>
      <c r="F7" s="88"/>
      <c r="G7" s="88"/>
      <c r="H7" s="88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277"/>
      <c r="B9" s="261" t="s">
        <v>122</v>
      </c>
      <c r="C9" s="23" t="s">
        <v>123</v>
      </c>
      <c r="D9" s="21">
        <v>120</v>
      </c>
      <c r="E9" s="21">
        <v>113</v>
      </c>
      <c r="F9" s="21">
        <v>4.74</v>
      </c>
      <c r="G9" s="21">
        <v>7.69</v>
      </c>
      <c r="H9" s="21">
        <v>6.05</v>
      </c>
    </row>
    <row r="10" spans="1:8" ht="18">
      <c r="A10" s="278" t="s">
        <v>13</v>
      </c>
      <c r="B10" s="262" t="s">
        <v>124</v>
      </c>
      <c r="C10" s="57" t="s">
        <v>125</v>
      </c>
      <c r="D10" s="27">
        <v>20</v>
      </c>
      <c r="E10" s="21">
        <v>13.8</v>
      </c>
      <c r="F10" s="21">
        <v>1.02</v>
      </c>
      <c r="G10" s="21">
        <v>0.93</v>
      </c>
      <c r="H10" s="21">
        <v>0.19600000000000001</v>
      </c>
    </row>
    <row r="11" spans="1:8" ht="18.95" customHeight="1">
      <c r="A11" s="279"/>
      <c r="B11" s="262" t="s">
        <v>18</v>
      </c>
      <c r="C11" s="53" t="s">
        <v>19</v>
      </c>
      <c r="D11" s="49">
        <v>60</v>
      </c>
      <c r="E11" s="21">
        <v>92.52</v>
      </c>
      <c r="F11" s="21">
        <v>16.2</v>
      </c>
      <c r="G11" s="21">
        <v>1.5</v>
      </c>
      <c r="H11" s="21">
        <v>2.9</v>
      </c>
    </row>
    <row r="12" spans="1:8" ht="18.95" customHeight="1">
      <c r="A12" s="280"/>
      <c r="B12" s="263" t="s">
        <v>126</v>
      </c>
      <c r="C12" s="222" t="s">
        <v>127</v>
      </c>
      <c r="D12" s="25">
        <v>60</v>
      </c>
      <c r="E12" s="21">
        <v>80.400000000000006</v>
      </c>
      <c r="F12" s="21">
        <v>16.32</v>
      </c>
      <c r="G12" s="21">
        <v>0</v>
      </c>
      <c r="H12" s="21">
        <v>2.48</v>
      </c>
    </row>
    <row r="13" spans="1:8" ht="18.95" customHeight="1">
      <c r="A13" s="280"/>
      <c r="B13" s="264" t="s">
        <v>128</v>
      </c>
      <c r="C13" s="53"/>
      <c r="D13" s="25">
        <v>50</v>
      </c>
      <c r="E13" s="21">
        <v>19.73</v>
      </c>
      <c r="F13" s="21">
        <v>3.05</v>
      </c>
      <c r="G13" s="21">
        <v>0.25</v>
      </c>
      <c r="H13" s="21">
        <v>2.0499999999999998</v>
      </c>
    </row>
    <row r="14" spans="1:8" ht="18.95" customHeight="1">
      <c r="A14" s="280"/>
      <c r="B14" s="264" t="s">
        <v>64</v>
      </c>
      <c r="C14" s="65" t="s">
        <v>129</v>
      </c>
      <c r="D14" s="25">
        <v>5</v>
      </c>
      <c r="E14" s="21">
        <v>32.189399999999999</v>
      </c>
      <c r="F14" s="21">
        <v>9.7050000000000011E-2</v>
      </c>
      <c r="G14" s="21">
        <v>3.5305500000000003</v>
      </c>
      <c r="H14" s="21">
        <v>1.3550000000000001E-2</v>
      </c>
    </row>
    <row r="15" spans="1:8" ht="18.95" customHeight="1">
      <c r="A15" s="280"/>
      <c r="B15" s="261" t="s">
        <v>130</v>
      </c>
      <c r="C15" s="65" t="s">
        <v>131</v>
      </c>
      <c r="D15" s="25">
        <v>50</v>
      </c>
      <c r="E15" s="21">
        <v>29.8</v>
      </c>
      <c r="F15" s="21">
        <v>4.1399999999999997</v>
      </c>
      <c r="G15" s="21">
        <v>0.84</v>
      </c>
      <c r="H15" s="21">
        <v>0.92</v>
      </c>
    </row>
    <row r="16" spans="1:8" ht="18.95" customHeight="1">
      <c r="A16" s="280"/>
      <c r="B16" s="261" t="s">
        <v>132</v>
      </c>
      <c r="C16" s="58"/>
      <c r="D16" s="49">
        <v>100</v>
      </c>
      <c r="E16" s="21">
        <v>40.200000000000003</v>
      </c>
      <c r="F16" s="21">
        <v>5.68</v>
      </c>
      <c r="G16" s="21">
        <v>0.63300000000000001</v>
      </c>
      <c r="H16" s="21">
        <v>1.7</v>
      </c>
    </row>
    <row r="17" spans="1:23" ht="18.95" customHeight="1">
      <c r="A17" s="281"/>
      <c r="B17" s="265" t="s">
        <v>26</v>
      </c>
      <c r="C17" s="23" t="s">
        <v>95</v>
      </c>
      <c r="D17" s="25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  <c r="I17" s="26"/>
      <c r="J17" s="26"/>
      <c r="K17" s="38"/>
      <c r="L17" s="38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18">
      <c r="A18" s="281" t="s">
        <v>28</v>
      </c>
      <c r="B18" s="266" t="s">
        <v>29</v>
      </c>
      <c r="C18" s="57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>
      <c r="A19" s="282"/>
      <c r="B19" s="263" t="s">
        <v>30</v>
      </c>
      <c r="C19" s="55" t="s">
        <v>97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82"/>
      <c r="B20" s="263" t="s">
        <v>32</v>
      </c>
      <c r="C20" s="70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82"/>
      <c r="B21" s="263" t="s">
        <v>34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82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7" t="s">
        <v>36</v>
      </c>
      <c r="C23" s="70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82">
        <f>SUM(E9:E23)</f>
        <v>719.3239500000002</v>
      </c>
      <c r="F24" s="82">
        <f>SUM(F9:F23)</f>
        <v>93.555300000000003</v>
      </c>
      <c r="G24" s="82">
        <f>SUM(G9:G23)</f>
        <v>25.868600000000004</v>
      </c>
      <c r="H24" s="82">
        <f>SUM(H9:H23)</f>
        <v>27.139499999999998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6">
      <c r="A26" s="284"/>
      <c r="B26" s="268" t="s">
        <v>133</v>
      </c>
      <c r="C26" s="57" t="s">
        <v>134</v>
      </c>
      <c r="D26" s="21">
        <v>200</v>
      </c>
      <c r="E26" s="21">
        <v>286</v>
      </c>
      <c r="F26" s="21">
        <v>25.1</v>
      </c>
      <c r="G26" s="21">
        <v>11</v>
      </c>
      <c r="H26" s="21">
        <v>17.3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 customHeight="1">
      <c r="A27" s="278" t="s">
        <v>13</v>
      </c>
      <c r="B27" s="269" t="s">
        <v>135</v>
      </c>
      <c r="C27" s="87" t="s">
        <v>136</v>
      </c>
      <c r="D27" s="27">
        <v>50</v>
      </c>
      <c r="E27" s="21">
        <v>39.299999999999997</v>
      </c>
      <c r="F27" s="21">
        <v>3.19</v>
      </c>
      <c r="G27" s="21">
        <v>2.44</v>
      </c>
      <c r="H27" s="21">
        <v>0.85</v>
      </c>
      <c r="I27" s="26"/>
      <c r="J27" s="247"/>
      <c r="K27" s="248"/>
      <c r="L27" s="97"/>
      <c r="M27" s="95"/>
      <c r="N27" s="95"/>
      <c r="O27" s="95"/>
      <c r="P27" s="95"/>
      <c r="Q27" s="95"/>
      <c r="R27" s="35"/>
      <c r="S27" s="35"/>
      <c r="T27" s="35"/>
      <c r="U27" s="35"/>
      <c r="V27" s="35"/>
      <c r="W27" s="35"/>
    </row>
    <row r="28" spans="1:23" ht="18.95" customHeight="1">
      <c r="A28" s="401" t="e" vm="4">
        <v>#VALUE!</v>
      </c>
      <c r="B28" s="269" t="s">
        <v>137</v>
      </c>
      <c r="C28" s="23" t="s">
        <v>138</v>
      </c>
      <c r="D28" s="27">
        <v>60</v>
      </c>
      <c r="E28" s="21">
        <v>210</v>
      </c>
      <c r="F28" s="21">
        <v>22.8</v>
      </c>
      <c r="G28" s="21">
        <v>10.8</v>
      </c>
      <c r="H28" s="21">
        <v>4.6900000000000004</v>
      </c>
      <c r="I28" s="26"/>
      <c r="J28" s="249"/>
      <c r="K28" s="250"/>
      <c r="L28" s="97"/>
      <c r="M28" s="251"/>
      <c r="N28" s="95"/>
      <c r="O28" s="95"/>
      <c r="P28" s="95"/>
      <c r="Q28" s="95"/>
      <c r="R28" s="35"/>
      <c r="S28" s="35"/>
      <c r="T28" s="35"/>
      <c r="U28" s="35"/>
      <c r="V28" s="35"/>
      <c r="W28" s="35"/>
    </row>
    <row r="29" spans="1:23" ht="18.95" customHeight="1">
      <c r="A29" s="401"/>
      <c r="B29" s="261" t="s">
        <v>139</v>
      </c>
      <c r="C29" s="60" t="s">
        <v>140</v>
      </c>
      <c r="D29" s="27">
        <v>100</v>
      </c>
      <c r="E29" s="21">
        <v>95.2</v>
      </c>
      <c r="F29" s="21">
        <v>15.9</v>
      </c>
      <c r="G29" s="21">
        <v>2.21</v>
      </c>
      <c r="H29" s="21">
        <v>2.75</v>
      </c>
      <c r="I29" s="26"/>
      <c r="J29" s="247"/>
      <c r="K29" s="252"/>
      <c r="L29" s="253"/>
      <c r="M29" s="96"/>
      <c r="N29" s="95"/>
      <c r="O29" s="95"/>
      <c r="P29" s="95"/>
      <c r="Q29" s="95"/>
    </row>
    <row r="30" spans="1:23" s="39" customFormat="1" ht="18.95" customHeight="1">
      <c r="A30" s="401"/>
      <c r="B30" s="268" t="s">
        <v>141</v>
      </c>
      <c r="C30" s="57"/>
      <c r="D30" s="25">
        <v>50</v>
      </c>
      <c r="E30" s="21">
        <v>28.195</v>
      </c>
      <c r="F30" s="21">
        <v>2.4375</v>
      </c>
      <c r="G30" s="21">
        <v>1.2849999999999999</v>
      </c>
      <c r="H30" s="21">
        <v>1.72</v>
      </c>
      <c r="J30" s="247"/>
      <c r="K30" s="254"/>
      <c r="L30" s="97"/>
      <c r="M30" s="96"/>
      <c r="N30" s="95"/>
      <c r="O30" s="95"/>
      <c r="P30" s="95"/>
      <c r="Q30" s="95"/>
    </row>
    <row r="31" spans="1:23" s="39" customFormat="1" ht="36">
      <c r="A31" s="401"/>
      <c r="B31" s="268" t="s">
        <v>30</v>
      </c>
      <c r="C31" s="57" t="s">
        <v>97</v>
      </c>
      <c r="D31" s="25">
        <v>50</v>
      </c>
      <c r="E31" s="21">
        <v>37.372999999999998</v>
      </c>
      <c r="F31" s="21">
        <v>6.0614999999999997</v>
      </c>
      <c r="G31" s="21">
        <v>0.75</v>
      </c>
      <c r="H31" s="21">
        <v>1.6</v>
      </c>
      <c r="I31" s="41"/>
      <c r="J31" s="249"/>
      <c r="K31" s="88"/>
      <c r="L31" s="255"/>
      <c r="M31" s="96"/>
      <c r="N31" s="95"/>
      <c r="O31" s="95"/>
      <c r="P31" s="95"/>
      <c r="Q31" s="95"/>
    </row>
    <row r="32" spans="1:23" s="39" customFormat="1" ht="20.25">
      <c r="A32" s="401"/>
      <c r="B32" s="268" t="s">
        <v>48</v>
      </c>
      <c r="C32" s="55" t="s">
        <v>49</v>
      </c>
      <c r="D32" s="25">
        <v>50</v>
      </c>
      <c r="E32" s="21">
        <v>24.264399999999998</v>
      </c>
      <c r="F32" s="21">
        <v>5.891</v>
      </c>
      <c r="G32" s="21">
        <v>2.5000000000000001E-2</v>
      </c>
      <c r="H32" s="21">
        <v>0.18149999999999999</v>
      </c>
      <c r="I32" s="41"/>
      <c r="J32" s="98"/>
      <c r="K32" s="98"/>
      <c r="L32" s="97"/>
      <c r="M32" s="96"/>
      <c r="N32" s="95"/>
      <c r="O32" s="95"/>
      <c r="P32" s="95"/>
      <c r="Q32" s="95"/>
    </row>
    <row r="33" spans="1:22" s="39" customFormat="1" ht="18.95" customHeight="1">
      <c r="A33" s="401"/>
      <c r="B33" s="261" t="s">
        <v>32</v>
      </c>
      <c r="C33" s="57" t="s">
        <v>33</v>
      </c>
      <c r="D33" s="25">
        <v>50</v>
      </c>
      <c r="E33" s="21">
        <v>0.2</v>
      </c>
      <c r="F33" s="21">
        <v>0</v>
      </c>
      <c r="G33" s="21">
        <v>0</v>
      </c>
      <c r="H33" s="21">
        <v>0.05</v>
      </c>
      <c r="I33" s="41"/>
      <c r="J33" s="98"/>
      <c r="K33" s="256"/>
      <c r="L33" s="257"/>
      <c r="M33" s="96"/>
      <c r="N33" s="95"/>
      <c r="O33" s="95"/>
      <c r="P33" s="95"/>
      <c r="Q33" s="95"/>
    </row>
    <row r="34" spans="1:22" ht="18.95" customHeight="1">
      <c r="A34" s="401"/>
      <c r="B34" s="266" t="s">
        <v>34</v>
      </c>
      <c r="C34" s="62"/>
      <c r="D34" s="25">
        <v>50</v>
      </c>
      <c r="E34" s="21">
        <v>123.1</v>
      </c>
      <c r="F34" s="21">
        <v>26.15</v>
      </c>
      <c r="G34" s="21">
        <v>1</v>
      </c>
      <c r="H34" s="21">
        <v>3.5750000000000002</v>
      </c>
      <c r="I34" s="26"/>
      <c r="J34" s="98"/>
      <c r="K34" s="258"/>
      <c r="L34" s="257"/>
      <c r="M34" s="96"/>
      <c r="N34" s="95"/>
      <c r="O34" s="95"/>
      <c r="P34" s="95"/>
      <c r="Q34" s="95"/>
    </row>
    <row r="35" spans="1:22" ht="18.95" customHeight="1">
      <c r="A35" s="401"/>
      <c r="B35" s="59" t="s">
        <v>35</v>
      </c>
      <c r="C35" s="70"/>
      <c r="D35" s="49">
        <v>50</v>
      </c>
      <c r="E35" s="21">
        <v>12.1</v>
      </c>
      <c r="F35" s="21">
        <v>2.1</v>
      </c>
      <c r="G35" s="21">
        <v>0.1</v>
      </c>
      <c r="H35" s="21">
        <v>0.25</v>
      </c>
      <c r="I35" s="26"/>
      <c r="J35" s="98"/>
      <c r="K35" s="258"/>
      <c r="L35" s="257"/>
      <c r="M35" s="96"/>
      <c r="N35" s="95"/>
      <c r="O35" s="95"/>
      <c r="P35" s="95"/>
      <c r="Q35" s="95"/>
    </row>
    <row r="36" spans="1:22" ht="18.95" customHeight="1">
      <c r="A36" s="402"/>
      <c r="B36" s="261" t="s">
        <v>51</v>
      </c>
      <c r="C36" s="58"/>
      <c r="D36" s="49">
        <v>50</v>
      </c>
      <c r="E36" s="21">
        <v>24.038</v>
      </c>
      <c r="F36" s="21">
        <v>6.74</v>
      </c>
      <c r="G36" s="21">
        <v>0</v>
      </c>
      <c r="H36" s="21">
        <v>0</v>
      </c>
      <c r="J36" s="98"/>
      <c r="K36" s="114"/>
      <c r="L36" s="257"/>
      <c r="M36" s="96"/>
      <c r="N36" s="95"/>
      <c r="O36" s="95"/>
      <c r="P36" s="95"/>
      <c r="Q36" s="95"/>
    </row>
    <row r="37" spans="1:22" s="34" customFormat="1" ht="18.95" customHeight="1">
      <c r="A37" s="223"/>
      <c r="B37" s="22"/>
      <c r="C37" s="22" t="s">
        <v>37</v>
      </c>
      <c r="D37" s="51"/>
      <c r="E37" s="81">
        <f>SUM(E26:E36)</f>
        <v>879.77040000000022</v>
      </c>
      <c r="F37" s="81">
        <f>SUM(F26:F36)</f>
        <v>116.36999999999999</v>
      </c>
      <c r="G37" s="81">
        <f>SUM(G26:G36)</f>
        <v>29.610000000000003</v>
      </c>
      <c r="H37" s="81">
        <f>SUM(H26:H36)</f>
        <v>32.966500000000003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29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20.25">
      <c r="A39" s="285"/>
      <c r="B39" s="270" t="s">
        <v>142</v>
      </c>
      <c r="C39" s="57" t="s">
        <v>143</v>
      </c>
      <c r="D39" s="21">
        <v>90</v>
      </c>
      <c r="E39" s="21">
        <v>178.54740000000001</v>
      </c>
      <c r="F39" s="21">
        <v>10.588500000000002</v>
      </c>
      <c r="G39" s="21">
        <v>6.9695999999999998</v>
      </c>
      <c r="H39" s="21">
        <v>18.765899999999998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6">
      <c r="A40" s="278" t="s">
        <v>13</v>
      </c>
      <c r="B40" s="271" t="s">
        <v>144</v>
      </c>
      <c r="C40" s="57" t="s">
        <v>145</v>
      </c>
      <c r="D40" s="27">
        <v>20</v>
      </c>
      <c r="E40" s="21">
        <v>12.1</v>
      </c>
      <c r="F40" s="21">
        <v>1.02</v>
      </c>
      <c r="G40" s="21">
        <v>0.60499999999999998</v>
      </c>
      <c r="H40" s="21">
        <v>0.53100000000000003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20.25">
      <c r="A41" s="286"/>
      <c r="B41" s="262" t="s">
        <v>146</v>
      </c>
      <c r="C41" s="228" t="s">
        <v>88</v>
      </c>
      <c r="D41" s="25">
        <v>60</v>
      </c>
      <c r="E41" s="21">
        <v>77.25</v>
      </c>
      <c r="F41" s="21">
        <v>17.18</v>
      </c>
      <c r="G41" s="21">
        <v>0.16</v>
      </c>
      <c r="H41" s="21">
        <v>1.5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">
      <c r="A42" s="286"/>
      <c r="B42" s="269" t="s">
        <v>147</v>
      </c>
      <c r="C42" s="57"/>
      <c r="D42" s="25">
        <v>60</v>
      </c>
      <c r="E42" s="21">
        <v>43.5</v>
      </c>
      <c r="F42" s="21">
        <v>9.3000000000000007</v>
      </c>
      <c r="G42" s="21">
        <v>0</v>
      </c>
      <c r="H42" s="21">
        <v>1.1399999999999999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286"/>
      <c r="B43" s="269" t="s">
        <v>148</v>
      </c>
      <c r="C43" s="57" t="s">
        <v>149</v>
      </c>
      <c r="D43" s="25">
        <v>100</v>
      </c>
      <c r="E43" s="21">
        <v>59</v>
      </c>
      <c r="F43" s="21">
        <v>3.36</v>
      </c>
      <c r="G43" s="21">
        <v>1.6</v>
      </c>
      <c r="H43" s="21">
        <v>5.4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86"/>
      <c r="B44" s="269" t="s">
        <v>150</v>
      </c>
      <c r="C44" s="57" t="s">
        <v>151</v>
      </c>
      <c r="D44" s="25">
        <v>50</v>
      </c>
      <c r="E44" s="21">
        <v>28.4</v>
      </c>
      <c r="F44" s="21">
        <v>2.39</v>
      </c>
      <c r="G44" s="21">
        <v>1.33</v>
      </c>
      <c r="H44" s="21">
        <v>1.7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86"/>
      <c r="B45" s="269" t="s">
        <v>64</v>
      </c>
      <c r="C45" s="57" t="s">
        <v>91</v>
      </c>
      <c r="D45" s="25">
        <v>5</v>
      </c>
      <c r="E45" s="21">
        <v>32.189399999999999</v>
      </c>
      <c r="F45" s="21">
        <v>9.7050000000000011E-2</v>
      </c>
      <c r="G45" s="21">
        <v>3.5305500000000003</v>
      </c>
      <c r="H45" s="21">
        <v>1.3550000000000001E-2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.95" customHeight="1">
      <c r="A46" s="278"/>
      <c r="B46" s="272" t="s">
        <v>152</v>
      </c>
      <c r="C46" s="62" t="s">
        <v>153</v>
      </c>
      <c r="D46" s="25">
        <v>50</v>
      </c>
      <c r="E46" s="21">
        <v>52.8</v>
      </c>
      <c r="F46" s="21">
        <v>2.89</v>
      </c>
      <c r="G46" s="21">
        <v>3.43</v>
      </c>
      <c r="H46" s="21">
        <v>1.8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s="34" customFormat="1" ht="18.95" customHeight="1">
      <c r="A47" s="278"/>
      <c r="B47" s="272" t="s">
        <v>154</v>
      </c>
      <c r="C47" s="62" t="s">
        <v>155</v>
      </c>
      <c r="D47" s="25">
        <v>100</v>
      </c>
      <c r="E47" s="21">
        <v>39.9</v>
      </c>
      <c r="F47" s="21">
        <v>4.2300000000000004</v>
      </c>
      <c r="G47" s="21">
        <v>0.42299999999999999</v>
      </c>
      <c r="H47" s="21">
        <v>3.04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s="34" customFormat="1" ht="18.95" customHeight="1">
      <c r="A48" s="278"/>
      <c r="B48" s="272" t="s">
        <v>26</v>
      </c>
      <c r="C48" s="62" t="s">
        <v>156</v>
      </c>
      <c r="D48" s="25">
        <v>15</v>
      </c>
      <c r="E48" s="21">
        <v>91.315049999999999</v>
      </c>
      <c r="F48" s="21">
        <v>1.92</v>
      </c>
      <c r="G48" s="21">
        <v>7.7350499999999993</v>
      </c>
      <c r="H48" s="21">
        <v>4.2349499999999995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s="34" customFormat="1" ht="18.95" customHeight="1">
      <c r="A49" s="278" t="s">
        <v>28</v>
      </c>
      <c r="B49" s="272" t="s">
        <v>29</v>
      </c>
      <c r="C49" s="62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28.5" customHeight="1">
      <c r="A50" s="287"/>
      <c r="B50" s="268" t="s">
        <v>30</v>
      </c>
      <c r="C50" s="57" t="s">
        <v>157</v>
      </c>
      <c r="D50" s="25">
        <v>25</v>
      </c>
      <c r="E50" s="21">
        <v>18.686499999999999</v>
      </c>
      <c r="F50" s="21">
        <v>3.0307499999999998</v>
      </c>
      <c r="G50" s="21">
        <v>0.375</v>
      </c>
      <c r="H50" s="21">
        <v>0.8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2" ht="18.95" customHeight="1">
      <c r="A51" s="287"/>
      <c r="B51" s="265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287"/>
      <c r="B52" s="273" t="s">
        <v>34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22" ht="18.95" customHeight="1">
      <c r="A53" s="287"/>
      <c r="B53" s="54" t="s">
        <v>71</v>
      </c>
      <c r="C53" s="53"/>
      <c r="D53" s="25">
        <v>50</v>
      </c>
      <c r="E53" s="21">
        <v>9.4499999999999993</v>
      </c>
      <c r="F53" s="21">
        <v>1.45</v>
      </c>
      <c r="G53" s="21">
        <v>0.05</v>
      </c>
      <c r="H53" s="21">
        <v>0.4</v>
      </c>
    </row>
    <row r="54" spans="1:22" ht="18.95" customHeight="1">
      <c r="A54" s="288"/>
      <c r="B54" s="263" t="s">
        <v>36</v>
      </c>
      <c r="C54" s="55"/>
      <c r="D54" s="25">
        <v>50</v>
      </c>
      <c r="E54" s="21">
        <v>19.988</v>
      </c>
      <c r="F54" s="21">
        <v>5.97</v>
      </c>
      <c r="G54" s="21">
        <v>0</v>
      </c>
      <c r="H54" s="21">
        <v>0.15</v>
      </c>
    </row>
    <row r="55" spans="1:22" s="34" customFormat="1" ht="18.95" customHeight="1">
      <c r="A55" s="223"/>
      <c r="B55" s="22"/>
      <c r="C55" s="22" t="s">
        <v>37</v>
      </c>
      <c r="D55" s="25"/>
      <c r="E55" s="48">
        <f>SUM(E39:E54)</f>
        <v>814.62135000000012</v>
      </c>
      <c r="F55" s="48">
        <f>SUM(F39:F54)</f>
        <v>92.013799999999989</v>
      </c>
      <c r="G55" s="48">
        <f>SUM(G39:G54)</f>
        <v>28.493200000000002</v>
      </c>
      <c r="H55" s="48">
        <f>SUM(H39:H54)</f>
        <v>44.820399999999992</v>
      </c>
      <c r="J55" s="33"/>
      <c r="K55" s="32"/>
      <c r="L55" s="32"/>
      <c r="M55" s="32"/>
      <c r="N55" s="32"/>
      <c r="O55" s="32"/>
    </row>
    <row r="56" spans="1:22" ht="50.1" customHeight="1">
      <c r="A56" s="238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2" ht="18">
      <c r="A57" s="284"/>
      <c r="B57" s="229" t="s">
        <v>158</v>
      </c>
      <c r="C57" s="23" t="s">
        <v>159</v>
      </c>
      <c r="D57" s="21">
        <v>120</v>
      </c>
      <c r="E57" s="21">
        <v>113</v>
      </c>
      <c r="F57" s="21">
        <v>4.74</v>
      </c>
      <c r="G57" s="21">
        <v>7.69</v>
      </c>
      <c r="H57" s="21">
        <v>6.05</v>
      </c>
    </row>
    <row r="58" spans="1:22" ht="18">
      <c r="A58" s="278" t="s">
        <v>13</v>
      </c>
      <c r="B58" s="269" t="s">
        <v>160</v>
      </c>
      <c r="C58" s="23" t="s">
        <v>161</v>
      </c>
      <c r="D58" s="27">
        <v>50</v>
      </c>
      <c r="E58" s="21">
        <v>39.549999999999997</v>
      </c>
      <c r="F58" s="21">
        <v>2.59</v>
      </c>
      <c r="G58" s="21">
        <v>2.4900000000000002</v>
      </c>
      <c r="H58" s="21">
        <v>2.13</v>
      </c>
    </row>
    <row r="59" spans="1:22" ht="18">
      <c r="A59" s="278"/>
      <c r="B59" s="262" t="s">
        <v>162</v>
      </c>
      <c r="C59" s="60" t="s">
        <v>163</v>
      </c>
      <c r="D59" s="25">
        <v>60</v>
      </c>
      <c r="E59" s="21">
        <v>52.56</v>
      </c>
      <c r="F59" s="21">
        <v>7.98</v>
      </c>
      <c r="G59" s="21">
        <v>1.54</v>
      </c>
      <c r="H59" s="21">
        <v>1.47</v>
      </c>
    </row>
    <row r="60" spans="1:22" ht="18">
      <c r="A60" s="278"/>
      <c r="B60" s="263" t="s">
        <v>18</v>
      </c>
      <c r="C60" s="53" t="s">
        <v>19</v>
      </c>
      <c r="D60" s="25">
        <v>60</v>
      </c>
      <c r="E60" s="21">
        <v>92.52</v>
      </c>
      <c r="F60" s="21">
        <v>16.2</v>
      </c>
      <c r="G60" s="21">
        <v>1.5</v>
      </c>
      <c r="H60" s="21">
        <v>2.9</v>
      </c>
    </row>
    <row r="61" spans="1:22" ht="18">
      <c r="A61" s="289"/>
      <c r="B61" s="265" t="s">
        <v>164</v>
      </c>
      <c r="C61" s="23"/>
      <c r="D61" s="25">
        <v>100</v>
      </c>
      <c r="E61" s="21">
        <v>24.18</v>
      </c>
      <c r="F61" s="21">
        <v>5.56</v>
      </c>
      <c r="G61" s="21">
        <v>0.2</v>
      </c>
      <c r="H61" s="21">
        <v>1.1000000000000001</v>
      </c>
      <c r="J61" s="33"/>
      <c r="K61" s="32"/>
      <c r="L61" s="32"/>
      <c r="M61" s="32"/>
      <c r="N61" s="32"/>
      <c r="O61" s="32"/>
    </row>
    <row r="62" spans="1:22" ht="18">
      <c r="A62" s="282"/>
      <c r="B62" s="268" t="s">
        <v>64</v>
      </c>
      <c r="C62" s="55" t="s">
        <v>165</v>
      </c>
      <c r="D62" s="25">
        <v>5</v>
      </c>
      <c r="E62" s="21">
        <v>32.189399999999999</v>
      </c>
      <c r="F62" s="21">
        <v>9.7050000000000011E-2</v>
      </c>
      <c r="G62" s="21">
        <v>3.5305500000000003</v>
      </c>
      <c r="H62" s="21">
        <v>1.3550000000000001E-2</v>
      </c>
    </row>
    <row r="63" spans="1:22" ht="18.95" customHeight="1">
      <c r="A63" s="282"/>
      <c r="B63" s="265" t="s">
        <v>166</v>
      </c>
      <c r="C63" s="23" t="s">
        <v>167</v>
      </c>
      <c r="D63" s="25">
        <v>50</v>
      </c>
      <c r="E63" s="21">
        <v>7.1</v>
      </c>
      <c r="F63" s="21">
        <v>1.21</v>
      </c>
      <c r="G63" s="21">
        <v>0.08</v>
      </c>
      <c r="H63" s="21">
        <v>0.67</v>
      </c>
    </row>
    <row r="64" spans="1:22" ht="18.95" customHeight="1">
      <c r="A64" s="282"/>
      <c r="B64" s="265" t="s">
        <v>168</v>
      </c>
      <c r="C64" s="23"/>
      <c r="D64" s="25">
        <v>100</v>
      </c>
      <c r="E64" s="21">
        <v>42.3</v>
      </c>
      <c r="F64" s="21">
        <v>6.35</v>
      </c>
      <c r="G64" s="21">
        <v>0.56999999999999995</v>
      </c>
      <c r="H64" s="21">
        <v>1.53</v>
      </c>
    </row>
    <row r="65" spans="1:12" ht="18.95" customHeight="1">
      <c r="A65" s="282"/>
      <c r="B65" s="261" t="s">
        <v>26</v>
      </c>
      <c r="C65" s="58" t="s">
        <v>27</v>
      </c>
      <c r="D65" s="49">
        <v>15</v>
      </c>
      <c r="E65" s="21">
        <v>91.315049999999999</v>
      </c>
      <c r="F65" s="21">
        <v>1.92</v>
      </c>
      <c r="G65" s="21">
        <v>7.7350499999999993</v>
      </c>
      <c r="H65" s="21">
        <v>4.2349499999999995</v>
      </c>
    </row>
    <row r="66" spans="1:12" ht="18.95" customHeight="1">
      <c r="A66" s="281" t="s">
        <v>28</v>
      </c>
      <c r="B66" s="265" t="s">
        <v>29</v>
      </c>
      <c r="C66" s="23"/>
      <c r="D66" s="25">
        <v>50</v>
      </c>
      <c r="E66" s="21">
        <v>28.195</v>
      </c>
      <c r="F66" s="21">
        <v>2.4375</v>
      </c>
      <c r="G66" s="21">
        <v>1.2849999999999999</v>
      </c>
      <c r="H66" s="21">
        <v>1.72</v>
      </c>
    </row>
    <row r="67" spans="1:12" ht="30" customHeight="1">
      <c r="A67" s="282"/>
      <c r="B67" s="263" t="s">
        <v>30</v>
      </c>
      <c r="C67" s="57" t="s">
        <v>31</v>
      </c>
      <c r="D67" s="25">
        <v>25</v>
      </c>
      <c r="E67" s="21">
        <v>18.686499999999999</v>
      </c>
      <c r="F67" s="21">
        <v>3.0307499999999998</v>
      </c>
      <c r="G67" s="21">
        <v>0.375</v>
      </c>
      <c r="H67" s="21">
        <v>0.8</v>
      </c>
    </row>
    <row r="68" spans="1:12" ht="18.95" customHeight="1">
      <c r="A68" s="282"/>
      <c r="B68" s="263" t="s">
        <v>32</v>
      </c>
      <c r="C68" s="55" t="s">
        <v>33</v>
      </c>
      <c r="D68" s="25">
        <v>50</v>
      </c>
      <c r="E68" s="21">
        <v>0.2</v>
      </c>
      <c r="F68" s="21">
        <v>0</v>
      </c>
      <c r="G68" s="21">
        <v>0</v>
      </c>
      <c r="H68" s="21">
        <v>0.05</v>
      </c>
    </row>
    <row r="69" spans="1:12" ht="18.95" customHeight="1">
      <c r="A69" s="290"/>
      <c r="B69" s="267" t="s">
        <v>34</v>
      </c>
      <c r="C69" s="55"/>
      <c r="D69" s="25">
        <v>50</v>
      </c>
      <c r="E69" s="21">
        <v>123.1</v>
      </c>
      <c r="F69" s="21">
        <v>26.15</v>
      </c>
      <c r="G69" s="21">
        <v>1</v>
      </c>
      <c r="H69" s="21">
        <v>3.5750000000000002</v>
      </c>
    </row>
    <row r="70" spans="1:12" ht="18.95" customHeight="1">
      <c r="A70" s="290"/>
      <c r="B70" s="267" t="s">
        <v>169</v>
      </c>
      <c r="C70" s="55"/>
      <c r="D70" s="25">
        <v>50</v>
      </c>
      <c r="E70" s="21">
        <v>14.9</v>
      </c>
      <c r="F70" s="21">
        <v>2.29</v>
      </c>
      <c r="G70" s="21">
        <v>7.4999999999999997E-2</v>
      </c>
      <c r="H70" s="21">
        <v>0.67500000000000004</v>
      </c>
    </row>
    <row r="71" spans="1:12" ht="18.95" customHeight="1">
      <c r="A71" s="283"/>
      <c r="B71" s="274" t="s">
        <v>36</v>
      </c>
      <c r="C71" s="55"/>
      <c r="D71" s="25">
        <v>50</v>
      </c>
      <c r="E71" s="21">
        <v>19.988</v>
      </c>
      <c r="F71" s="21">
        <v>5.97</v>
      </c>
      <c r="G71" s="21">
        <v>0</v>
      </c>
      <c r="H71" s="21">
        <v>0.15</v>
      </c>
    </row>
    <row r="72" spans="1:12" ht="18.95" customHeight="1">
      <c r="A72" s="223"/>
      <c r="B72" s="22"/>
      <c r="C72" s="22" t="s">
        <v>37</v>
      </c>
      <c r="D72" s="49"/>
      <c r="E72" s="78">
        <f>SUM(E57:E71)</f>
        <v>699.78395</v>
      </c>
      <c r="F72" s="78">
        <f>SUM(F57:F71)</f>
        <v>86.525300000000001</v>
      </c>
      <c r="G72" s="78">
        <f>SUM(G57:G71)</f>
        <v>28.070599999999999</v>
      </c>
      <c r="H72" s="78">
        <f>SUM(H57:H71)</f>
        <v>27.0685</v>
      </c>
    </row>
    <row r="73" spans="1:12" ht="50.1" customHeight="1">
      <c r="A73" s="238" t="s">
        <v>81</v>
      </c>
      <c r="B73" s="29" t="s">
        <v>4</v>
      </c>
      <c r="C73" s="29" t="s">
        <v>5</v>
      </c>
      <c r="D73" s="28" t="s">
        <v>6</v>
      </c>
      <c r="E73" s="28" t="s">
        <v>7</v>
      </c>
      <c r="F73" s="28" t="s">
        <v>8</v>
      </c>
      <c r="G73" s="28" t="s">
        <v>9</v>
      </c>
      <c r="H73" s="28" t="s">
        <v>10</v>
      </c>
    </row>
    <row r="74" spans="1:12" ht="30.75">
      <c r="A74" s="285"/>
      <c r="B74" s="275" t="s">
        <v>170</v>
      </c>
      <c r="C74" s="23" t="s">
        <v>171</v>
      </c>
      <c r="D74" s="21">
        <v>120</v>
      </c>
      <c r="E74" s="21">
        <v>97.5</v>
      </c>
      <c r="F74" s="21">
        <v>4.93</v>
      </c>
      <c r="G74" s="21">
        <v>5.65</v>
      </c>
      <c r="H74" s="21">
        <v>5.84</v>
      </c>
    </row>
    <row r="75" spans="1:12" ht="18">
      <c r="A75" s="278" t="s">
        <v>13</v>
      </c>
      <c r="B75" s="276" t="s">
        <v>172</v>
      </c>
      <c r="C75" s="60" t="s">
        <v>173</v>
      </c>
      <c r="D75" s="27">
        <v>20</v>
      </c>
      <c r="E75" s="21">
        <v>15.3</v>
      </c>
      <c r="F75" s="21">
        <v>1.41</v>
      </c>
      <c r="G75" s="21">
        <v>0.6</v>
      </c>
      <c r="H75" s="21">
        <v>0.69</v>
      </c>
    </row>
    <row r="76" spans="1:12" ht="18">
      <c r="A76" s="278"/>
      <c r="B76" s="262" t="s">
        <v>16</v>
      </c>
      <c r="C76" s="23" t="s">
        <v>174</v>
      </c>
      <c r="D76" s="25">
        <v>60</v>
      </c>
      <c r="E76" s="21">
        <v>102.93899999999999</v>
      </c>
      <c r="F76" s="21">
        <v>21.394199999999998</v>
      </c>
      <c r="G76" s="21">
        <v>0.80699999999999994</v>
      </c>
      <c r="H76" s="21">
        <v>3.4061999999999997</v>
      </c>
    </row>
    <row r="77" spans="1:12" ht="18">
      <c r="A77" s="291"/>
      <c r="B77" s="261" t="s">
        <v>175</v>
      </c>
      <c r="C77" s="60" t="s">
        <v>176</v>
      </c>
      <c r="D77" s="27">
        <v>60</v>
      </c>
      <c r="E77" s="21">
        <v>68.64</v>
      </c>
      <c r="F77" s="21">
        <v>10.199999999999999</v>
      </c>
      <c r="G77" s="21">
        <v>1.74</v>
      </c>
      <c r="H77" s="21">
        <v>2.33</v>
      </c>
    </row>
    <row r="78" spans="1:12" ht="18">
      <c r="A78" s="278"/>
      <c r="B78" s="276" t="s">
        <v>177</v>
      </c>
      <c r="C78" s="60" t="s">
        <v>178</v>
      </c>
      <c r="D78" s="27">
        <v>50</v>
      </c>
      <c r="E78" s="21">
        <v>22</v>
      </c>
      <c r="F78" s="21">
        <v>1.26</v>
      </c>
      <c r="G78" s="21">
        <v>1.56</v>
      </c>
      <c r="H78" s="21">
        <v>0.38800000000000001</v>
      </c>
    </row>
    <row r="79" spans="1:12" ht="18.95" customHeight="1">
      <c r="A79" s="286"/>
      <c r="B79" s="263" t="s">
        <v>179</v>
      </c>
      <c r="C79" s="57" t="s">
        <v>180</v>
      </c>
      <c r="D79" s="25">
        <v>50</v>
      </c>
      <c r="E79" s="21">
        <v>41.657499999999999</v>
      </c>
      <c r="F79" s="21">
        <v>2.9704999999999999</v>
      </c>
      <c r="G79" s="21">
        <v>2.4009999999999998</v>
      </c>
      <c r="H79" s="21">
        <v>2.0710000000000002</v>
      </c>
    </row>
    <row r="80" spans="1:12" ht="18">
      <c r="A80" s="292"/>
      <c r="B80" s="268" t="s">
        <v>64</v>
      </c>
      <c r="C80" s="55" t="s">
        <v>65</v>
      </c>
      <c r="D80" s="25">
        <v>5</v>
      </c>
      <c r="E80" s="21">
        <v>32.189399999999999</v>
      </c>
      <c r="F80" s="21">
        <v>9.7050000000000011E-2</v>
      </c>
      <c r="G80" s="21">
        <v>3.5305500000000003</v>
      </c>
      <c r="H80" s="21">
        <v>1.3550000000000001E-2</v>
      </c>
      <c r="I80" s="26"/>
      <c r="J80" s="26"/>
      <c r="K80" s="26"/>
      <c r="L80" s="26"/>
    </row>
    <row r="81" spans="1:12" ht="18.95" customHeight="1">
      <c r="A81" s="292"/>
      <c r="B81" s="268" t="s">
        <v>181</v>
      </c>
      <c r="C81" s="23" t="s">
        <v>182</v>
      </c>
      <c r="D81" s="25">
        <v>50</v>
      </c>
      <c r="E81" s="21">
        <v>44.905500000000004</v>
      </c>
      <c r="F81" s="21">
        <v>3.121</v>
      </c>
      <c r="G81" s="21">
        <v>3.5030000000000001</v>
      </c>
      <c r="H81" s="21">
        <v>0.83650000000000002</v>
      </c>
      <c r="I81" s="26"/>
      <c r="J81" s="26"/>
      <c r="K81" s="26"/>
      <c r="L81" s="26"/>
    </row>
    <row r="82" spans="1:12" ht="18.95" customHeight="1">
      <c r="A82" s="292"/>
      <c r="B82" s="263" t="s">
        <v>183</v>
      </c>
      <c r="C82" s="23"/>
      <c r="D82" s="25">
        <v>100</v>
      </c>
      <c r="E82" s="21">
        <v>31.5</v>
      </c>
      <c r="F82" s="21">
        <v>5.47</v>
      </c>
      <c r="G82" s="21">
        <v>0.13300000000000001</v>
      </c>
      <c r="H82" s="21">
        <v>0.93300000000000005</v>
      </c>
      <c r="I82" s="26"/>
      <c r="J82" s="26"/>
      <c r="K82" s="26"/>
      <c r="L82" s="26"/>
    </row>
    <row r="83" spans="1:12" ht="18.95" customHeight="1">
      <c r="A83" s="292"/>
      <c r="B83" s="261" t="s">
        <v>26</v>
      </c>
      <c r="C83" s="58" t="s">
        <v>27</v>
      </c>
      <c r="D83" s="49">
        <v>15</v>
      </c>
      <c r="E83" s="21">
        <v>91.315049999999999</v>
      </c>
      <c r="F83" s="21">
        <v>1.92</v>
      </c>
      <c r="G83" s="21">
        <v>7.7350499999999993</v>
      </c>
      <c r="H83" s="21">
        <v>4.2349499999999995</v>
      </c>
    </row>
    <row r="84" spans="1:12" ht="18.95" customHeight="1">
      <c r="A84" s="278" t="s">
        <v>28</v>
      </c>
      <c r="B84" s="266" t="s">
        <v>29</v>
      </c>
      <c r="C84" s="62"/>
      <c r="D84" s="25">
        <v>50</v>
      </c>
      <c r="E84" s="21">
        <v>28.195</v>
      </c>
      <c r="F84" s="21">
        <v>2.4375</v>
      </c>
      <c r="G84" s="21">
        <v>1.2849999999999999</v>
      </c>
      <c r="H84" s="21">
        <v>1.72</v>
      </c>
    </row>
    <row r="85" spans="1:12" ht="29.25" customHeight="1">
      <c r="A85" s="287"/>
      <c r="B85" s="266" t="s">
        <v>30</v>
      </c>
      <c r="C85" s="57" t="s">
        <v>31</v>
      </c>
      <c r="D85" s="25">
        <v>50</v>
      </c>
      <c r="E85" s="21">
        <v>37.372999999999998</v>
      </c>
      <c r="F85" s="21">
        <v>6.0614999999999997</v>
      </c>
      <c r="G85" s="21">
        <v>0.75</v>
      </c>
      <c r="H85" s="21">
        <v>1.6</v>
      </c>
    </row>
    <row r="86" spans="1:12" ht="18.95" customHeight="1">
      <c r="A86" s="280"/>
      <c r="B86" s="266" t="s">
        <v>32</v>
      </c>
      <c r="C86" s="55" t="s">
        <v>33</v>
      </c>
      <c r="D86" s="25">
        <v>50</v>
      </c>
      <c r="E86" s="21">
        <v>0.2</v>
      </c>
      <c r="F86" s="21">
        <v>0</v>
      </c>
      <c r="G86" s="21">
        <v>0</v>
      </c>
      <c r="H86" s="21">
        <v>0.05</v>
      </c>
    </row>
    <row r="87" spans="1:12" ht="18.95" customHeight="1">
      <c r="A87" s="282"/>
      <c r="B87" s="263" t="s">
        <v>34</v>
      </c>
      <c r="C87" s="55"/>
      <c r="D87" s="25">
        <v>50</v>
      </c>
      <c r="E87" s="21">
        <v>123.1</v>
      </c>
      <c r="F87" s="21">
        <v>26.15</v>
      </c>
      <c r="G87" s="21">
        <v>1</v>
      </c>
      <c r="H87" s="21">
        <v>3.5750000000000002</v>
      </c>
    </row>
    <row r="88" spans="1:12" ht="18.95" customHeight="1">
      <c r="A88" s="282"/>
      <c r="B88" s="54" t="s">
        <v>71</v>
      </c>
      <c r="C88" s="53"/>
      <c r="D88" s="25">
        <v>50</v>
      </c>
      <c r="E88" s="21">
        <v>9.4499999999999993</v>
      </c>
      <c r="F88" s="21">
        <v>1.45</v>
      </c>
      <c r="G88" s="21">
        <v>0.05</v>
      </c>
      <c r="H88" s="21">
        <v>0.4</v>
      </c>
    </row>
    <row r="89" spans="1:12" ht="18.95" customHeight="1">
      <c r="A89" s="293"/>
      <c r="B89" s="267" t="s">
        <v>51</v>
      </c>
      <c r="C89" s="70"/>
      <c r="D89" s="25">
        <v>50</v>
      </c>
      <c r="E89" s="21">
        <v>24.038</v>
      </c>
      <c r="F89" s="21">
        <v>6.74</v>
      </c>
      <c r="G89" s="21">
        <v>0</v>
      </c>
      <c r="H89" s="21">
        <v>0</v>
      </c>
    </row>
    <row r="90" spans="1:12" ht="18.95" customHeight="1">
      <c r="A90" s="223"/>
      <c r="B90" s="22"/>
      <c r="C90" s="22" t="s">
        <v>37</v>
      </c>
      <c r="D90" s="333"/>
      <c r="E90" s="52">
        <f>SUM(E74:E89)</f>
        <v>770.30245000000014</v>
      </c>
      <c r="F90" s="52">
        <f>SUM(F74:F89)</f>
        <v>95.611750000000001</v>
      </c>
      <c r="G90" s="52">
        <f>SUM(G74:G89)</f>
        <v>30.744599999999998</v>
      </c>
      <c r="H90" s="52">
        <f>SUM(H74:H89)</f>
        <v>28.088200000000001</v>
      </c>
    </row>
    <row r="91" spans="1:12" ht="18.95" customHeight="1">
      <c r="A91" s="385" t="s">
        <v>98</v>
      </c>
      <c r="B91" s="386"/>
      <c r="C91" s="386"/>
      <c r="D91" s="387"/>
      <c r="E91" s="20">
        <f>AVERAGE(E24,E37,E55,E72,E90)</f>
        <v>776.76042000000018</v>
      </c>
      <c r="F91" s="19">
        <f>AVERAGE(F24,F37,F55,F72,F90)</f>
        <v>96.81523</v>
      </c>
      <c r="G91" s="19">
        <f>AVERAGE(G24,G37,G55,G72,G90)</f>
        <v>28.557400000000001</v>
      </c>
      <c r="H91" s="19">
        <f>AVERAGE(H24,H37,H55,H72,H90)</f>
        <v>32.016620000000003</v>
      </c>
    </row>
    <row r="92" spans="1:12" ht="18.95" customHeight="1">
      <c r="A92" s="18"/>
      <c r="B92" s="17"/>
      <c r="C92" s="388" t="s">
        <v>99</v>
      </c>
      <c r="D92" s="389"/>
      <c r="E92" s="86"/>
      <c r="F92" s="14">
        <f>(F91*4)/E91*100</f>
        <v>49.855902802050586</v>
      </c>
      <c r="G92" s="14">
        <f>(G91*9)/E91*100</f>
        <v>33.088271928170592</v>
      </c>
      <c r="H92" s="14">
        <f>(H91*4)/E91*100</f>
        <v>16.487256134909654</v>
      </c>
    </row>
    <row r="93" spans="1:12" ht="18.95" customHeight="1">
      <c r="A93" s="16"/>
      <c r="B93" s="15"/>
      <c r="C93" s="390" t="s">
        <v>100</v>
      </c>
      <c r="D93" s="391"/>
      <c r="E93" s="334" t="s">
        <v>101</v>
      </c>
      <c r="F93" s="14" t="s">
        <v>102</v>
      </c>
      <c r="G93" s="14" t="s">
        <v>103</v>
      </c>
      <c r="H93" s="14" t="s">
        <v>104</v>
      </c>
    </row>
    <row r="94" spans="1:12" ht="18.95" customHeight="1">
      <c r="A94" s="382" t="s">
        <v>105</v>
      </c>
      <c r="B94" s="382"/>
      <c r="C94" s="382"/>
      <c r="D94" s="382"/>
      <c r="E94" s="382"/>
      <c r="F94" s="382"/>
      <c r="G94" s="382"/>
      <c r="H94" s="382"/>
    </row>
    <row r="95" spans="1:12" ht="18.95" customHeight="1">
      <c r="A95" s="376" t="s">
        <v>106</v>
      </c>
      <c r="B95" s="377"/>
      <c r="C95" s="377"/>
      <c r="D95" s="377"/>
      <c r="E95" s="377"/>
      <c r="F95" s="377"/>
      <c r="G95" s="377"/>
      <c r="H95" s="378"/>
    </row>
    <row r="96" spans="1:12" ht="18.95" customHeight="1">
      <c r="A96" s="395" t="s">
        <v>107</v>
      </c>
      <c r="B96" s="396"/>
      <c r="C96" s="396"/>
      <c r="D96" s="396"/>
      <c r="E96" s="396"/>
      <c r="F96" s="396"/>
      <c r="G96" s="396"/>
      <c r="H96" s="397"/>
      <c r="I96" s="8"/>
    </row>
    <row r="97" spans="1:8" ht="18.95" customHeight="1">
      <c r="A97" s="379" t="s">
        <v>108</v>
      </c>
      <c r="B97" s="380"/>
      <c r="C97" s="380"/>
      <c r="D97" s="380"/>
      <c r="E97" s="380"/>
      <c r="F97" s="380"/>
      <c r="G97" s="380"/>
      <c r="H97" s="381"/>
    </row>
    <row r="98" spans="1:8" ht="18.95" customHeight="1">
      <c r="A98" s="379" t="s">
        <v>109</v>
      </c>
      <c r="B98" s="380"/>
      <c r="C98" s="380"/>
      <c r="D98" s="380"/>
      <c r="E98" s="380"/>
      <c r="F98" s="380"/>
      <c r="G98" s="380"/>
      <c r="H98" s="381"/>
    </row>
    <row r="99" spans="1:8" ht="18.95" customHeight="1">
      <c r="A99" s="379" t="s">
        <v>110</v>
      </c>
      <c r="B99" s="380"/>
      <c r="C99" s="380"/>
      <c r="D99" s="380"/>
      <c r="E99" s="380"/>
      <c r="F99" s="380"/>
      <c r="G99" s="380"/>
      <c r="H99" s="381"/>
    </row>
    <row r="100" spans="1:8" ht="18.95" customHeight="1">
      <c r="A100" s="373" t="s">
        <v>111</v>
      </c>
      <c r="B100" s="373"/>
      <c r="C100" s="373"/>
      <c r="D100" s="373"/>
      <c r="E100" s="373"/>
      <c r="F100" s="373"/>
      <c r="G100" s="373"/>
      <c r="H100" s="373"/>
    </row>
    <row r="101" spans="1:8" ht="18.95" customHeight="1">
      <c r="A101" s="13" t="s">
        <v>112</v>
      </c>
      <c r="B101" s="12" t="s">
        <v>113</v>
      </c>
      <c r="C101" s="12"/>
      <c r="D101" s="12"/>
      <c r="E101" s="11"/>
      <c r="F101" s="11"/>
      <c r="G101" s="11"/>
      <c r="H101" s="10"/>
    </row>
    <row r="102" spans="1:8" ht="18.95" customHeight="1">
      <c r="A102" s="9" t="s">
        <v>114</v>
      </c>
      <c r="B102" s="8" t="s">
        <v>115</v>
      </c>
      <c r="C102" s="8"/>
      <c r="D102" s="8"/>
      <c r="E102" s="7"/>
      <c r="F102" s="7"/>
      <c r="G102" s="7"/>
      <c r="H102" s="6"/>
    </row>
    <row r="103" spans="1:8" ht="18.95" customHeight="1">
      <c r="A103" s="5" t="s">
        <v>116</v>
      </c>
      <c r="B103" s="4" t="s">
        <v>117</v>
      </c>
      <c r="C103" s="4"/>
      <c r="D103" s="4"/>
      <c r="E103" s="3"/>
      <c r="F103" s="3"/>
      <c r="G103" s="3"/>
      <c r="H103" s="2"/>
    </row>
    <row r="104" spans="1:8" ht="18.95" customHeight="1">
      <c r="A104" s="374" t="s">
        <v>118</v>
      </c>
      <c r="B104" s="374"/>
      <c r="C104" s="374"/>
      <c r="D104" s="374"/>
      <c r="E104" s="374"/>
      <c r="F104" s="374"/>
      <c r="G104" s="374"/>
      <c r="H104" s="374"/>
    </row>
    <row r="105" spans="1:8" ht="18.95" customHeight="1">
      <c r="A105" s="375" t="s">
        <v>119</v>
      </c>
      <c r="B105" s="375"/>
      <c r="C105" s="375"/>
      <c r="D105" s="375"/>
      <c r="E105" s="375"/>
      <c r="F105" s="375"/>
      <c r="G105" s="375"/>
      <c r="H105" s="375"/>
    </row>
  </sheetData>
  <mergeCells count="16">
    <mergeCell ref="A94:H94"/>
    <mergeCell ref="A1:B5"/>
    <mergeCell ref="A6:B6"/>
    <mergeCell ref="A91:D91"/>
    <mergeCell ref="C92:D92"/>
    <mergeCell ref="C93:D93"/>
    <mergeCell ref="D1:E7"/>
    <mergeCell ref="A28:A36"/>
    <mergeCell ref="A105:H105"/>
    <mergeCell ref="A95:H95"/>
    <mergeCell ref="A97:H97"/>
    <mergeCell ref="A98:H98"/>
    <mergeCell ref="A99:H99"/>
    <mergeCell ref="A100:H100"/>
    <mergeCell ref="A104:H104"/>
    <mergeCell ref="A96:H96"/>
  </mergeCells>
  <pageMargins left="0.25" right="0.25" top="0.75" bottom="0.75" header="0.3" footer="0.3"/>
  <pageSetup paperSize="9" scale="51" fitToHeight="0" orientation="landscape" r:id="rId1"/>
  <rowBreaks count="2" manualBreakCount="2">
    <brk id="37" max="7" man="1"/>
    <brk id="7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72BF-32AA-4205-90EC-87C6E5738E24}">
  <sheetPr>
    <tabColor theme="9" tint="0.59999389629810485"/>
    <pageSetUpPr fitToPage="1"/>
  </sheetPr>
  <dimension ref="A1:W101"/>
  <sheetViews>
    <sheetView tabSelected="1" topLeftCell="A49" zoomScale="80" zoomScaleNormal="80" workbookViewId="0">
      <selection activeCell="C58" sqref="C58"/>
    </sheetView>
  </sheetViews>
  <sheetFormatPr defaultColWidth="9.25" defaultRowHeight="15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">
        <v>184</v>
      </c>
      <c r="B7" s="44" t="s">
        <v>185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10"/>
      <c r="B9" s="261" t="s">
        <v>186</v>
      </c>
      <c r="C9" s="23" t="s">
        <v>187</v>
      </c>
      <c r="D9" s="21">
        <v>120</v>
      </c>
      <c r="E9" s="21">
        <v>160</v>
      </c>
      <c r="F9" s="21">
        <v>8.67</v>
      </c>
      <c r="G9" s="21">
        <v>9.7899999999999991</v>
      </c>
      <c r="H9" s="21">
        <v>9.24</v>
      </c>
    </row>
    <row r="10" spans="1:8" ht="30.75">
      <c r="A10" s="278" t="s">
        <v>13</v>
      </c>
      <c r="B10" s="262" t="s">
        <v>188</v>
      </c>
      <c r="C10" s="57" t="s">
        <v>189</v>
      </c>
      <c r="D10" s="27">
        <v>20</v>
      </c>
      <c r="E10" s="21">
        <v>29.2</v>
      </c>
      <c r="F10" s="21">
        <v>2.13</v>
      </c>
      <c r="G10" s="21">
        <v>1.56</v>
      </c>
      <c r="H10" s="21">
        <v>1.28</v>
      </c>
    </row>
    <row r="11" spans="1:8" ht="18.95" customHeight="1">
      <c r="A11" s="311"/>
      <c r="B11" s="262" t="s">
        <v>126</v>
      </c>
      <c r="C11" s="76" t="s">
        <v>190</v>
      </c>
      <c r="D11" s="25">
        <v>60</v>
      </c>
      <c r="E11" s="21">
        <v>80.400000000000006</v>
      </c>
      <c r="F11" s="21">
        <v>16.32</v>
      </c>
      <c r="G11" s="21">
        <v>0</v>
      </c>
      <c r="H11" s="21">
        <v>2.48</v>
      </c>
    </row>
    <row r="12" spans="1:8" ht="18.95" customHeight="1">
      <c r="A12" s="312"/>
      <c r="B12" s="263" t="s">
        <v>57</v>
      </c>
      <c r="C12" s="57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12"/>
      <c r="B13" s="268" t="s">
        <v>191</v>
      </c>
      <c r="C13" s="53" t="s">
        <v>192</v>
      </c>
      <c r="D13" s="25">
        <v>50</v>
      </c>
      <c r="E13" s="21">
        <v>17.2</v>
      </c>
      <c r="F13" s="21">
        <v>3.07</v>
      </c>
      <c r="G13" s="21">
        <v>0.10299999999999999</v>
      </c>
      <c r="H13" s="21">
        <v>1.03</v>
      </c>
    </row>
    <row r="14" spans="1:8" ht="18">
      <c r="A14" s="312"/>
      <c r="B14" s="268" t="s">
        <v>64</v>
      </c>
      <c r="C14" s="55" t="s">
        <v>65</v>
      </c>
      <c r="D14" s="25">
        <v>5</v>
      </c>
      <c r="E14" s="21">
        <v>32.189399999999999</v>
      </c>
      <c r="F14" s="21">
        <v>9.7050000000000011E-2</v>
      </c>
      <c r="G14" s="21">
        <v>3.5305500000000003</v>
      </c>
      <c r="H14" s="21">
        <v>1.3550000000000001E-2</v>
      </c>
    </row>
    <row r="15" spans="1:8" ht="18.95" customHeight="1">
      <c r="A15" s="312"/>
      <c r="B15" s="261" t="s">
        <v>23</v>
      </c>
      <c r="C15" s="65" t="s">
        <v>193</v>
      </c>
      <c r="D15" s="25">
        <v>50</v>
      </c>
      <c r="E15" s="21">
        <v>20.9</v>
      </c>
      <c r="F15" s="21">
        <v>3.5</v>
      </c>
      <c r="G15" s="21">
        <v>9.9000000000000005E-2</v>
      </c>
      <c r="H15" s="21">
        <v>0.85599999999999998</v>
      </c>
    </row>
    <row r="16" spans="1:8" ht="18.95" customHeight="1">
      <c r="A16" s="312"/>
      <c r="B16" s="261" t="s">
        <v>194</v>
      </c>
      <c r="C16" s="65"/>
      <c r="D16" s="25">
        <v>100</v>
      </c>
      <c r="E16" s="21">
        <v>41.6</v>
      </c>
      <c r="F16" s="21">
        <v>5.17</v>
      </c>
      <c r="G16" s="21">
        <v>0.33</v>
      </c>
      <c r="H16" s="21">
        <v>2.76</v>
      </c>
    </row>
    <row r="17" spans="1:23" ht="18.95" customHeight="1">
      <c r="A17" s="312"/>
      <c r="B17" s="261" t="s">
        <v>26</v>
      </c>
      <c r="C17" s="119" t="s">
        <v>27</v>
      </c>
      <c r="D17" s="49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</row>
    <row r="18" spans="1:23" ht="18.95" customHeight="1">
      <c r="A18" s="281" t="s">
        <v>28</v>
      </c>
      <c r="B18" s="265" t="s">
        <v>29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 customHeight="1">
      <c r="A19" s="312"/>
      <c r="B19" s="266" t="s">
        <v>30</v>
      </c>
      <c r="C19" s="57" t="s">
        <v>31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1"/>
      <c r="B20" s="263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1"/>
      <c r="B21" s="263" t="s">
        <v>34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1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7" t="s">
        <v>36</v>
      </c>
      <c r="C23" s="70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82">
        <f>SUM(E9:E23)</f>
        <v>773.79515000000015</v>
      </c>
      <c r="F24" s="82">
        <f>SUM(F9:F23)</f>
        <v>97.390900000000002</v>
      </c>
      <c r="G24" s="82">
        <f>SUM(G9:G23)</f>
        <v>28.752799999999997</v>
      </c>
      <c r="H24" s="82">
        <f>SUM(H9:H23)</f>
        <v>29.855699999999999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.75">
      <c r="A26" s="298"/>
      <c r="B26" s="271" t="s">
        <v>195</v>
      </c>
      <c r="C26" s="68" t="s">
        <v>196</v>
      </c>
      <c r="D26" s="21">
        <v>200</v>
      </c>
      <c r="E26" s="21">
        <v>166</v>
      </c>
      <c r="F26" s="21">
        <v>21.6</v>
      </c>
      <c r="G26" s="21">
        <v>4.5599999999999996</v>
      </c>
      <c r="H26" s="21">
        <v>8.74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294" t="s">
        <v>197</v>
      </c>
      <c r="C27" s="68" t="s">
        <v>198</v>
      </c>
      <c r="D27" s="27">
        <v>50</v>
      </c>
      <c r="E27" s="21">
        <v>45.2</v>
      </c>
      <c r="F27" s="21">
        <v>5.92</v>
      </c>
      <c r="G27" s="21">
        <v>1.6</v>
      </c>
      <c r="H27" s="21">
        <v>1.35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9"/>
      <c r="B28" s="262" t="s">
        <v>199</v>
      </c>
      <c r="C28" s="23" t="s">
        <v>200</v>
      </c>
      <c r="D28" s="25">
        <v>100</v>
      </c>
      <c r="E28" s="21">
        <v>88.5</v>
      </c>
      <c r="F28" s="21">
        <v>14.9</v>
      </c>
      <c r="G28" s="21">
        <v>1.99</v>
      </c>
      <c r="H28" s="21">
        <v>2.48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">
      <c r="A29" s="299"/>
      <c r="B29" s="297" t="s">
        <v>201</v>
      </c>
      <c r="C29" s="57" t="s">
        <v>202</v>
      </c>
      <c r="D29" s="25">
        <v>50</v>
      </c>
      <c r="E29" s="21">
        <v>149</v>
      </c>
      <c r="F29" s="21">
        <v>20.5</v>
      </c>
      <c r="G29" s="21">
        <v>5.31</v>
      </c>
      <c r="H29" s="21">
        <v>3.68</v>
      </c>
      <c r="I29" s="26"/>
      <c r="J29" s="98"/>
      <c r="K29" s="194"/>
      <c r="L29" s="96"/>
      <c r="M29" s="95"/>
      <c r="N29" s="95"/>
      <c r="O29" s="95"/>
      <c r="P29" s="95"/>
    </row>
    <row r="30" spans="1:23" s="39" customFormat="1" ht="18.95" customHeight="1">
      <c r="A30" s="307" t="s">
        <v>28</v>
      </c>
      <c r="B30" s="265" t="s">
        <v>29</v>
      </c>
      <c r="C30" s="23"/>
      <c r="D30" s="25">
        <v>50</v>
      </c>
      <c r="E30" s="21">
        <v>28.195</v>
      </c>
      <c r="F30" s="21">
        <v>2.4375</v>
      </c>
      <c r="G30" s="21">
        <v>1.2849999999999999</v>
      </c>
      <c r="H30" s="21"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8" t="s">
        <v>48</v>
      </c>
      <c r="C31" s="55" t="s">
        <v>49</v>
      </c>
      <c r="D31" s="25">
        <v>50</v>
      </c>
      <c r="E31" s="21">
        <v>24.264399999999998</v>
      </c>
      <c r="F31" s="21">
        <v>5.891</v>
      </c>
      <c r="G31" s="21">
        <v>2.5000000000000001E-2</v>
      </c>
      <c r="H31" s="21"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0" customHeight="1">
      <c r="A32" s="308"/>
      <c r="B32" s="265" t="s">
        <v>30</v>
      </c>
      <c r="C32" s="57" t="s">
        <v>31</v>
      </c>
      <c r="D32" s="25">
        <v>50</v>
      </c>
      <c r="E32" s="21">
        <v>37.372999999999998</v>
      </c>
      <c r="F32" s="21">
        <v>6.0614999999999997</v>
      </c>
      <c r="G32" s="21">
        <v>0.75</v>
      </c>
      <c r="H32" s="21"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1" t="s">
        <v>32</v>
      </c>
      <c r="C33" s="55" t="s">
        <v>33</v>
      </c>
      <c r="D33" s="25">
        <v>50</v>
      </c>
      <c r="E33" s="21">
        <v>0.2</v>
      </c>
      <c r="F33" s="21">
        <v>0</v>
      </c>
      <c r="G33" s="21">
        <v>0</v>
      </c>
      <c r="H33" s="21"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9"/>
      <c r="B34" s="266" t="s">
        <v>34</v>
      </c>
      <c r="C34" s="62"/>
      <c r="D34" s="25">
        <v>50</v>
      </c>
      <c r="E34" s="21">
        <v>123.1</v>
      </c>
      <c r="F34" s="21">
        <v>26.15</v>
      </c>
      <c r="G34" s="21">
        <v>1</v>
      </c>
      <c r="H34" s="21">
        <v>3.5750000000000002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54" t="s">
        <v>71</v>
      </c>
      <c r="C35" s="53"/>
      <c r="D35" s="25">
        <v>50</v>
      </c>
      <c r="E35" s="21">
        <v>9.4499999999999993</v>
      </c>
      <c r="F35" s="21">
        <v>1.45</v>
      </c>
      <c r="G35" s="21">
        <v>0.05</v>
      </c>
      <c r="H35" s="21">
        <v>0.4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9"/>
      <c r="B36" s="266" t="s">
        <v>203</v>
      </c>
      <c r="C36" s="62"/>
      <c r="D36" s="25">
        <v>50</v>
      </c>
      <c r="E36" s="21">
        <v>24.038</v>
      </c>
      <c r="F36" s="21">
        <v>6.74</v>
      </c>
      <c r="G36" s="21"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223"/>
      <c r="B37" s="22"/>
      <c r="C37" s="22" t="s">
        <v>37</v>
      </c>
      <c r="D37" s="51"/>
      <c r="E37" s="81">
        <f>SUM(E26:E36)</f>
        <v>695.32040000000018</v>
      </c>
      <c r="F37" s="81">
        <f>SUM(F26:F36)</f>
        <v>111.65</v>
      </c>
      <c r="G37" s="81">
        <f>SUM(G26:G36)</f>
        <v>16.570000000000004</v>
      </c>
      <c r="H37" s="81">
        <f>SUM(H26:H36)</f>
        <v>23.776499999999999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29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30.75">
      <c r="A39" s="303"/>
      <c r="B39" s="261" t="s">
        <v>204</v>
      </c>
      <c r="C39" s="57" t="s">
        <v>205</v>
      </c>
      <c r="D39" s="21">
        <v>100</v>
      </c>
      <c r="E39" s="21">
        <v>105</v>
      </c>
      <c r="F39" s="21">
        <v>3.77</v>
      </c>
      <c r="G39" s="21">
        <v>6.61</v>
      </c>
      <c r="H39" s="21">
        <v>7.04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">
      <c r="A40" s="278" t="s">
        <v>13</v>
      </c>
      <c r="B40" s="271" t="s">
        <v>206</v>
      </c>
      <c r="C40" s="60" t="s">
        <v>207</v>
      </c>
      <c r="D40" s="27">
        <v>20</v>
      </c>
      <c r="E40" s="21">
        <v>23.6</v>
      </c>
      <c r="F40" s="21">
        <v>2.87</v>
      </c>
      <c r="G40" s="21">
        <v>0.69</v>
      </c>
      <c r="H40" s="21">
        <v>1.1100000000000001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4"/>
      <c r="B41" s="262" t="s">
        <v>16</v>
      </c>
      <c r="C41" s="76" t="s">
        <v>208</v>
      </c>
      <c r="D41" s="25">
        <v>60</v>
      </c>
      <c r="E41" s="21">
        <v>90.8</v>
      </c>
      <c r="F41" s="21">
        <v>15.8</v>
      </c>
      <c r="G41" s="21">
        <v>1.55</v>
      </c>
      <c r="H41" s="21">
        <v>2.74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5"/>
      <c r="B42" s="263" t="s">
        <v>57</v>
      </c>
      <c r="C42" s="53" t="s">
        <v>88</v>
      </c>
      <c r="D42" s="25">
        <v>60</v>
      </c>
      <c r="E42" s="21">
        <v>94.621200000000002</v>
      </c>
      <c r="F42" s="21">
        <v>16.125599999999999</v>
      </c>
      <c r="G42" s="21">
        <v>2.8451999999999997</v>
      </c>
      <c r="H42" s="21">
        <v>1.3662000000000001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6"/>
      <c r="B43" s="272" t="s">
        <v>209</v>
      </c>
      <c r="C43" s="23" t="s">
        <v>210</v>
      </c>
      <c r="D43" s="25">
        <v>50</v>
      </c>
      <c r="E43" s="21">
        <v>17.487500000000001</v>
      </c>
      <c r="F43" s="21">
        <v>4.875</v>
      </c>
      <c r="G43" s="21">
        <v>6.25E-2</v>
      </c>
      <c r="H43" s="21">
        <v>0.8125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06"/>
      <c r="B44" s="268" t="s">
        <v>211</v>
      </c>
      <c r="C44" s="23" t="s">
        <v>212</v>
      </c>
      <c r="D44" s="25">
        <v>50</v>
      </c>
      <c r="E44" s="21">
        <v>46</v>
      </c>
      <c r="F44" s="21">
        <v>7.9</v>
      </c>
      <c r="G44" s="21">
        <v>1.07</v>
      </c>
      <c r="H44" s="21">
        <v>0.89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">
      <c r="A45" s="306"/>
      <c r="B45" s="295" t="s">
        <v>213</v>
      </c>
      <c r="C45" s="23" t="s">
        <v>214</v>
      </c>
      <c r="D45" s="25">
        <v>50</v>
      </c>
      <c r="E45" s="21">
        <v>27.958500000000001</v>
      </c>
      <c r="F45" s="21">
        <v>2.4015</v>
      </c>
      <c r="G45" s="21">
        <v>1.3045</v>
      </c>
      <c r="H45" s="21">
        <v>1.6830000000000001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06"/>
      <c r="B46" s="296" t="s">
        <v>215</v>
      </c>
      <c r="C46" s="23" t="s">
        <v>216</v>
      </c>
      <c r="D46" s="25">
        <v>50</v>
      </c>
      <c r="E46" s="21">
        <v>46.5</v>
      </c>
      <c r="F46" s="21">
        <v>3.25</v>
      </c>
      <c r="G46" s="21">
        <v>3.23</v>
      </c>
      <c r="H46" s="21">
        <v>0.59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</row>
    <row r="47" spans="1:22" ht="18.95" customHeight="1">
      <c r="A47" s="306"/>
      <c r="B47" s="271" t="s">
        <v>217</v>
      </c>
      <c r="C47" s="62"/>
      <c r="D47" s="25">
        <v>100</v>
      </c>
      <c r="E47" s="21">
        <v>44.4</v>
      </c>
      <c r="F47" s="21">
        <v>6.4</v>
      </c>
      <c r="G47" s="21">
        <v>0.6</v>
      </c>
      <c r="H47" s="21">
        <v>1.87</v>
      </c>
    </row>
    <row r="48" spans="1:22" ht="18.95" customHeight="1">
      <c r="A48" s="306"/>
      <c r="B48" s="261" t="s">
        <v>26</v>
      </c>
      <c r="C48" s="58" t="s">
        <v>27</v>
      </c>
      <c r="D48" s="49">
        <v>15</v>
      </c>
      <c r="E48" s="21">
        <v>91.315049999999999</v>
      </c>
      <c r="F48" s="21">
        <v>1.92</v>
      </c>
      <c r="G48" s="21">
        <v>7.7350499999999993</v>
      </c>
      <c r="H48" s="21">
        <v>4.2349499999999995</v>
      </c>
    </row>
    <row r="49" spans="1:15" ht="18.95" customHeight="1">
      <c r="A49" s="278" t="s">
        <v>28</v>
      </c>
      <c r="B49" s="266" t="s">
        <v>29</v>
      </c>
      <c r="C49" s="62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</row>
    <row r="50" spans="1:15" ht="18">
      <c r="A50" s="301"/>
      <c r="B50" s="263" t="s">
        <v>30</v>
      </c>
      <c r="C50" s="57" t="s">
        <v>31</v>
      </c>
      <c r="D50" s="25">
        <v>25</v>
      </c>
      <c r="E50" s="21">
        <v>18.686499999999999</v>
      </c>
      <c r="F50" s="21">
        <v>3.0307499999999998</v>
      </c>
      <c r="G50" s="21">
        <v>0.375</v>
      </c>
      <c r="H50" s="21">
        <v>0.8</v>
      </c>
    </row>
    <row r="51" spans="1:15" ht="18.95" customHeight="1">
      <c r="A51" s="301"/>
      <c r="B51" s="263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</row>
    <row r="52" spans="1:15" ht="18.95" customHeight="1">
      <c r="A52" s="290"/>
      <c r="B52" s="267" t="s">
        <v>34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15" ht="18.95" customHeight="1">
      <c r="A53" s="290"/>
      <c r="B53" s="59" t="s">
        <v>35</v>
      </c>
      <c r="C53" s="70"/>
      <c r="D53" s="49">
        <v>50</v>
      </c>
      <c r="E53" s="21">
        <v>12.1</v>
      </c>
      <c r="F53" s="21">
        <v>2.1</v>
      </c>
      <c r="G53" s="21">
        <v>0.1</v>
      </c>
      <c r="H53" s="21">
        <v>0.25</v>
      </c>
    </row>
    <row r="54" spans="1:15" ht="18.95" customHeight="1">
      <c r="A54" s="283"/>
      <c r="B54" s="267" t="s">
        <v>36</v>
      </c>
      <c r="C54" s="70"/>
      <c r="D54" s="25">
        <v>50</v>
      </c>
      <c r="E54" s="21">
        <v>19.988</v>
      </c>
      <c r="F54" s="21">
        <v>5.97</v>
      </c>
      <c r="G54" s="21">
        <v>0</v>
      </c>
      <c r="H54" s="21">
        <v>0.15</v>
      </c>
    </row>
    <row r="55" spans="1:15" s="34" customFormat="1" ht="18.95" customHeight="1">
      <c r="A55" s="223"/>
      <c r="B55" s="22"/>
      <c r="C55" s="22" t="s">
        <v>37</v>
      </c>
      <c r="D55" s="333"/>
      <c r="E55" s="52">
        <f>SUM(E39:E54)</f>
        <v>789.95175000000017</v>
      </c>
      <c r="F55" s="52">
        <f>SUM(F39:F54)</f>
        <v>105.00035</v>
      </c>
      <c r="G55" s="52">
        <f>SUM(G39:G54)</f>
        <v>28.457250000000005</v>
      </c>
      <c r="H55" s="52">
        <f>SUM(H39:H54)</f>
        <v>28.881649999999997</v>
      </c>
      <c r="J55" s="33"/>
      <c r="K55" s="32"/>
      <c r="L55" s="32"/>
      <c r="M55" s="32"/>
      <c r="N55" s="32"/>
      <c r="O55" s="32"/>
    </row>
    <row r="56" spans="1:15" ht="50.1" customHeight="1">
      <c r="A56" s="238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6">
      <c r="A57" s="298"/>
      <c r="B57" s="294" t="s">
        <v>218</v>
      </c>
      <c r="C57" s="260" t="s">
        <v>219</v>
      </c>
      <c r="D57" s="21">
        <v>200</v>
      </c>
      <c r="E57" s="21">
        <v>147</v>
      </c>
      <c r="F57" s="21">
        <v>8.83</v>
      </c>
      <c r="G57" s="21">
        <v>7.71</v>
      </c>
      <c r="H57" s="21">
        <v>9.93</v>
      </c>
    </row>
    <row r="58" spans="1:15" ht="18">
      <c r="A58" s="278" t="s">
        <v>13</v>
      </c>
      <c r="B58" s="268" t="s">
        <v>220</v>
      </c>
      <c r="C58" s="23" t="s">
        <v>221</v>
      </c>
      <c r="D58" s="27">
        <v>50</v>
      </c>
      <c r="E58" s="21">
        <v>144</v>
      </c>
      <c r="F58" s="21">
        <v>3.79</v>
      </c>
      <c r="G58" s="21">
        <v>1.61</v>
      </c>
      <c r="H58" s="21">
        <v>0.67800000000000005</v>
      </c>
    </row>
    <row r="59" spans="1:15" ht="30.75">
      <c r="A59" s="299"/>
      <c r="B59" s="262" t="s">
        <v>222</v>
      </c>
      <c r="C59" s="57" t="s">
        <v>223</v>
      </c>
      <c r="D59" s="25">
        <v>100</v>
      </c>
      <c r="E59" s="21">
        <v>157</v>
      </c>
      <c r="F59" s="21">
        <v>20.6</v>
      </c>
      <c r="G59" s="21">
        <v>5.93</v>
      </c>
      <c r="H59" s="21">
        <v>5.34</v>
      </c>
    </row>
    <row r="60" spans="1:15" ht="18">
      <c r="A60" s="299"/>
      <c r="B60" s="262" t="s">
        <v>224</v>
      </c>
      <c r="C60" s="68" t="s">
        <v>225</v>
      </c>
      <c r="D60" s="25">
        <v>100</v>
      </c>
      <c r="E60" s="21">
        <v>55.6</v>
      </c>
      <c r="F60" s="21">
        <v>8.26</v>
      </c>
      <c r="G60" s="21">
        <v>1.8</v>
      </c>
      <c r="H60" s="21">
        <v>1.62</v>
      </c>
    </row>
    <row r="61" spans="1:15" ht="18">
      <c r="A61" s="300" t="s">
        <v>28</v>
      </c>
      <c r="B61" s="265" t="s">
        <v>29</v>
      </c>
      <c r="C61" s="23"/>
      <c r="D61" s="25">
        <v>50</v>
      </c>
      <c r="E61" s="21">
        <v>28.195</v>
      </c>
      <c r="F61" s="21">
        <v>2.4375</v>
      </c>
      <c r="G61" s="21">
        <v>1.2849999999999999</v>
      </c>
      <c r="H61" s="21">
        <v>1.72</v>
      </c>
      <c r="J61" s="33"/>
      <c r="K61" s="32"/>
      <c r="L61" s="32"/>
      <c r="M61" s="32"/>
      <c r="N61" s="32"/>
      <c r="O61" s="32"/>
    </row>
    <row r="62" spans="1:15" ht="18.95" customHeight="1">
      <c r="A62" s="299"/>
      <c r="B62" s="265" t="s">
        <v>48</v>
      </c>
      <c r="C62" s="55" t="s">
        <v>49</v>
      </c>
      <c r="D62" s="25">
        <v>50</v>
      </c>
      <c r="E62" s="21">
        <v>24.264399999999998</v>
      </c>
      <c r="F62" s="21">
        <v>5.891</v>
      </c>
      <c r="G62" s="21">
        <v>2.5000000000000001E-2</v>
      </c>
      <c r="H62" s="21">
        <v>0.18149999999999999</v>
      </c>
      <c r="J62" s="33"/>
      <c r="K62" s="32"/>
      <c r="L62" s="32"/>
      <c r="M62" s="32"/>
      <c r="N62" s="32"/>
      <c r="O62" s="32"/>
    </row>
    <row r="63" spans="1:15" ht="18">
      <c r="A63" s="301"/>
      <c r="B63" s="265" t="s">
        <v>30</v>
      </c>
      <c r="C63" s="57" t="s">
        <v>31</v>
      </c>
      <c r="D63" s="25">
        <v>25</v>
      </c>
      <c r="E63" s="21">
        <v>18.686499999999999</v>
      </c>
      <c r="F63" s="21">
        <v>3.0307499999999998</v>
      </c>
      <c r="G63" s="21">
        <v>0.375</v>
      </c>
      <c r="H63" s="21">
        <v>0.8</v>
      </c>
    </row>
    <row r="64" spans="1:15" ht="18.95" customHeight="1">
      <c r="A64" s="301"/>
      <c r="B64" s="265" t="s">
        <v>32</v>
      </c>
      <c r="C64" s="55" t="s">
        <v>33</v>
      </c>
      <c r="D64" s="25">
        <v>50</v>
      </c>
      <c r="E64" s="21">
        <v>0.2</v>
      </c>
      <c r="F64" s="21">
        <v>0</v>
      </c>
      <c r="G64" s="21">
        <v>0</v>
      </c>
      <c r="H64" s="21">
        <v>0.05</v>
      </c>
    </row>
    <row r="65" spans="1:12" ht="18.95" customHeight="1">
      <c r="A65" s="301"/>
      <c r="B65" s="265" t="s">
        <v>34</v>
      </c>
      <c r="C65" s="23"/>
      <c r="D65" s="25">
        <v>50</v>
      </c>
      <c r="E65" s="21">
        <v>123.1</v>
      </c>
      <c r="F65" s="21">
        <v>26.15</v>
      </c>
      <c r="G65" s="21">
        <v>1</v>
      </c>
      <c r="H65" s="21">
        <v>3.5750000000000002</v>
      </c>
    </row>
    <row r="66" spans="1:12" ht="18.95" customHeight="1">
      <c r="A66" s="301"/>
      <c r="B66" s="56" t="s">
        <v>50</v>
      </c>
      <c r="C66" s="62"/>
      <c r="D66" s="25">
        <v>50</v>
      </c>
      <c r="E66" s="21">
        <v>16.2</v>
      </c>
      <c r="F66" s="21">
        <v>2.8</v>
      </c>
      <c r="G66" s="21">
        <v>0.1</v>
      </c>
      <c r="H66" s="21">
        <v>0.3</v>
      </c>
    </row>
    <row r="67" spans="1:12" ht="18.95" customHeight="1">
      <c r="A67" s="302"/>
      <c r="B67" s="266" t="s">
        <v>203</v>
      </c>
      <c r="C67" s="62"/>
      <c r="D67" s="25">
        <v>50</v>
      </c>
      <c r="E67" s="21">
        <v>24.038</v>
      </c>
      <c r="F67" s="21">
        <v>6.74</v>
      </c>
      <c r="G67" s="21">
        <v>0</v>
      </c>
      <c r="H67" s="21">
        <v>0</v>
      </c>
    </row>
    <row r="68" spans="1:12" ht="18.95" customHeight="1">
      <c r="A68" s="223"/>
      <c r="B68" s="22"/>
      <c r="C68" s="22" t="s">
        <v>37</v>
      </c>
      <c r="D68" s="49"/>
      <c r="E68" s="78">
        <f>SUM(E57:E67)</f>
        <v>738.28390000000024</v>
      </c>
      <c r="F68" s="78">
        <f>SUM(F57:F67)</f>
        <v>88.52924999999999</v>
      </c>
      <c r="G68" s="78">
        <f>SUM(G57:G67)</f>
        <v>19.835000000000001</v>
      </c>
      <c r="H68" s="78">
        <f>SUM(H57:H67)</f>
        <v>24.194500000000001</v>
      </c>
    </row>
    <row r="69" spans="1:12" ht="50.1" customHeight="1">
      <c r="A69" s="238" t="s">
        <v>81</v>
      </c>
      <c r="B69" s="29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 ht="18">
      <c r="A70" s="239"/>
      <c r="B70" s="230" t="s">
        <v>226</v>
      </c>
      <c r="C70" s="57" t="s">
        <v>227</v>
      </c>
      <c r="D70" s="21">
        <v>150</v>
      </c>
      <c r="E70" s="21">
        <v>196.5</v>
      </c>
      <c r="F70" s="21">
        <v>6.74</v>
      </c>
      <c r="G70" s="80">
        <v>12.57</v>
      </c>
      <c r="H70" s="21">
        <v>13.05</v>
      </c>
    </row>
    <row r="71" spans="1:12" ht="18">
      <c r="A71" s="224" t="s">
        <v>13</v>
      </c>
      <c r="B71" s="231" t="s">
        <v>228</v>
      </c>
      <c r="C71" s="57" t="s">
        <v>229</v>
      </c>
      <c r="D71" s="21">
        <v>50</v>
      </c>
      <c r="E71" s="21">
        <v>50.95</v>
      </c>
      <c r="F71" s="21">
        <v>5.85</v>
      </c>
      <c r="G71" s="21">
        <v>1.68</v>
      </c>
      <c r="H71" s="21">
        <v>2.31</v>
      </c>
    </row>
    <row r="72" spans="1:12" ht="18">
      <c r="A72" s="404"/>
      <c r="B72" s="232" t="s">
        <v>147</v>
      </c>
      <c r="C72" s="64"/>
      <c r="D72" s="25">
        <v>60</v>
      </c>
      <c r="E72" s="21">
        <v>43.5</v>
      </c>
      <c r="F72" s="21">
        <v>9.3000000000000007</v>
      </c>
      <c r="G72" s="21">
        <v>0</v>
      </c>
      <c r="H72" s="21">
        <v>1.1399999999999999</v>
      </c>
    </row>
    <row r="73" spans="1:12" ht="18.95" customHeight="1">
      <c r="A73" s="404"/>
      <c r="B73" s="233" t="s">
        <v>230</v>
      </c>
      <c r="C73" s="64" t="s">
        <v>231</v>
      </c>
      <c r="D73" s="25">
        <v>60</v>
      </c>
      <c r="E73" s="21">
        <v>92.52</v>
      </c>
      <c r="F73" s="21">
        <v>16.2</v>
      </c>
      <c r="G73" s="21">
        <v>1.5</v>
      </c>
      <c r="H73" s="21">
        <v>2.9</v>
      </c>
    </row>
    <row r="74" spans="1:12" ht="18.95" customHeight="1">
      <c r="A74" s="404"/>
      <c r="B74" s="234" t="s">
        <v>232</v>
      </c>
      <c r="C74" s="57"/>
      <c r="D74" s="25">
        <v>100</v>
      </c>
      <c r="E74" s="21">
        <v>41.1</v>
      </c>
      <c r="F74" s="21">
        <v>5.59</v>
      </c>
      <c r="G74" s="21">
        <v>0.33</v>
      </c>
      <c r="H74" s="21">
        <v>2.2000000000000002</v>
      </c>
      <c r="I74" s="26"/>
      <c r="J74" s="26"/>
      <c r="K74" s="26"/>
      <c r="L74" s="26"/>
    </row>
    <row r="75" spans="1:12" ht="18">
      <c r="A75" s="404"/>
      <c r="B75" s="235" t="s">
        <v>233</v>
      </c>
      <c r="C75" s="57" t="s">
        <v>234</v>
      </c>
      <c r="D75" s="25">
        <v>50</v>
      </c>
      <c r="E75" s="21">
        <v>17.55</v>
      </c>
      <c r="F75" s="21">
        <v>3.28</v>
      </c>
      <c r="G75" s="21">
        <v>0.55000000000000004</v>
      </c>
      <c r="H75" s="21">
        <v>0.39</v>
      </c>
      <c r="I75" s="26"/>
      <c r="J75" s="26"/>
      <c r="K75" s="26"/>
      <c r="L75" s="26"/>
    </row>
    <row r="76" spans="1:12" ht="18">
      <c r="A76" s="404"/>
      <c r="B76" s="235" t="s">
        <v>64</v>
      </c>
      <c r="C76" s="55" t="s">
        <v>65</v>
      </c>
      <c r="D76" s="25">
        <v>5</v>
      </c>
      <c r="E76" s="21">
        <v>32.189399999999999</v>
      </c>
      <c r="F76" s="21">
        <v>9.7050000000000011E-2</v>
      </c>
      <c r="G76" s="21">
        <v>3.5305500000000003</v>
      </c>
      <c r="H76" s="21">
        <v>1.3550000000000001E-2</v>
      </c>
      <c r="I76" s="26"/>
      <c r="J76" s="26"/>
      <c r="K76" s="26"/>
      <c r="L76" s="26"/>
    </row>
    <row r="77" spans="1:12" ht="18.95" customHeight="1">
      <c r="A77" s="404"/>
      <c r="B77" s="236" t="s">
        <v>235</v>
      </c>
      <c r="C77" s="23" t="s">
        <v>236</v>
      </c>
      <c r="D77" s="25">
        <v>100</v>
      </c>
      <c r="E77" s="21">
        <v>52.4</v>
      </c>
      <c r="F77" s="21">
        <v>9.89</v>
      </c>
      <c r="G77" s="21">
        <v>0.24</v>
      </c>
      <c r="H77" s="21">
        <v>1.44</v>
      </c>
    </row>
    <row r="78" spans="1:12" ht="18.95" customHeight="1">
      <c r="A78" s="404"/>
      <c r="B78" s="233" t="s">
        <v>237</v>
      </c>
      <c r="C78" s="55"/>
      <c r="D78" s="25">
        <v>100</v>
      </c>
      <c r="E78" s="21">
        <v>50</v>
      </c>
      <c r="F78" s="21">
        <v>10.6</v>
      </c>
      <c r="G78" s="21">
        <v>0.17</v>
      </c>
      <c r="H78" s="21">
        <v>0.63</v>
      </c>
    </row>
    <row r="79" spans="1:12" ht="18.95" customHeight="1">
      <c r="A79" s="404"/>
      <c r="B79" s="230" t="s">
        <v>26</v>
      </c>
      <c r="C79" s="58" t="s">
        <v>27</v>
      </c>
      <c r="D79" s="49">
        <v>15</v>
      </c>
      <c r="E79" s="21">
        <v>91.315049999999999</v>
      </c>
      <c r="F79" s="21">
        <v>1.92</v>
      </c>
      <c r="G79" s="21">
        <v>7.7350499999999993</v>
      </c>
      <c r="H79" s="21">
        <v>4.2349499999999995</v>
      </c>
    </row>
    <row r="80" spans="1:12" ht="18.95" customHeight="1">
      <c r="A80" s="224" t="s">
        <v>28</v>
      </c>
      <c r="B80" s="233" t="s">
        <v>29</v>
      </c>
      <c r="C80" s="55"/>
      <c r="D80" s="25">
        <v>50</v>
      </c>
      <c r="E80" s="21">
        <v>28.195</v>
      </c>
      <c r="F80" s="21">
        <v>2.4375</v>
      </c>
      <c r="G80" s="21">
        <v>1.2849999999999999</v>
      </c>
      <c r="H80" s="21">
        <v>1.72</v>
      </c>
    </row>
    <row r="81" spans="1:9" ht="30" customHeight="1">
      <c r="A81" s="240"/>
      <c r="B81" s="233" t="s">
        <v>30</v>
      </c>
      <c r="C81" s="57" t="s">
        <v>31</v>
      </c>
      <c r="D81" s="25">
        <v>25</v>
      </c>
      <c r="E81" s="21">
        <v>18.686499999999999</v>
      </c>
      <c r="F81" s="21">
        <v>3.0307499999999998</v>
      </c>
      <c r="G81" s="21">
        <v>0.375</v>
      </c>
      <c r="H81" s="21">
        <v>0.8</v>
      </c>
    </row>
    <row r="82" spans="1:9" ht="18.95" customHeight="1">
      <c r="A82" s="240"/>
      <c r="B82" s="233" t="s">
        <v>32</v>
      </c>
      <c r="C82" s="55" t="s">
        <v>33</v>
      </c>
      <c r="D82" s="25">
        <v>50</v>
      </c>
      <c r="E82" s="21">
        <v>0.2</v>
      </c>
      <c r="F82" s="21">
        <v>0</v>
      </c>
      <c r="G82" s="21">
        <v>0</v>
      </c>
      <c r="H82" s="21">
        <v>0.05</v>
      </c>
    </row>
    <row r="83" spans="1:9" ht="18.95" customHeight="1">
      <c r="A83" s="241"/>
      <c r="B83" s="237" t="s">
        <v>34</v>
      </c>
      <c r="C83" s="55"/>
      <c r="D83" s="25">
        <v>50</v>
      </c>
      <c r="E83" s="21">
        <v>123.1</v>
      </c>
      <c r="F83" s="21">
        <v>26.15</v>
      </c>
      <c r="G83" s="21">
        <v>1</v>
      </c>
      <c r="H83" s="21">
        <v>3.5750000000000002</v>
      </c>
    </row>
    <row r="84" spans="1:9" ht="18.95" customHeight="1">
      <c r="A84" s="241"/>
      <c r="B84" s="54" t="s">
        <v>71</v>
      </c>
      <c r="C84" s="53"/>
      <c r="D84" s="25">
        <v>50</v>
      </c>
      <c r="E84" s="21">
        <v>9.4499999999999993</v>
      </c>
      <c r="F84" s="21">
        <v>1.45</v>
      </c>
      <c r="G84" s="21">
        <v>0.05</v>
      </c>
      <c r="H84" s="21">
        <v>0.4</v>
      </c>
    </row>
    <row r="85" spans="1:9" ht="18.95" customHeight="1">
      <c r="A85" s="242"/>
      <c r="B85" s="267" t="s">
        <v>36</v>
      </c>
      <c r="C85" s="55"/>
      <c r="D85" s="25">
        <v>50</v>
      </c>
      <c r="E85" s="21">
        <v>19.988</v>
      </c>
      <c r="F85" s="21">
        <v>5.97</v>
      </c>
      <c r="G85" s="21">
        <v>0</v>
      </c>
      <c r="H85" s="21">
        <v>0.15</v>
      </c>
    </row>
    <row r="86" spans="1:9" ht="18.95" customHeight="1">
      <c r="A86" s="223"/>
      <c r="B86" s="22"/>
      <c r="C86" s="22" t="s">
        <v>37</v>
      </c>
      <c r="D86" s="50"/>
      <c r="E86" s="52">
        <f>SUM(E70:E85)</f>
        <v>867.64395000000013</v>
      </c>
      <c r="F86" s="52">
        <f>SUM(F70:F85)</f>
        <v>108.50530000000002</v>
      </c>
      <c r="G86" s="52">
        <f>SUM(G70:G85)</f>
        <v>31.015599999999999</v>
      </c>
      <c r="H86" s="52">
        <f>SUM(H70:H85)</f>
        <v>35.003499999999995</v>
      </c>
    </row>
    <row r="87" spans="1:9" ht="18.95" customHeight="1">
      <c r="A87" s="385" t="s">
        <v>98</v>
      </c>
      <c r="B87" s="386"/>
      <c r="C87" s="386"/>
      <c r="D87" s="387"/>
      <c r="E87" s="20">
        <f>AVERAGE(E24,E37,E86,E68,E55)</f>
        <v>772.99903000000018</v>
      </c>
      <c r="F87" s="19">
        <f>AVERAGE(F24,F37,F86,F68,F55)</f>
        <v>102.21516000000001</v>
      </c>
      <c r="G87" s="19">
        <f>AVERAGE(G24,G37,G86,G68,G55)</f>
        <v>24.926130000000004</v>
      </c>
      <c r="H87" s="19">
        <f>AVERAGE(H24,H37,H86,H68,H55)</f>
        <v>28.342369999999999</v>
      </c>
    </row>
    <row r="88" spans="1:9" ht="18.95" customHeight="1">
      <c r="A88" s="18"/>
      <c r="B88" s="17"/>
      <c r="C88" s="388" t="s">
        <v>238</v>
      </c>
      <c r="D88" s="389"/>
      <c r="E88" s="334"/>
      <c r="F88" s="14">
        <f>(F87*4)/E87*100</f>
        <v>52.892775298825399</v>
      </c>
      <c r="G88" s="14">
        <f>(G87*9)/E87*100</f>
        <v>29.021403817285513</v>
      </c>
      <c r="H88" s="14">
        <f>(H87*4)/E87*100</f>
        <v>14.666186579820154</v>
      </c>
    </row>
    <row r="89" spans="1:9" ht="18.95" customHeight="1">
      <c r="A89" s="16"/>
      <c r="B89" s="15"/>
      <c r="C89" s="390" t="s">
        <v>100</v>
      </c>
      <c r="D89" s="391"/>
      <c r="E89" s="334" t="s">
        <v>101</v>
      </c>
      <c r="F89" s="14" t="s">
        <v>102</v>
      </c>
      <c r="G89" s="14" t="s">
        <v>103</v>
      </c>
      <c r="H89" s="14" t="s">
        <v>104</v>
      </c>
    </row>
    <row r="90" spans="1:9" ht="18.95" customHeight="1">
      <c r="A90" s="403" t="s">
        <v>105</v>
      </c>
      <c r="B90" s="403"/>
      <c r="C90" s="403"/>
      <c r="D90" s="403"/>
      <c r="E90" s="382"/>
      <c r="F90" s="382"/>
      <c r="G90" s="382"/>
      <c r="H90" s="382"/>
    </row>
    <row r="91" spans="1:9" ht="18.95" customHeight="1">
      <c r="A91" s="376" t="s">
        <v>106</v>
      </c>
      <c r="B91" s="377"/>
      <c r="C91" s="377"/>
      <c r="D91" s="377"/>
      <c r="E91" s="377"/>
      <c r="F91" s="377"/>
      <c r="G91" s="377"/>
      <c r="H91" s="378"/>
    </row>
    <row r="92" spans="1:9" ht="18.95" customHeight="1">
      <c r="A92" s="395" t="s">
        <v>107</v>
      </c>
      <c r="B92" s="396"/>
      <c r="C92" s="396"/>
      <c r="D92" s="396"/>
      <c r="E92" s="396"/>
      <c r="F92" s="396"/>
      <c r="G92" s="396"/>
      <c r="H92" s="397"/>
      <c r="I92" s="8"/>
    </row>
    <row r="93" spans="1:9" ht="18.95" customHeight="1">
      <c r="A93" s="379" t="s">
        <v>108</v>
      </c>
      <c r="B93" s="380"/>
      <c r="C93" s="380"/>
      <c r="D93" s="380"/>
      <c r="E93" s="380"/>
      <c r="F93" s="380"/>
      <c r="G93" s="380"/>
      <c r="H93" s="381"/>
    </row>
    <row r="94" spans="1:9" ht="18.95" customHeight="1">
      <c r="A94" s="379" t="s">
        <v>109</v>
      </c>
      <c r="B94" s="380"/>
      <c r="C94" s="380"/>
      <c r="D94" s="380"/>
      <c r="E94" s="380"/>
      <c r="F94" s="380"/>
      <c r="G94" s="380"/>
      <c r="H94" s="381"/>
    </row>
    <row r="95" spans="1:9" ht="18.95" customHeight="1">
      <c r="A95" s="379" t="s">
        <v>110</v>
      </c>
      <c r="B95" s="380"/>
      <c r="C95" s="380"/>
      <c r="D95" s="380"/>
      <c r="E95" s="380"/>
      <c r="F95" s="380"/>
      <c r="G95" s="380"/>
      <c r="H95" s="381"/>
    </row>
    <row r="96" spans="1:9" ht="18.95" customHeight="1">
      <c r="A96" s="373" t="s">
        <v>111</v>
      </c>
      <c r="B96" s="373"/>
      <c r="C96" s="373"/>
      <c r="D96" s="373"/>
      <c r="E96" s="373"/>
      <c r="F96" s="373"/>
      <c r="G96" s="373"/>
      <c r="H96" s="373"/>
    </row>
    <row r="97" spans="1:8" ht="18.95" customHeight="1">
      <c r="A97" s="13" t="s">
        <v>112</v>
      </c>
      <c r="B97" s="12" t="s">
        <v>113</v>
      </c>
      <c r="C97" s="12"/>
      <c r="D97" s="12"/>
      <c r="E97" s="11"/>
      <c r="F97" s="11"/>
      <c r="G97" s="11"/>
      <c r="H97" s="10"/>
    </row>
    <row r="98" spans="1:8" ht="18.95" customHeight="1">
      <c r="A98" s="9" t="s">
        <v>114</v>
      </c>
      <c r="B98" s="8" t="s">
        <v>115</v>
      </c>
      <c r="C98" s="8"/>
      <c r="D98" s="8"/>
      <c r="E98" s="7"/>
      <c r="F98" s="7"/>
      <c r="G98" s="7"/>
      <c r="H98" s="6"/>
    </row>
    <row r="99" spans="1:8" ht="18.95" customHeight="1">
      <c r="A99" s="5" t="s">
        <v>116</v>
      </c>
      <c r="B99" s="4" t="s">
        <v>117</v>
      </c>
      <c r="C99" s="4"/>
      <c r="D99" s="4"/>
      <c r="E99" s="3"/>
      <c r="F99" s="3"/>
      <c r="G99" s="3"/>
      <c r="H99" s="2"/>
    </row>
    <row r="100" spans="1:8" ht="18.95" customHeight="1">
      <c r="A100" s="374" t="s">
        <v>118</v>
      </c>
      <c r="B100" s="374"/>
      <c r="C100" s="374"/>
      <c r="D100" s="374"/>
      <c r="E100" s="374"/>
      <c r="F100" s="374"/>
      <c r="G100" s="374"/>
      <c r="H100" s="374"/>
    </row>
    <row r="101" spans="1:8" ht="18.95" customHeight="1">
      <c r="A101" s="375" t="s">
        <v>119</v>
      </c>
      <c r="B101" s="375"/>
      <c r="C101" s="375"/>
      <c r="D101" s="375"/>
      <c r="E101" s="375"/>
      <c r="F101" s="375"/>
      <c r="G101" s="375"/>
      <c r="H101" s="375"/>
    </row>
  </sheetData>
  <mergeCells count="16">
    <mergeCell ref="A90:H90"/>
    <mergeCell ref="A1:B5"/>
    <mergeCell ref="A6:B6"/>
    <mergeCell ref="A87:D87"/>
    <mergeCell ref="C88:D88"/>
    <mergeCell ref="C89:D89"/>
    <mergeCell ref="D1:E7"/>
    <mergeCell ref="A72:A79"/>
    <mergeCell ref="A101:H101"/>
    <mergeCell ref="A91:H91"/>
    <mergeCell ref="A93:H93"/>
    <mergeCell ref="A94:H94"/>
    <mergeCell ref="A95:H95"/>
    <mergeCell ref="A96:H96"/>
    <mergeCell ref="A100:H100"/>
    <mergeCell ref="A92:H92"/>
  </mergeCells>
  <pageMargins left="0.25" right="0.25" top="0.75" bottom="0.75" header="0.3" footer="0.3"/>
  <pageSetup paperSize="9" scale="52" fitToHeight="0" orientation="landscape" r:id="rId1"/>
  <rowBreaks count="3" manualBreakCount="3">
    <brk id="37" max="7" man="1"/>
    <brk id="68" max="7" man="1"/>
    <brk id="3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9CAC-C8B8-4CBA-AB6E-DE219AEF61B8}">
  <sheetPr>
    <tabColor theme="9" tint="0.59999389629810485"/>
    <pageSetUpPr fitToPage="1"/>
  </sheetPr>
  <dimension ref="A1:W104"/>
  <sheetViews>
    <sheetView topLeftCell="A38" zoomScale="80" zoomScaleNormal="80" workbookViewId="0">
      <selection activeCell="D87" sqref="D87:H88"/>
    </sheetView>
  </sheetViews>
  <sheetFormatPr defaultColWidth="9.25" defaultRowHeight="15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  <c r="D1" s="392" t="e" vm="2">
        <v>#VALUE!</v>
      </c>
      <c r="E1" s="392"/>
    </row>
    <row r="2" spans="1:8" ht="18.95" customHeight="1">
      <c r="A2" s="383"/>
      <c r="B2" s="383"/>
      <c r="C2" s="45"/>
      <c r="D2" s="392"/>
      <c r="E2" s="392"/>
    </row>
    <row r="3" spans="1:8" ht="18.95" customHeight="1">
      <c r="A3" s="383"/>
      <c r="B3" s="383"/>
      <c r="C3" s="45"/>
      <c r="D3" s="392"/>
      <c r="E3" s="392"/>
    </row>
    <row r="4" spans="1:8" ht="18.95" customHeight="1">
      <c r="A4" s="383"/>
      <c r="B4" s="383"/>
      <c r="C4" s="45"/>
      <c r="D4" s="392"/>
      <c r="E4" s="392"/>
    </row>
    <row r="5" spans="1:8" ht="18.95" customHeight="1">
      <c r="A5" s="383"/>
      <c r="B5" s="383"/>
      <c r="C5" s="45"/>
      <c r="D5" s="392"/>
      <c r="E5" s="392"/>
    </row>
    <row r="6" spans="1:8" ht="30">
      <c r="A6" s="384" t="s">
        <v>0</v>
      </c>
      <c r="B6" s="384"/>
      <c r="C6" s="43"/>
      <c r="D6" s="392"/>
      <c r="E6" s="392"/>
    </row>
    <row r="7" spans="1:8" ht="30">
      <c r="A7" s="44" t="s">
        <v>239</v>
      </c>
      <c r="B7" s="44" t="s">
        <v>240</v>
      </c>
      <c r="C7" s="43"/>
      <c r="D7" s="393"/>
      <c r="E7" s="393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">
      <c r="A9" s="310"/>
      <c r="B9" s="262" t="s">
        <v>241</v>
      </c>
      <c r="C9" s="23" t="s">
        <v>242</v>
      </c>
      <c r="D9" s="73">
        <v>60</v>
      </c>
      <c r="E9" s="21">
        <v>78.455399999999983</v>
      </c>
      <c r="F9" s="21">
        <v>3.3329999999999997</v>
      </c>
      <c r="G9" s="21">
        <v>5.8139999999999992</v>
      </c>
      <c r="H9" s="21">
        <v>3.3377999999999997</v>
      </c>
    </row>
    <row r="10" spans="1:8" ht="30">
      <c r="A10" s="278" t="s">
        <v>13</v>
      </c>
      <c r="B10" s="268" t="s">
        <v>243</v>
      </c>
      <c r="C10" s="57" t="s">
        <v>244</v>
      </c>
      <c r="D10" s="73">
        <v>60</v>
      </c>
      <c r="E10" s="21">
        <v>79.441799999999986</v>
      </c>
      <c r="F10" s="21">
        <v>10.603799999999998</v>
      </c>
      <c r="G10" s="21">
        <v>2.7521999999999998</v>
      </c>
      <c r="H10" s="21">
        <v>3.8981999999999997</v>
      </c>
    </row>
    <row r="11" spans="1:8" ht="18.95" customHeight="1">
      <c r="A11" s="311"/>
      <c r="B11" s="262" t="s">
        <v>57</v>
      </c>
      <c r="C11" s="60" t="s">
        <v>88</v>
      </c>
      <c r="D11" s="25">
        <v>60</v>
      </c>
      <c r="E11" s="21">
        <v>94.621200000000002</v>
      </c>
      <c r="F11" s="21">
        <v>16.125599999999999</v>
      </c>
      <c r="G11" s="21">
        <v>2.8451999999999997</v>
      </c>
      <c r="H11" s="21">
        <v>1.3662000000000001</v>
      </c>
    </row>
    <row r="12" spans="1:8" ht="18.95" customHeight="1">
      <c r="A12" s="312"/>
      <c r="B12" s="262" t="s">
        <v>126</v>
      </c>
      <c r="C12" s="53" t="s">
        <v>190</v>
      </c>
      <c r="D12" s="25">
        <v>60</v>
      </c>
      <c r="E12" s="21">
        <v>80.400000000000006</v>
      </c>
      <c r="F12" s="21">
        <v>16.32</v>
      </c>
      <c r="G12" s="21">
        <v>0</v>
      </c>
      <c r="H12" s="21">
        <v>2.48</v>
      </c>
    </row>
    <row r="13" spans="1:8" ht="18.95" customHeight="1">
      <c r="A13" s="312"/>
      <c r="B13" s="268" t="s">
        <v>245</v>
      </c>
      <c r="C13" s="53" t="s">
        <v>246</v>
      </c>
      <c r="D13" s="25">
        <v>50</v>
      </c>
      <c r="E13" s="21">
        <v>16.2</v>
      </c>
      <c r="F13" s="21">
        <v>4.25</v>
      </c>
      <c r="G13" s="21">
        <v>0.1</v>
      </c>
      <c r="H13" s="21">
        <v>0.3</v>
      </c>
    </row>
    <row r="14" spans="1:8" ht="18.95" customHeight="1">
      <c r="A14" s="312"/>
      <c r="B14" s="268" t="s">
        <v>247</v>
      </c>
      <c r="C14" s="70" t="s">
        <v>248</v>
      </c>
      <c r="D14" s="25">
        <v>50</v>
      </c>
      <c r="E14" s="21">
        <v>28.371500000000001</v>
      </c>
      <c r="F14" s="21">
        <v>2.4089999999999998</v>
      </c>
      <c r="G14" s="21">
        <v>1.3320000000000001</v>
      </c>
      <c r="H14" s="21">
        <v>1.6970000000000001</v>
      </c>
    </row>
    <row r="15" spans="1:8" ht="18.95" customHeight="1">
      <c r="A15" s="312"/>
      <c r="B15" s="267" t="s">
        <v>249</v>
      </c>
      <c r="C15" s="65" t="s">
        <v>250</v>
      </c>
      <c r="D15" s="25">
        <v>50</v>
      </c>
      <c r="E15" s="21">
        <v>19.5</v>
      </c>
      <c r="F15" s="21">
        <v>4.7190000000000003</v>
      </c>
      <c r="G15" s="21">
        <v>0.10249999999999999</v>
      </c>
      <c r="H15" s="21">
        <v>0.51</v>
      </c>
    </row>
    <row r="16" spans="1:8" ht="18.95" customHeight="1">
      <c r="A16" s="312"/>
      <c r="B16" s="295" t="s">
        <v>251</v>
      </c>
      <c r="C16" s="65"/>
      <c r="D16" s="25">
        <v>30</v>
      </c>
      <c r="E16" s="21">
        <v>16.3508</v>
      </c>
      <c r="F16" s="21">
        <v>3.6870000000000003</v>
      </c>
      <c r="G16" s="21">
        <v>0.17000000000000004</v>
      </c>
      <c r="H16" s="21">
        <v>0.58000000000000007</v>
      </c>
    </row>
    <row r="17" spans="1:23" ht="18.95" customHeight="1">
      <c r="A17" s="312"/>
      <c r="B17" s="261" t="s">
        <v>26</v>
      </c>
      <c r="C17" s="58" t="s">
        <v>27</v>
      </c>
      <c r="D17" s="49">
        <v>15</v>
      </c>
      <c r="E17" s="21">
        <v>91.315049999999999</v>
      </c>
      <c r="F17" s="21">
        <v>1.92</v>
      </c>
      <c r="G17" s="21">
        <v>7.7350499999999993</v>
      </c>
      <c r="H17" s="21">
        <v>4.2349499999999995</v>
      </c>
    </row>
    <row r="18" spans="1:23" ht="18.95" customHeight="1">
      <c r="A18" s="281" t="s">
        <v>28</v>
      </c>
      <c r="B18" s="265" t="s">
        <v>29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">
      <c r="A19" s="312"/>
      <c r="B19" s="266" t="s">
        <v>30</v>
      </c>
      <c r="C19" s="57" t="s">
        <v>31</v>
      </c>
      <c r="D19" s="25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1"/>
      <c r="B20" s="263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1"/>
      <c r="B21" s="263" t="s">
        <v>34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1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7" t="s">
        <v>51</v>
      </c>
      <c r="C23" s="70"/>
      <c r="D23" s="25">
        <v>50</v>
      </c>
      <c r="E23" s="21">
        <v>24.038</v>
      </c>
      <c r="F23" s="21">
        <v>6.74</v>
      </c>
      <c r="G23" s="21"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223"/>
      <c r="B24" s="22"/>
      <c r="C24" s="22" t="s">
        <v>37</v>
      </c>
      <c r="D24" s="30"/>
      <c r="E24" s="82">
        <f>SUM(E9:E23)</f>
        <v>733.76175000000023</v>
      </c>
      <c r="F24" s="82">
        <f>SUM(F9:F23)</f>
        <v>107.5564</v>
      </c>
      <c r="G24" s="82">
        <f>SUM(G9:G23)</f>
        <v>23.985949999999999</v>
      </c>
      <c r="H24" s="82">
        <f>SUM(H9:H23)</f>
        <v>25.649150000000002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.75">
      <c r="A26" s="298"/>
      <c r="B26" s="270" t="s">
        <v>252</v>
      </c>
      <c r="C26" s="68" t="s">
        <v>253</v>
      </c>
      <c r="D26" s="21">
        <v>200</v>
      </c>
      <c r="E26" s="21">
        <v>361</v>
      </c>
      <c r="F26" s="21">
        <v>43.7</v>
      </c>
      <c r="G26" s="21">
        <v>13.3</v>
      </c>
      <c r="H26" s="21">
        <v>13.4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1.5">
      <c r="A27" s="278" t="s">
        <v>13</v>
      </c>
      <c r="B27" s="294" t="s">
        <v>254</v>
      </c>
      <c r="C27" s="68" t="s">
        <v>255</v>
      </c>
      <c r="D27" s="27">
        <v>50</v>
      </c>
      <c r="E27" s="21">
        <v>86</v>
      </c>
      <c r="F27" s="21">
        <v>10.4</v>
      </c>
      <c r="G27" s="21">
        <v>3.28</v>
      </c>
      <c r="H27" s="21">
        <v>2.64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39" customFormat="1" ht="18.95" customHeight="1">
      <c r="A28" s="308"/>
      <c r="B28" s="262" t="s">
        <v>256</v>
      </c>
      <c r="C28" s="23" t="s">
        <v>257</v>
      </c>
      <c r="D28" s="25">
        <v>50</v>
      </c>
      <c r="E28" s="21">
        <v>23.107700000000001</v>
      </c>
      <c r="F28" s="21">
        <v>3.3490000000000002</v>
      </c>
      <c r="G28" s="21">
        <v>1.0485</v>
      </c>
      <c r="H28" s="21">
        <v>0.86399999999999999</v>
      </c>
      <c r="J28" s="40"/>
      <c r="K28" s="40"/>
      <c r="L28" s="40"/>
      <c r="M28" s="40"/>
      <c r="N28" s="40"/>
      <c r="O28" s="40"/>
      <c r="P28" s="40"/>
    </row>
    <row r="29" spans="1:23" s="39" customFormat="1" ht="18.95" customHeight="1">
      <c r="A29" s="308"/>
      <c r="B29" s="263" t="s">
        <v>233</v>
      </c>
      <c r="C29" s="62" t="s">
        <v>258</v>
      </c>
      <c r="D29" s="92">
        <v>50</v>
      </c>
      <c r="E29" s="91">
        <v>17.598500000000001</v>
      </c>
      <c r="F29" s="91">
        <v>3.2825000000000002</v>
      </c>
      <c r="G29" s="91">
        <v>0.54400000000000004</v>
      </c>
      <c r="H29" s="91">
        <v>0.38950000000000001</v>
      </c>
      <c r="I29" s="41"/>
      <c r="J29" s="40"/>
      <c r="K29" s="40"/>
      <c r="L29" s="40"/>
      <c r="M29" s="40"/>
      <c r="N29" s="40"/>
      <c r="O29" s="40"/>
      <c r="P29" s="42"/>
    </row>
    <row r="30" spans="1:23" s="39" customFormat="1" ht="18">
      <c r="A30" s="308"/>
      <c r="B30" s="268" t="s">
        <v>64</v>
      </c>
      <c r="C30" s="55" t="s">
        <v>65</v>
      </c>
      <c r="D30" s="25">
        <v>5</v>
      </c>
      <c r="E30" s="21">
        <v>32.189399999999999</v>
      </c>
      <c r="F30" s="21">
        <v>9.7050000000000011E-2</v>
      </c>
      <c r="G30" s="21">
        <v>3.5305500000000003</v>
      </c>
      <c r="H30" s="21">
        <v>1.3550000000000001E-2</v>
      </c>
      <c r="I30" s="41"/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1" t="s">
        <v>259</v>
      </c>
      <c r="C31" s="57" t="s">
        <v>260</v>
      </c>
      <c r="D31" s="25">
        <v>50</v>
      </c>
      <c r="E31" s="21">
        <v>18.3765</v>
      </c>
      <c r="F31" s="21">
        <v>4.4584999999999999</v>
      </c>
      <c r="G31" s="21">
        <v>0.15</v>
      </c>
      <c r="H31" s="21">
        <v>0.55000000000000004</v>
      </c>
      <c r="I31" s="41"/>
      <c r="J31" s="40"/>
      <c r="K31" s="40"/>
      <c r="L31" s="40"/>
      <c r="M31" s="40"/>
      <c r="N31" s="40"/>
      <c r="O31" s="40"/>
      <c r="P31" s="40"/>
    </row>
    <row r="32" spans="1:23" ht="18.95" customHeight="1">
      <c r="A32" s="299"/>
      <c r="B32" s="266" t="s">
        <v>261</v>
      </c>
      <c r="C32" s="62"/>
      <c r="D32" s="25">
        <v>30</v>
      </c>
      <c r="E32" s="21">
        <v>7.5630000000000006</v>
      </c>
      <c r="F32" s="21">
        <v>1.42</v>
      </c>
      <c r="G32" s="21">
        <v>0.10700000000000001</v>
      </c>
      <c r="H32" s="21">
        <v>0.45999999999999996</v>
      </c>
      <c r="I32" s="26"/>
      <c r="J32" s="35"/>
      <c r="K32" s="35"/>
      <c r="L32" s="35"/>
      <c r="M32" s="35"/>
      <c r="N32" s="35"/>
      <c r="O32" s="35"/>
      <c r="P32" s="35"/>
    </row>
    <row r="33" spans="1:22" ht="18.95" customHeight="1">
      <c r="A33" s="299"/>
      <c r="B33" s="261" t="s">
        <v>26</v>
      </c>
      <c r="C33" s="58" t="s">
        <v>27</v>
      </c>
      <c r="D33" s="49">
        <v>15</v>
      </c>
      <c r="E33" s="21">
        <v>91.315049999999999</v>
      </c>
      <c r="F33" s="21">
        <v>1.92</v>
      </c>
      <c r="G33" s="21">
        <v>7.7350499999999993</v>
      </c>
      <c r="H33" s="21">
        <v>4.2349499999999995</v>
      </c>
      <c r="J33" s="35"/>
      <c r="K33" s="35"/>
      <c r="L33" s="35"/>
      <c r="M33" s="35"/>
      <c r="N33" s="35"/>
      <c r="O33" s="35"/>
      <c r="P33" s="35"/>
    </row>
    <row r="34" spans="1:22" ht="18.95" customHeight="1">
      <c r="A34" s="281" t="s">
        <v>28</v>
      </c>
      <c r="B34" s="265" t="s">
        <v>29</v>
      </c>
      <c r="C34" s="23"/>
      <c r="D34" s="25">
        <v>50</v>
      </c>
      <c r="E34" s="21">
        <v>28.195</v>
      </c>
      <c r="F34" s="21">
        <v>2.4375</v>
      </c>
      <c r="G34" s="21">
        <v>1.2849999999999999</v>
      </c>
      <c r="H34" s="21">
        <v>1.72</v>
      </c>
      <c r="J34" s="35"/>
      <c r="K34" s="35"/>
      <c r="L34" s="35"/>
      <c r="M34" s="35"/>
      <c r="N34" s="38"/>
      <c r="O34" s="35"/>
      <c r="P34" s="35"/>
    </row>
    <row r="35" spans="1:22" ht="18">
      <c r="A35" s="301"/>
      <c r="B35" s="263" t="s">
        <v>30</v>
      </c>
      <c r="C35" s="57" t="s">
        <v>31</v>
      </c>
      <c r="D35" s="25">
        <v>50</v>
      </c>
      <c r="E35" s="21">
        <v>37.372999999999998</v>
      </c>
      <c r="F35" s="21">
        <v>6.0614999999999997</v>
      </c>
      <c r="G35" s="21">
        <v>0.75</v>
      </c>
      <c r="H35" s="21">
        <v>1.6</v>
      </c>
      <c r="L35" s="33"/>
      <c r="M35" s="32"/>
      <c r="N35" s="32"/>
      <c r="O35" s="32"/>
      <c r="P35" s="32"/>
      <c r="Q35" s="32"/>
    </row>
    <row r="36" spans="1:22" ht="18.95" customHeight="1">
      <c r="A36" s="301"/>
      <c r="B36" s="263" t="s">
        <v>32</v>
      </c>
      <c r="C36" s="55" t="s">
        <v>33</v>
      </c>
      <c r="D36" s="25">
        <v>50</v>
      </c>
      <c r="E36" s="21">
        <v>0.2</v>
      </c>
      <c r="F36" s="21">
        <v>0</v>
      </c>
      <c r="G36" s="21">
        <v>0</v>
      </c>
      <c r="H36" s="21">
        <v>0.05</v>
      </c>
      <c r="L36" s="33"/>
      <c r="M36" s="32"/>
      <c r="N36" s="32"/>
      <c r="O36" s="32"/>
      <c r="P36" s="32"/>
      <c r="Q36" s="32"/>
    </row>
    <row r="37" spans="1:22" ht="18.95" customHeight="1">
      <c r="A37" s="290"/>
      <c r="B37" s="267" t="s">
        <v>34</v>
      </c>
      <c r="C37" s="55"/>
      <c r="D37" s="25">
        <v>50</v>
      </c>
      <c r="E37" s="21">
        <v>123.1</v>
      </c>
      <c r="F37" s="21">
        <v>26.15</v>
      </c>
      <c r="G37" s="21">
        <v>1</v>
      </c>
      <c r="H37" s="21">
        <v>3.5750000000000002</v>
      </c>
      <c r="O37" s="35"/>
      <c r="P37" s="35"/>
      <c r="Q37" s="35"/>
      <c r="R37" s="35"/>
      <c r="S37" s="35"/>
      <c r="T37" s="35"/>
      <c r="U37" s="35"/>
      <c r="V37" s="35"/>
    </row>
    <row r="38" spans="1:22" ht="18.95" customHeight="1">
      <c r="A38" s="290"/>
      <c r="B38" s="267" t="s">
        <v>169</v>
      </c>
      <c r="C38" s="55"/>
      <c r="D38" s="25">
        <v>50</v>
      </c>
      <c r="E38" s="21">
        <v>14.9</v>
      </c>
      <c r="F38" s="21">
        <v>2.29</v>
      </c>
      <c r="G38" s="21">
        <v>7.4999999999999997E-2</v>
      </c>
      <c r="H38" s="21">
        <v>0.67500000000000004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83"/>
      <c r="B39" s="262" t="s">
        <v>262</v>
      </c>
      <c r="C39" s="55"/>
      <c r="D39" s="25">
        <v>50</v>
      </c>
      <c r="E39" s="21">
        <v>19.988</v>
      </c>
      <c r="F39" s="21">
        <v>5.97</v>
      </c>
      <c r="G39" s="21">
        <v>0</v>
      </c>
      <c r="H39" s="21">
        <v>0.15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.95" customHeight="1">
      <c r="A40" s="223"/>
      <c r="B40" s="22"/>
      <c r="C40" s="22" t="s">
        <v>37</v>
      </c>
      <c r="D40" s="51"/>
      <c r="E40" s="81">
        <f>SUM(E26:E39)</f>
        <v>860.90615000000025</v>
      </c>
      <c r="F40" s="81">
        <f>SUM(F26:F39)</f>
        <v>111.53605</v>
      </c>
      <c r="G40" s="81">
        <f>SUM(G26:G39)</f>
        <v>32.80510000000001</v>
      </c>
      <c r="H40" s="81">
        <f>SUM(H26:H39)</f>
        <v>30.321999999999999</v>
      </c>
      <c r="O40" s="36"/>
      <c r="P40" s="36"/>
      <c r="Q40" s="36"/>
      <c r="R40" s="36"/>
      <c r="S40" s="36"/>
      <c r="T40" s="36"/>
      <c r="U40" s="36"/>
      <c r="V40" s="36"/>
    </row>
    <row r="41" spans="1:22" ht="50.1" customHeight="1">
      <c r="A41" s="238" t="s">
        <v>52</v>
      </c>
      <c r="B41" s="29" t="s">
        <v>4</v>
      </c>
      <c r="C41" s="29" t="s">
        <v>5</v>
      </c>
      <c r="D41" s="28" t="s">
        <v>6</v>
      </c>
      <c r="E41" s="28" t="s">
        <v>7</v>
      </c>
      <c r="F41" s="28" t="s">
        <v>8</v>
      </c>
      <c r="G41" s="28" t="s">
        <v>9</v>
      </c>
      <c r="H41" s="28" t="s">
        <v>10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">
      <c r="A42" s="303"/>
      <c r="B42" s="294" t="s">
        <v>263</v>
      </c>
      <c r="C42" s="243" t="s">
        <v>264</v>
      </c>
      <c r="D42" s="21">
        <v>200</v>
      </c>
      <c r="E42" s="21">
        <v>153</v>
      </c>
      <c r="F42" s="21">
        <v>13.3</v>
      </c>
      <c r="G42" s="21">
        <v>6.76</v>
      </c>
      <c r="H42" s="21">
        <v>8.76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278" t="s">
        <v>13</v>
      </c>
      <c r="B43" s="294" t="s">
        <v>265</v>
      </c>
      <c r="C43" s="57" t="s">
        <v>266</v>
      </c>
      <c r="D43" s="27">
        <v>50</v>
      </c>
      <c r="E43" s="21">
        <v>36.5</v>
      </c>
      <c r="F43" s="21">
        <v>2.77</v>
      </c>
      <c r="G43" s="21">
        <v>2.08</v>
      </c>
      <c r="H43" s="21">
        <v>1.26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305"/>
      <c r="B44" s="262" t="s">
        <v>267</v>
      </c>
      <c r="C44" s="57" t="s">
        <v>268</v>
      </c>
      <c r="D44" s="25">
        <v>50</v>
      </c>
      <c r="E44" s="21">
        <v>132</v>
      </c>
      <c r="F44" s="21">
        <v>15.4</v>
      </c>
      <c r="G44" s="21">
        <v>6.85</v>
      </c>
      <c r="H44" s="21">
        <v>1.71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305"/>
      <c r="B45" s="268" t="s">
        <v>269</v>
      </c>
      <c r="C45" s="57" t="s">
        <v>270</v>
      </c>
      <c r="D45" s="25">
        <v>100</v>
      </c>
      <c r="E45" s="21">
        <v>137</v>
      </c>
      <c r="F45" s="21">
        <v>28.2</v>
      </c>
      <c r="G45" s="21">
        <v>1.1000000000000001</v>
      </c>
      <c r="H45" s="21">
        <v>2.89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290" t="s">
        <v>28</v>
      </c>
      <c r="B46" s="265" t="s">
        <v>29</v>
      </c>
      <c r="C46" s="23"/>
      <c r="D46" s="25">
        <v>50</v>
      </c>
      <c r="E46" s="21">
        <v>28.195</v>
      </c>
      <c r="F46" s="21">
        <v>2.4375</v>
      </c>
      <c r="G46" s="21">
        <v>1.2849999999999999</v>
      </c>
      <c r="H46" s="21">
        <v>1.72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.95" customHeight="1">
      <c r="A47" s="314"/>
      <c r="B47" s="268" t="s">
        <v>48</v>
      </c>
      <c r="C47" s="55" t="s">
        <v>49</v>
      </c>
      <c r="D47" s="25">
        <v>50</v>
      </c>
      <c r="E47" s="21">
        <v>24.264399999999998</v>
      </c>
      <c r="F47" s="21">
        <v>5.891</v>
      </c>
      <c r="G47" s="21">
        <v>2.5000000000000001E-2</v>
      </c>
      <c r="H47" s="21">
        <v>0.18149999999999999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ht="18">
      <c r="A48" s="314"/>
      <c r="B48" s="270" t="s">
        <v>30</v>
      </c>
      <c r="C48" s="57" t="s">
        <v>31</v>
      </c>
      <c r="D48" s="25">
        <v>50</v>
      </c>
      <c r="E48" s="21">
        <v>37.372999999999998</v>
      </c>
      <c r="F48" s="21">
        <v>6.0614999999999997</v>
      </c>
      <c r="G48" s="21">
        <v>0.75</v>
      </c>
      <c r="H48" s="21">
        <v>1.6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20" ht="18.95" customHeight="1">
      <c r="A49" s="314"/>
      <c r="B49" s="296" t="s">
        <v>32</v>
      </c>
      <c r="C49" s="55" t="s">
        <v>33</v>
      </c>
      <c r="D49" s="25">
        <v>50</v>
      </c>
      <c r="E49" s="21">
        <v>0.2</v>
      </c>
      <c r="F49" s="21">
        <v>0</v>
      </c>
      <c r="G49" s="21">
        <v>0</v>
      </c>
      <c r="H49" s="21">
        <v>0.05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314"/>
      <c r="B50" s="263" t="s">
        <v>34</v>
      </c>
      <c r="C50" s="55"/>
      <c r="D50" s="25">
        <v>50</v>
      </c>
      <c r="E50" s="21">
        <v>123.1</v>
      </c>
      <c r="F50" s="21">
        <v>26.15</v>
      </c>
      <c r="G50" s="21">
        <v>1</v>
      </c>
      <c r="H50" s="21">
        <v>3.5750000000000002</v>
      </c>
    </row>
    <row r="51" spans="1:20" ht="18.95" customHeight="1">
      <c r="A51" s="314"/>
      <c r="B51" s="56" t="s">
        <v>50</v>
      </c>
      <c r="C51" s="62"/>
      <c r="D51" s="25">
        <v>50</v>
      </c>
      <c r="E51" s="21">
        <v>16.2</v>
      </c>
      <c r="F51" s="21">
        <v>2.8</v>
      </c>
      <c r="G51" s="21">
        <v>0.1</v>
      </c>
      <c r="H51" s="21">
        <v>0.3</v>
      </c>
    </row>
    <row r="52" spans="1:20" ht="18.95" customHeight="1">
      <c r="A52" s="315"/>
      <c r="B52" s="267" t="s">
        <v>51</v>
      </c>
      <c r="C52" s="70"/>
      <c r="D52" s="25">
        <v>50</v>
      </c>
      <c r="E52" s="21">
        <v>24.038</v>
      </c>
      <c r="F52" s="21">
        <v>6.74</v>
      </c>
      <c r="G52" s="21">
        <v>0</v>
      </c>
      <c r="H52" s="21">
        <v>0</v>
      </c>
    </row>
    <row r="53" spans="1:20" s="34" customFormat="1" ht="18.95" customHeight="1">
      <c r="A53" s="223"/>
      <c r="B53" s="22"/>
      <c r="C53" s="22" t="s">
        <v>37</v>
      </c>
      <c r="D53" s="50"/>
      <c r="E53" s="52">
        <f>SUM(E42:E52)</f>
        <v>711.87040000000013</v>
      </c>
      <c r="F53" s="52">
        <f>SUM(F42:F52)</f>
        <v>109.75</v>
      </c>
      <c r="G53" s="52">
        <f>SUM(G42:G52)</f>
        <v>19.95</v>
      </c>
      <c r="H53" s="52">
        <f>SUM(H42:H52)</f>
        <v>22.046500000000002</v>
      </c>
      <c r="J53" s="33"/>
      <c r="K53" s="32"/>
      <c r="L53" s="32"/>
      <c r="M53" s="32"/>
      <c r="N53" s="32"/>
      <c r="O53" s="32"/>
    </row>
    <row r="54" spans="1:20" ht="50.1" customHeight="1">
      <c r="A54" s="238" t="s">
        <v>72</v>
      </c>
      <c r="B54" s="29" t="s">
        <v>4</v>
      </c>
      <c r="C54" s="29" t="s">
        <v>5</v>
      </c>
      <c r="D54" s="28" t="s">
        <v>6</v>
      </c>
      <c r="E54" s="28" t="s">
        <v>7</v>
      </c>
      <c r="F54" s="28" t="s">
        <v>8</v>
      </c>
      <c r="G54" s="28" t="s">
        <v>9</v>
      </c>
      <c r="H54" s="28" t="s">
        <v>10</v>
      </c>
    </row>
    <row r="55" spans="1:20" ht="18">
      <c r="A55" s="298"/>
      <c r="B55" s="270" t="s">
        <v>271</v>
      </c>
      <c r="C55" s="23" t="s">
        <v>272</v>
      </c>
      <c r="D55" s="21">
        <v>120</v>
      </c>
      <c r="E55" s="21">
        <v>144</v>
      </c>
      <c r="F55" s="21">
        <v>7.36</v>
      </c>
      <c r="G55" s="21">
        <v>9.66</v>
      </c>
      <c r="H55" s="21">
        <v>6.6</v>
      </c>
    </row>
    <row r="56" spans="1:20" ht="30.75">
      <c r="A56" s="278" t="s">
        <v>13</v>
      </c>
      <c r="B56" s="294" t="s">
        <v>273</v>
      </c>
      <c r="C56" s="23" t="s">
        <v>274</v>
      </c>
      <c r="D56" s="27">
        <v>20</v>
      </c>
      <c r="E56" s="21">
        <v>27.2</v>
      </c>
      <c r="F56" s="21">
        <v>2.4300000000000002</v>
      </c>
      <c r="G56" s="21">
        <v>1.29</v>
      </c>
      <c r="H56" s="21">
        <v>1.1599999999999999</v>
      </c>
    </row>
    <row r="57" spans="1:20" ht="18.95" customHeight="1">
      <c r="A57" s="299"/>
      <c r="B57" s="262" t="s">
        <v>59</v>
      </c>
      <c r="C57" s="60" t="s">
        <v>275</v>
      </c>
      <c r="D57" s="25">
        <v>60</v>
      </c>
      <c r="E57" s="21">
        <v>44.37</v>
      </c>
      <c r="F57" s="21">
        <v>10.097999999999999</v>
      </c>
      <c r="G57" s="21">
        <v>6.1199999999999991E-2</v>
      </c>
      <c r="H57" s="21">
        <v>1.1627999999999998</v>
      </c>
    </row>
    <row r="58" spans="1:20" ht="18.95" customHeight="1">
      <c r="A58" s="299"/>
      <c r="B58" s="263" t="s">
        <v>230</v>
      </c>
      <c r="C58" s="64" t="s">
        <v>231</v>
      </c>
      <c r="D58" s="25">
        <v>60</v>
      </c>
      <c r="E58" s="21">
        <v>48.359999999999992</v>
      </c>
      <c r="F58" s="21">
        <v>10.185</v>
      </c>
      <c r="G58" s="21">
        <v>0.3</v>
      </c>
      <c r="H58" s="21">
        <v>1.7849999999999999</v>
      </c>
    </row>
    <row r="59" spans="1:20" ht="18">
      <c r="A59" s="299"/>
      <c r="B59" s="265" t="s">
        <v>276</v>
      </c>
      <c r="C59" s="23" t="s">
        <v>277</v>
      </c>
      <c r="D59" s="25">
        <v>50</v>
      </c>
      <c r="E59" s="21">
        <v>32.200000000000003</v>
      </c>
      <c r="F59" s="21">
        <v>7.95</v>
      </c>
      <c r="G59" s="21">
        <v>0.3</v>
      </c>
      <c r="H59" s="21">
        <v>0.85</v>
      </c>
      <c r="J59" s="33"/>
      <c r="K59" s="32"/>
      <c r="L59" s="32"/>
      <c r="M59" s="32"/>
      <c r="N59" s="32"/>
      <c r="O59" s="32"/>
    </row>
    <row r="60" spans="1:20" ht="18.95" customHeight="1">
      <c r="A60" s="299"/>
      <c r="B60" s="265" t="s">
        <v>278</v>
      </c>
      <c r="C60" s="23" t="s">
        <v>279</v>
      </c>
      <c r="D60" s="25">
        <v>50</v>
      </c>
      <c r="E60" s="21">
        <v>90</v>
      </c>
      <c r="F60" s="21">
        <v>2.34</v>
      </c>
      <c r="G60" s="21">
        <v>8.2899999999999991</v>
      </c>
      <c r="H60" s="21">
        <v>1.41</v>
      </c>
      <c r="J60" s="33"/>
      <c r="K60" s="32"/>
      <c r="L60" s="32"/>
      <c r="M60" s="32"/>
      <c r="N60" s="32"/>
      <c r="O60" s="32"/>
    </row>
    <row r="61" spans="1:20" ht="18">
      <c r="A61" s="301"/>
      <c r="B61" s="268" t="s">
        <v>64</v>
      </c>
      <c r="C61" s="55" t="s">
        <v>65</v>
      </c>
      <c r="D61" s="25">
        <v>5</v>
      </c>
      <c r="E61" s="21">
        <v>32.189399999999999</v>
      </c>
      <c r="F61" s="21">
        <v>9.7050000000000011E-2</v>
      </c>
      <c r="G61" s="21">
        <v>3.5305500000000003</v>
      </c>
      <c r="H61" s="21">
        <v>1.3550000000000001E-2</v>
      </c>
    </row>
    <row r="62" spans="1:20" ht="18.95" customHeight="1">
      <c r="A62" s="301"/>
      <c r="B62" s="265" t="s">
        <v>280</v>
      </c>
      <c r="C62" s="23" t="s">
        <v>281</v>
      </c>
      <c r="D62" s="25">
        <v>50</v>
      </c>
      <c r="E62" s="21">
        <v>22.654499999999999</v>
      </c>
      <c r="F62" s="21">
        <v>4.3185000000000002</v>
      </c>
      <c r="G62" s="21">
        <v>0.77149999999999996</v>
      </c>
      <c r="H62" s="21">
        <v>0.28699999999999998</v>
      </c>
    </row>
    <row r="63" spans="1:20" ht="18.95" customHeight="1">
      <c r="A63" s="301"/>
      <c r="B63" s="265" t="s">
        <v>282</v>
      </c>
      <c r="C63" s="23"/>
      <c r="D63" s="25">
        <v>30</v>
      </c>
      <c r="E63" s="21">
        <v>17.78</v>
      </c>
      <c r="F63" s="21">
        <v>3.5700000000000003</v>
      </c>
      <c r="G63" s="21">
        <v>0.32</v>
      </c>
      <c r="H63" s="21">
        <v>0.94000000000000017</v>
      </c>
    </row>
    <row r="64" spans="1:20" ht="18.95" customHeight="1">
      <c r="A64" s="301"/>
      <c r="B64" s="261" t="s">
        <v>26</v>
      </c>
      <c r="C64" s="58" t="s">
        <v>27</v>
      </c>
      <c r="D64" s="49">
        <v>15</v>
      </c>
      <c r="E64" s="21">
        <v>91.315049999999999</v>
      </c>
      <c r="F64" s="21">
        <v>1.92</v>
      </c>
      <c r="G64" s="21">
        <v>7.7350499999999993</v>
      </c>
      <c r="H64" s="21">
        <v>4.2349499999999995</v>
      </c>
    </row>
    <row r="65" spans="1:16" ht="18.95" customHeight="1">
      <c r="A65" s="281" t="s">
        <v>28</v>
      </c>
      <c r="B65" s="265" t="s">
        <v>29</v>
      </c>
      <c r="C65" s="23"/>
      <c r="D65" s="25">
        <v>50</v>
      </c>
      <c r="E65" s="21">
        <v>28.195</v>
      </c>
      <c r="F65" s="21">
        <v>2.4375</v>
      </c>
      <c r="G65" s="21">
        <v>1.2849999999999999</v>
      </c>
      <c r="H65" s="21">
        <v>1.72</v>
      </c>
    </row>
    <row r="66" spans="1:16" ht="18">
      <c r="A66" s="301"/>
      <c r="B66" s="263" t="s">
        <v>30</v>
      </c>
      <c r="C66" s="57" t="s">
        <v>31</v>
      </c>
      <c r="D66" s="25">
        <v>50</v>
      </c>
      <c r="E66" s="21">
        <v>37.372999999999998</v>
      </c>
      <c r="F66" s="21">
        <v>6.0614999999999997</v>
      </c>
      <c r="G66" s="21">
        <v>0.75</v>
      </c>
      <c r="H66" s="21">
        <v>1.6</v>
      </c>
    </row>
    <row r="67" spans="1:16" ht="18.95" customHeight="1">
      <c r="A67" s="301"/>
      <c r="B67" s="263" t="s">
        <v>32</v>
      </c>
      <c r="C67" s="55" t="s">
        <v>33</v>
      </c>
      <c r="D67" s="25">
        <v>50</v>
      </c>
      <c r="E67" s="21">
        <v>0.2</v>
      </c>
      <c r="F67" s="21">
        <v>0</v>
      </c>
      <c r="G67" s="21">
        <v>0</v>
      </c>
      <c r="H67" s="21">
        <v>0.05</v>
      </c>
    </row>
    <row r="68" spans="1:16" ht="18.95" customHeight="1">
      <c r="A68" s="290"/>
      <c r="B68" s="267" t="s">
        <v>34</v>
      </c>
      <c r="C68" s="55"/>
      <c r="D68" s="25">
        <v>50</v>
      </c>
      <c r="E68" s="21">
        <v>123.1</v>
      </c>
      <c r="F68" s="21">
        <v>26.15</v>
      </c>
      <c r="G68" s="21">
        <v>1</v>
      </c>
      <c r="H68" s="21">
        <v>3.5750000000000002</v>
      </c>
    </row>
    <row r="69" spans="1:16" ht="18.95" customHeight="1">
      <c r="A69" s="290"/>
      <c r="B69" s="267" t="s">
        <v>169</v>
      </c>
      <c r="C69" s="55"/>
      <c r="D69" s="25">
        <v>50</v>
      </c>
      <c r="E69" s="21">
        <v>14.9</v>
      </c>
      <c r="F69" s="21">
        <v>2.29</v>
      </c>
      <c r="G69" s="21">
        <v>7.4999999999999997E-2</v>
      </c>
      <c r="H69" s="21">
        <v>0.67500000000000004</v>
      </c>
    </row>
    <row r="70" spans="1:16" ht="18.95" customHeight="1">
      <c r="A70" s="283"/>
      <c r="B70" s="262" t="s">
        <v>262</v>
      </c>
      <c r="C70" s="55"/>
      <c r="D70" s="25">
        <v>50</v>
      </c>
      <c r="E70" s="21">
        <v>19.988</v>
      </c>
      <c r="F70" s="21">
        <v>5.97</v>
      </c>
      <c r="G70" s="21">
        <v>0</v>
      </c>
      <c r="H70" s="21">
        <v>0.15</v>
      </c>
    </row>
    <row r="71" spans="1:16" ht="18.95" customHeight="1">
      <c r="A71" s="223"/>
      <c r="B71" s="22"/>
      <c r="C71" s="22" t="s">
        <v>37</v>
      </c>
      <c r="D71" s="49"/>
      <c r="E71" s="78">
        <f>SUM(E55:E70)</f>
        <v>773.82495000000017</v>
      </c>
      <c r="F71" s="78">
        <f>SUM(F55:F70)</f>
        <v>93.177550000000011</v>
      </c>
      <c r="G71" s="78">
        <f>SUM(G55:G70)</f>
        <v>35.368299999999998</v>
      </c>
      <c r="H71" s="78">
        <f>SUM(H55:H70)</f>
        <v>26.2133</v>
      </c>
    </row>
    <row r="72" spans="1:16" ht="50.1" customHeight="1">
      <c r="A72" s="238" t="s">
        <v>81</v>
      </c>
      <c r="B72" s="29" t="s">
        <v>4</v>
      </c>
      <c r="C72" s="29" t="s">
        <v>5</v>
      </c>
      <c r="D72" s="28" t="s">
        <v>6</v>
      </c>
      <c r="E72" s="28" t="s">
        <v>7</v>
      </c>
      <c r="F72" s="28" t="s">
        <v>8</v>
      </c>
      <c r="G72" s="28" t="s">
        <v>9</v>
      </c>
      <c r="H72" s="28" t="s">
        <v>10</v>
      </c>
    </row>
    <row r="73" spans="1:16" ht="30.75">
      <c r="A73" s="303"/>
      <c r="B73" s="261" t="s">
        <v>283</v>
      </c>
      <c r="C73" s="62" t="s">
        <v>284</v>
      </c>
      <c r="D73" s="91">
        <v>100</v>
      </c>
      <c r="E73" s="91">
        <v>178</v>
      </c>
      <c r="F73" s="91">
        <v>0.25</v>
      </c>
      <c r="G73" s="91">
        <v>7.32</v>
      </c>
      <c r="H73" s="91">
        <v>27.8</v>
      </c>
    </row>
    <row r="74" spans="1:16" ht="31.5">
      <c r="A74" s="278" t="s">
        <v>13</v>
      </c>
      <c r="B74" s="271" t="s">
        <v>285</v>
      </c>
      <c r="C74" s="60" t="s">
        <v>286</v>
      </c>
      <c r="D74" s="99">
        <v>50</v>
      </c>
      <c r="E74" s="91">
        <v>41.3</v>
      </c>
      <c r="F74" s="91">
        <v>4.8600000000000003</v>
      </c>
      <c r="G74" s="91">
        <v>1.66</v>
      </c>
      <c r="H74" s="91">
        <v>1.27</v>
      </c>
    </row>
    <row r="75" spans="1:16" ht="18">
      <c r="A75" s="278"/>
      <c r="B75" s="269" t="s">
        <v>57</v>
      </c>
      <c r="C75" s="23" t="s">
        <v>88</v>
      </c>
      <c r="D75" s="25">
        <v>60</v>
      </c>
      <c r="E75" s="21">
        <v>94.621200000000002</v>
      </c>
      <c r="F75" s="21">
        <v>16.125599999999999</v>
      </c>
      <c r="G75" s="21">
        <v>2.8451999999999997</v>
      </c>
      <c r="H75" s="21">
        <v>1.3662000000000001</v>
      </c>
    </row>
    <row r="76" spans="1:16" ht="18">
      <c r="A76" s="278"/>
      <c r="B76" s="262" t="s">
        <v>16</v>
      </c>
      <c r="C76" s="76" t="s">
        <v>287</v>
      </c>
      <c r="D76" s="25">
        <v>60</v>
      </c>
      <c r="E76" s="21">
        <v>90.8</v>
      </c>
      <c r="F76" s="21">
        <v>15.8</v>
      </c>
      <c r="G76" s="21">
        <v>1.55</v>
      </c>
      <c r="H76" s="21">
        <v>2.74</v>
      </c>
    </row>
    <row r="77" spans="1:16" ht="18">
      <c r="A77" s="304"/>
      <c r="B77" s="313" t="s">
        <v>60</v>
      </c>
      <c r="C77" s="60" t="s">
        <v>288</v>
      </c>
      <c r="D77" s="92">
        <v>50</v>
      </c>
      <c r="E77" s="91">
        <v>44.323500000000003</v>
      </c>
      <c r="F77" s="91">
        <v>7.4645000000000001</v>
      </c>
      <c r="G77" s="91">
        <v>1.7244999999999999</v>
      </c>
      <c r="H77" s="91">
        <v>0.72099999999999997</v>
      </c>
    </row>
    <row r="78" spans="1:16" ht="18.95" customHeight="1">
      <c r="A78" s="305"/>
      <c r="B78" s="268" t="s">
        <v>289</v>
      </c>
      <c r="C78" s="57" t="s">
        <v>290</v>
      </c>
      <c r="D78" s="25">
        <v>50</v>
      </c>
      <c r="E78" s="21">
        <v>59.125999999999998</v>
      </c>
      <c r="F78" s="21">
        <v>4.077</v>
      </c>
      <c r="G78" s="21">
        <v>3.9460000000000002</v>
      </c>
      <c r="H78" s="21">
        <v>1.873</v>
      </c>
      <c r="J78" s="98"/>
      <c r="K78" s="97"/>
      <c r="L78" s="96"/>
      <c r="M78" s="95"/>
      <c r="N78" s="95"/>
      <c r="O78" s="95"/>
      <c r="P78" s="95"/>
    </row>
    <row r="79" spans="1:16" ht="18.95" customHeight="1">
      <c r="A79" s="305"/>
      <c r="B79" s="268" t="s">
        <v>62</v>
      </c>
      <c r="C79" s="65" t="s">
        <v>291</v>
      </c>
      <c r="D79" s="92">
        <v>10</v>
      </c>
      <c r="E79" s="91">
        <v>12.790300000000002</v>
      </c>
      <c r="F79" s="91">
        <v>1.4038000000000002</v>
      </c>
      <c r="G79" s="91">
        <v>0.68620000000000003</v>
      </c>
      <c r="H79" s="91">
        <v>0.25559999999999999</v>
      </c>
    </row>
    <row r="80" spans="1:16" ht="18.95" customHeight="1">
      <c r="A80" s="305"/>
      <c r="B80" s="268" t="s">
        <v>292</v>
      </c>
      <c r="C80" s="62" t="s">
        <v>293</v>
      </c>
      <c r="D80" s="92">
        <v>50</v>
      </c>
      <c r="E80" s="91">
        <v>29.194500000000001</v>
      </c>
      <c r="F80" s="91">
        <v>5.1740000000000004</v>
      </c>
      <c r="G80" s="91">
        <v>0.83599999999999997</v>
      </c>
      <c r="H80" s="91">
        <v>0.77100000000000002</v>
      </c>
    </row>
    <row r="81" spans="1:12" ht="18">
      <c r="A81" s="306"/>
      <c r="B81" s="263" t="s">
        <v>294</v>
      </c>
      <c r="C81" s="93" t="s">
        <v>295</v>
      </c>
      <c r="D81" s="92">
        <v>30</v>
      </c>
      <c r="E81" s="91">
        <v>9.0259999999999998</v>
      </c>
      <c r="F81" s="91">
        <v>1.6300000000000001</v>
      </c>
      <c r="G81" s="91">
        <v>0.11000000000000001</v>
      </c>
      <c r="H81" s="91">
        <v>0.7</v>
      </c>
      <c r="I81" s="26"/>
      <c r="J81" s="26"/>
      <c r="K81" s="26"/>
      <c r="L81" s="26"/>
    </row>
    <row r="82" spans="1:12" ht="18.95" customHeight="1">
      <c r="A82" s="306"/>
      <c r="B82" s="261" t="s">
        <v>26</v>
      </c>
      <c r="C82" s="58" t="s">
        <v>27</v>
      </c>
      <c r="D82" s="94">
        <v>15</v>
      </c>
      <c r="E82" s="91">
        <v>91.315049999999999</v>
      </c>
      <c r="F82" s="91">
        <v>1.92</v>
      </c>
      <c r="G82" s="91">
        <v>7.7350499999999993</v>
      </c>
      <c r="H82" s="91">
        <v>4.2349499999999995</v>
      </c>
    </row>
    <row r="83" spans="1:12" ht="18.95" customHeight="1">
      <c r="A83" s="278" t="s">
        <v>28</v>
      </c>
      <c r="B83" s="265" t="s">
        <v>29</v>
      </c>
      <c r="C83" s="93"/>
      <c r="D83" s="92">
        <v>50</v>
      </c>
      <c r="E83" s="91">
        <v>28.195</v>
      </c>
      <c r="F83" s="91">
        <v>2.4375</v>
      </c>
      <c r="G83" s="91">
        <v>1.2849999999999999</v>
      </c>
      <c r="H83" s="91">
        <v>1.72</v>
      </c>
    </row>
    <row r="84" spans="1:12" ht="18">
      <c r="A84" s="314"/>
      <c r="B84" s="266" t="s">
        <v>30</v>
      </c>
      <c r="C84" s="57" t="s">
        <v>31</v>
      </c>
      <c r="D84" s="92">
        <v>50</v>
      </c>
      <c r="E84" s="91">
        <v>37.372999999999998</v>
      </c>
      <c r="F84" s="91">
        <v>6.0614999999999997</v>
      </c>
      <c r="G84" s="91">
        <v>0.75</v>
      </c>
      <c r="H84" s="91">
        <v>1.6</v>
      </c>
    </row>
    <row r="85" spans="1:12" ht="18.95" customHeight="1">
      <c r="A85" s="312"/>
      <c r="B85" s="266" t="s">
        <v>32</v>
      </c>
      <c r="C85" s="77" t="s">
        <v>33</v>
      </c>
      <c r="D85" s="92">
        <v>50</v>
      </c>
      <c r="E85" s="91">
        <v>0.2</v>
      </c>
      <c r="F85" s="91">
        <v>0</v>
      </c>
      <c r="G85" s="91">
        <v>0</v>
      </c>
      <c r="H85" s="91">
        <v>0.05</v>
      </c>
    </row>
    <row r="86" spans="1:12" ht="18.95" customHeight="1">
      <c r="A86" s="301"/>
      <c r="B86" s="263" t="s">
        <v>34</v>
      </c>
      <c r="C86" s="77"/>
      <c r="D86" s="92">
        <v>50</v>
      </c>
      <c r="E86" s="91">
        <v>123.1</v>
      </c>
      <c r="F86" s="91">
        <v>26.15</v>
      </c>
      <c r="G86" s="91">
        <v>1</v>
      </c>
      <c r="H86" s="91">
        <v>3.5750000000000002</v>
      </c>
    </row>
    <row r="87" spans="1:12" ht="18.95" customHeight="1">
      <c r="A87" s="301"/>
      <c r="B87" s="56" t="s">
        <v>50</v>
      </c>
      <c r="C87" s="62"/>
      <c r="D87" s="25">
        <v>50</v>
      </c>
      <c r="E87" s="21">
        <v>16.2</v>
      </c>
      <c r="F87" s="21">
        <v>2.8</v>
      </c>
      <c r="G87" s="21">
        <v>0.1</v>
      </c>
      <c r="H87" s="21">
        <v>0.3</v>
      </c>
    </row>
    <row r="88" spans="1:12" ht="18.95" customHeight="1">
      <c r="A88" s="302"/>
      <c r="B88" s="267" t="s">
        <v>51</v>
      </c>
      <c r="C88" s="70"/>
      <c r="D88" s="25">
        <v>50</v>
      </c>
      <c r="E88" s="21">
        <v>24.038</v>
      </c>
      <c r="F88" s="21">
        <v>6.74</v>
      </c>
      <c r="G88" s="21">
        <v>0</v>
      </c>
      <c r="H88" s="21">
        <v>0</v>
      </c>
    </row>
    <row r="89" spans="1:12" ht="18.95" customHeight="1">
      <c r="A89" s="223"/>
      <c r="B89" s="22"/>
      <c r="C89" s="22" t="s">
        <v>37</v>
      </c>
      <c r="D89" s="333"/>
      <c r="E89" s="52">
        <f>SUM(E73:E88)</f>
        <v>879.60255000000018</v>
      </c>
      <c r="F89" s="52">
        <f>SUM(F73:F88)</f>
        <v>102.8939</v>
      </c>
      <c r="G89" s="52">
        <f>SUM(G73:G88)</f>
        <v>31.547950000000004</v>
      </c>
      <c r="H89" s="52">
        <f>SUM(H73:H88)</f>
        <v>48.976749999999996</v>
      </c>
    </row>
    <row r="90" spans="1:12" ht="18.95" customHeight="1">
      <c r="A90" s="385" t="s">
        <v>98</v>
      </c>
      <c r="B90" s="386"/>
      <c r="C90" s="386"/>
      <c r="D90" s="387"/>
      <c r="E90" s="20">
        <f>AVERAGE(E24,E40,E53,E71,E89)</f>
        <v>791.99316000000022</v>
      </c>
      <c r="F90" s="19">
        <f>AVERAGE(F24,F40,F53,F71,F89)</f>
        <v>104.98278000000001</v>
      </c>
      <c r="G90" s="19">
        <f>AVERAGE(G24,G40,G53,G71,G89)</f>
        <v>28.731460000000006</v>
      </c>
      <c r="H90" s="19">
        <f>AVERAGE(H24,H40,H53,H71,H89)</f>
        <v>30.641539999999999</v>
      </c>
    </row>
    <row r="91" spans="1:12" ht="18.95" customHeight="1">
      <c r="A91" s="18"/>
      <c r="B91" s="17"/>
      <c r="C91" s="388" t="s">
        <v>238</v>
      </c>
      <c r="D91" s="389"/>
      <c r="E91" s="334"/>
      <c r="F91" s="14">
        <f>(F90*4)/E90*100</f>
        <v>53.022063978431319</v>
      </c>
      <c r="G91" s="14">
        <f>(G90*9)/E90*100</f>
        <v>32.649668338044734</v>
      </c>
      <c r="H91" s="14">
        <f>(H90*4)/E90*100</f>
        <v>15.475658905943071</v>
      </c>
    </row>
    <row r="92" spans="1:12" ht="18.95" customHeight="1">
      <c r="A92" s="16"/>
      <c r="B92" s="15"/>
      <c r="C92" s="390" t="s">
        <v>100</v>
      </c>
      <c r="D92" s="391"/>
      <c r="E92" s="334" t="s">
        <v>101</v>
      </c>
      <c r="F92" s="14" t="s">
        <v>102</v>
      </c>
      <c r="G92" s="14" t="s">
        <v>103</v>
      </c>
      <c r="H92" s="14" t="s">
        <v>104</v>
      </c>
    </row>
    <row r="93" spans="1:12" ht="18.95" customHeight="1">
      <c r="A93" s="403" t="s">
        <v>105</v>
      </c>
      <c r="B93" s="403"/>
      <c r="C93" s="403"/>
      <c r="D93" s="403"/>
      <c r="E93" s="382"/>
      <c r="F93" s="382"/>
      <c r="G93" s="382"/>
      <c r="H93" s="382"/>
    </row>
    <row r="94" spans="1:12" ht="18.95" customHeight="1">
      <c r="A94" s="376" t="s">
        <v>106</v>
      </c>
      <c r="B94" s="377"/>
      <c r="C94" s="377"/>
      <c r="D94" s="377"/>
      <c r="E94" s="377"/>
      <c r="F94" s="377"/>
      <c r="G94" s="377"/>
      <c r="H94" s="378"/>
    </row>
    <row r="95" spans="1:12" ht="18.95" customHeight="1">
      <c r="A95" s="395" t="s">
        <v>107</v>
      </c>
      <c r="B95" s="396"/>
      <c r="C95" s="396"/>
      <c r="D95" s="396"/>
      <c r="E95" s="396"/>
      <c r="F95" s="396"/>
      <c r="G95" s="396"/>
      <c r="H95" s="397"/>
      <c r="I95" s="8"/>
    </row>
    <row r="96" spans="1:12" ht="18.95" customHeight="1">
      <c r="A96" s="379" t="s">
        <v>108</v>
      </c>
      <c r="B96" s="380"/>
      <c r="C96" s="380"/>
      <c r="D96" s="380"/>
      <c r="E96" s="380"/>
      <c r="F96" s="380"/>
      <c r="G96" s="380"/>
      <c r="H96" s="381"/>
    </row>
    <row r="97" spans="1:8" ht="18.95" customHeight="1">
      <c r="A97" s="379" t="s">
        <v>109</v>
      </c>
      <c r="B97" s="380"/>
      <c r="C97" s="380"/>
      <c r="D97" s="380"/>
      <c r="E97" s="380"/>
      <c r="F97" s="380"/>
      <c r="G97" s="380"/>
      <c r="H97" s="381"/>
    </row>
    <row r="98" spans="1:8" ht="18.95" customHeight="1">
      <c r="A98" s="379" t="s">
        <v>110</v>
      </c>
      <c r="B98" s="380"/>
      <c r="C98" s="380"/>
      <c r="D98" s="380"/>
      <c r="E98" s="380"/>
      <c r="F98" s="380"/>
      <c r="G98" s="380"/>
      <c r="H98" s="381"/>
    </row>
    <row r="99" spans="1:8" ht="18.95" customHeight="1">
      <c r="A99" s="373" t="s">
        <v>111</v>
      </c>
      <c r="B99" s="373"/>
      <c r="C99" s="373"/>
      <c r="D99" s="373"/>
      <c r="E99" s="373"/>
      <c r="F99" s="373"/>
      <c r="G99" s="373"/>
      <c r="H99" s="373"/>
    </row>
    <row r="100" spans="1:8" ht="18.95" customHeight="1">
      <c r="A100" s="13" t="s">
        <v>112</v>
      </c>
      <c r="B100" s="12" t="s">
        <v>113</v>
      </c>
      <c r="C100" s="12"/>
      <c r="D100" s="12"/>
      <c r="E100" s="11"/>
      <c r="F100" s="11"/>
      <c r="G100" s="11"/>
      <c r="H100" s="10"/>
    </row>
    <row r="101" spans="1:8" ht="18.95" customHeight="1">
      <c r="A101" s="9" t="s">
        <v>114</v>
      </c>
      <c r="B101" s="8" t="s">
        <v>115</v>
      </c>
      <c r="C101" s="8"/>
      <c r="D101" s="8"/>
      <c r="E101" s="7"/>
      <c r="F101" s="7"/>
      <c r="G101" s="7"/>
      <c r="H101" s="6"/>
    </row>
    <row r="102" spans="1:8" ht="18.95" customHeight="1">
      <c r="A102" s="5" t="s">
        <v>116</v>
      </c>
      <c r="B102" s="4" t="s">
        <v>117</v>
      </c>
      <c r="C102" s="4"/>
      <c r="D102" s="4"/>
      <c r="E102" s="3"/>
      <c r="F102" s="3"/>
      <c r="G102" s="3"/>
      <c r="H102" s="2"/>
    </row>
    <row r="103" spans="1:8" ht="18.95" customHeight="1">
      <c r="A103" s="374" t="s">
        <v>118</v>
      </c>
      <c r="B103" s="374"/>
      <c r="C103" s="374"/>
      <c r="D103" s="374"/>
      <c r="E103" s="374"/>
      <c r="F103" s="374"/>
      <c r="G103" s="374"/>
      <c r="H103" s="374"/>
    </row>
    <row r="104" spans="1:8" ht="18.95" customHeight="1">
      <c r="A104" s="375" t="s">
        <v>119</v>
      </c>
      <c r="B104" s="375"/>
      <c r="C104" s="375"/>
      <c r="D104" s="375"/>
      <c r="E104" s="375"/>
      <c r="F104" s="375"/>
      <c r="G104" s="375"/>
      <c r="H104" s="375"/>
    </row>
  </sheetData>
  <mergeCells count="15">
    <mergeCell ref="A93:H93"/>
    <mergeCell ref="A1:B5"/>
    <mergeCell ref="A6:B6"/>
    <mergeCell ref="A90:D90"/>
    <mergeCell ref="C91:D91"/>
    <mergeCell ref="C92:D92"/>
    <mergeCell ref="D1:E7"/>
    <mergeCell ref="A104:H104"/>
    <mergeCell ref="A94:H94"/>
    <mergeCell ref="A96:H96"/>
    <mergeCell ref="A97:H97"/>
    <mergeCell ref="A98:H98"/>
    <mergeCell ref="A99:H99"/>
    <mergeCell ref="A103:H103"/>
    <mergeCell ref="A95:H95"/>
  </mergeCells>
  <pageMargins left="0.25" right="0.25" top="0.75" bottom="0.75" header="0.3" footer="0.3"/>
  <pageSetup paperSize="9" scale="52" fitToHeight="0" orientation="landscape" r:id="rId1"/>
  <rowBreaks count="2" manualBreakCount="2">
    <brk id="40" max="7" man="1"/>
    <brk id="7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A21B-CAD8-4B53-96DE-D135B46C7D2B}">
  <sheetPr>
    <tabColor theme="9" tint="0.59999389629810485"/>
    <pageSetUpPr fitToPage="1"/>
  </sheetPr>
  <dimension ref="A1:W100"/>
  <sheetViews>
    <sheetView topLeftCell="A60" zoomScale="80" zoomScaleNormal="80" workbookViewId="0">
      <selection activeCell="D83" sqref="D83:H84"/>
    </sheetView>
  </sheetViews>
  <sheetFormatPr defaultColWidth="9.25" defaultRowHeight="15"/>
  <cols>
    <col min="1" max="1" width="25.625" style="1" customWidth="1"/>
    <col min="2" max="2" width="55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">
        <v>297</v>
      </c>
      <c r="B7" s="44" t="s">
        <v>298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7"/>
      <c r="B9" s="262" t="s">
        <v>299</v>
      </c>
      <c r="C9" s="23" t="s">
        <v>300</v>
      </c>
      <c r="D9" s="73">
        <v>60</v>
      </c>
      <c r="E9" s="21">
        <v>44.2</v>
      </c>
      <c r="F9" s="21">
        <v>2.83</v>
      </c>
      <c r="G9" s="21">
        <v>2.33</v>
      </c>
      <c r="H9" s="21">
        <v>2.74</v>
      </c>
    </row>
    <row r="10" spans="1:8" ht="30.75">
      <c r="A10" s="278" t="s">
        <v>13</v>
      </c>
      <c r="B10" s="268" t="s">
        <v>301</v>
      </c>
      <c r="C10" s="23" t="s">
        <v>302</v>
      </c>
      <c r="D10" s="73">
        <v>60</v>
      </c>
      <c r="E10" s="21">
        <v>28</v>
      </c>
      <c r="F10" s="21">
        <v>3.86</v>
      </c>
      <c r="G10" s="21">
        <v>0.95799999999999996</v>
      </c>
      <c r="H10" s="21">
        <v>0.71599999999999997</v>
      </c>
    </row>
    <row r="11" spans="1:8" ht="18.95" customHeight="1">
      <c r="A11" s="279"/>
      <c r="B11" s="263" t="s">
        <v>230</v>
      </c>
      <c r="C11" s="64" t="s">
        <v>231</v>
      </c>
      <c r="D11" s="25">
        <v>60</v>
      </c>
      <c r="E11" s="21">
        <v>48.359999999999992</v>
      </c>
      <c r="F11" s="21">
        <v>10.185</v>
      </c>
      <c r="G11" s="21">
        <v>0.3</v>
      </c>
      <c r="H11" s="21">
        <v>1.7849999999999999</v>
      </c>
    </row>
    <row r="12" spans="1:8" ht="18.95" customHeight="1">
      <c r="A12" s="280"/>
      <c r="B12" s="262" t="s">
        <v>126</v>
      </c>
      <c r="C12" s="53" t="s">
        <v>190</v>
      </c>
      <c r="D12" s="25">
        <v>60</v>
      </c>
      <c r="E12" s="21">
        <v>80.400000000000006</v>
      </c>
      <c r="F12" s="21">
        <v>16.32</v>
      </c>
      <c r="G12" s="21">
        <v>0</v>
      </c>
      <c r="H12" s="21">
        <v>2.48</v>
      </c>
    </row>
    <row r="13" spans="1:8" ht="18.95" customHeight="1">
      <c r="A13" s="280"/>
      <c r="B13" s="268" t="s">
        <v>20</v>
      </c>
      <c r="C13" s="53"/>
      <c r="D13" s="49">
        <v>50</v>
      </c>
      <c r="E13" s="21">
        <v>17.236499999999999</v>
      </c>
      <c r="F13" s="21">
        <v>4.5220000000000002</v>
      </c>
      <c r="G13" s="21">
        <v>0.1065</v>
      </c>
      <c r="H13" s="21">
        <v>0.31900000000000001</v>
      </c>
    </row>
    <row r="14" spans="1:8" ht="18.95" customHeight="1">
      <c r="A14" s="280"/>
      <c r="B14" s="295" t="s">
        <v>23</v>
      </c>
      <c r="C14" s="70" t="s">
        <v>24</v>
      </c>
      <c r="D14" s="49">
        <v>50</v>
      </c>
      <c r="E14" s="21">
        <v>20.9</v>
      </c>
      <c r="F14" s="21">
        <v>4.7975000000000003</v>
      </c>
      <c r="G14" s="21">
        <v>9.8500000000000004E-2</v>
      </c>
      <c r="H14" s="21">
        <v>0.85550000000000004</v>
      </c>
    </row>
    <row r="15" spans="1:8" ht="18.95" customHeight="1">
      <c r="A15" s="280"/>
      <c r="B15" s="316" t="s">
        <v>303</v>
      </c>
      <c r="C15" s="65"/>
      <c r="D15" s="72">
        <v>100</v>
      </c>
      <c r="E15" s="21">
        <v>43.9</v>
      </c>
      <c r="F15" s="21">
        <v>5.55</v>
      </c>
      <c r="G15" s="21">
        <v>0.3</v>
      </c>
      <c r="H15" s="21">
        <v>2.86</v>
      </c>
    </row>
    <row r="16" spans="1:8" ht="18.95" customHeight="1">
      <c r="A16" s="280"/>
      <c r="B16" s="261" t="s">
        <v>26</v>
      </c>
      <c r="C16" s="58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.95" customHeight="1">
      <c r="A17" s="280"/>
      <c r="B17" s="268" t="s">
        <v>21</v>
      </c>
      <c r="C17" s="70" t="s">
        <v>22</v>
      </c>
      <c r="D17" s="49">
        <v>10</v>
      </c>
      <c r="E17" s="21">
        <v>4.1116999999999999</v>
      </c>
      <c r="F17" s="21">
        <v>0.54580000000000006</v>
      </c>
      <c r="G17" s="21">
        <v>4.9100000000000005E-2</v>
      </c>
      <c r="H17" s="21">
        <v>0.38</v>
      </c>
    </row>
    <row r="18" spans="1:23" ht="18.95" customHeight="1">
      <c r="A18" s="281" t="s">
        <v>28</v>
      </c>
      <c r="B18" s="265" t="s">
        <v>304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 customHeight="1">
      <c r="A19" s="280"/>
      <c r="B19" s="268" t="s">
        <v>305</v>
      </c>
      <c r="C19" s="57" t="s">
        <v>31</v>
      </c>
      <c r="D19" s="71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80"/>
      <c r="B20" s="268" t="s">
        <v>32</v>
      </c>
      <c r="C20" s="70" t="s">
        <v>33</v>
      </c>
      <c r="D20" s="71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80"/>
      <c r="B21" s="268" t="s">
        <v>306</v>
      </c>
      <c r="C21" s="70"/>
      <c r="D21" s="49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80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318"/>
      <c r="B23" s="268" t="s">
        <v>36</v>
      </c>
      <c r="C23" s="70"/>
      <c r="D23" s="49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5" t="s">
        <v>37</v>
      </c>
      <c r="B24" s="416"/>
      <c r="C24" s="417"/>
      <c r="D24" s="30"/>
      <c r="E24" s="48">
        <f>SUM(E9:E23)</f>
        <v>596.72925000000009</v>
      </c>
      <c r="F24" s="48">
        <f>SUM(F9:F23)</f>
        <v>92.599299999999999</v>
      </c>
      <c r="G24" s="48">
        <f>SUM(G9:G23)</f>
        <v>14.962149999999999</v>
      </c>
      <c r="H24" s="48">
        <f>SUM(H9:H23)</f>
        <v>23.865449999999996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">
      <c r="A26" s="284"/>
      <c r="B26" s="270" t="s">
        <v>307</v>
      </c>
      <c r="C26" s="68" t="s">
        <v>308</v>
      </c>
      <c r="D26" s="21">
        <v>200</v>
      </c>
      <c r="E26" s="21">
        <v>156</v>
      </c>
      <c r="F26" s="21">
        <v>7.83</v>
      </c>
      <c r="G26" s="21">
        <v>10.3</v>
      </c>
      <c r="H26" s="21">
        <v>6.93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18">
      <c r="A27" s="278" t="s">
        <v>13</v>
      </c>
      <c r="B27" s="263" t="s">
        <v>309</v>
      </c>
      <c r="C27" s="68" t="s">
        <v>310</v>
      </c>
      <c r="D27" s="27">
        <v>50</v>
      </c>
      <c r="E27" s="21">
        <v>37.6</v>
      </c>
      <c r="F27" s="21">
        <v>3.33</v>
      </c>
      <c r="G27" s="21">
        <v>1.82</v>
      </c>
      <c r="H27" s="21">
        <v>1.1299999999999999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89"/>
      <c r="B28" s="268" t="s">
        <v>311</v>
      </c>
      <c r="C28" s="68"/>
      <c r="D28" s="25">
        <v>30</v>
      </c>
      <c r="E28" s="21">
        <v>35.520000000000003</v>
      </c>
      <c r="F28" s="21">
        <v>1.2299999999999998</v>
      </c>
      <c r="G28" s="21">
        <v>3</v>
      </c>
      <c r="H28" s="21">
        <v>0.89999999999999991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s="66" customFormat="1" ht="18">
      <c r="A29" s="319"/>
      <c r="B29" s="262" t="s">
        <v>312</v>
      </c>
      <c r="C29" s="23" t="s">
        <v>313</v>
      </c>
      <c r="D29" s="25">
        <v>100</v>
      </c>
      <c r="E29" s="21">
        <v>164</v>
      </c>
      <c r="F29" s="21">
        <v>14.5</v>
      </c>
      <c r="G29" s="21">
        <v>9.26</v>
      </c>
      <c r="H29" s="21">
        <v>5.48</v>
      </c>
      <c r="I29" s="67"/>
    </row>
    <row r="30" spans="1:23" s="39" customFormat="1" ht="18">
      <c r="A30" s="320"/>
      <c r="B30" s="262" t="s">
        <v>314</v>
      </c>
      <c r="C30" s="57" t="s">
        <v>315</v>
      </c>
      <c r="D30" s="25">
        <v>100</v>
      </c>
      <c r="E30" s="21">
        <v>80.400000000000006</v>
      </c>
      <c r="F30" s="21">
        <v>10.7</v>
      </c>
      <c r="G30" s="21">
        <v>2.54</v>
      </c>
      <c r="H30" s="21">
        <v>3.14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7" t="s">
        <v>28</v>
      </c>
      <c r="B31" s="265" t="s">
        <v>304</v>
      </c>
      <c r="C31" s="23"/>
      <c r="D31" s="25">
        <v>50</v>
      </c>
      <c r="E31" s="21">
        <v>28.195</v>
      </c>
      <c r="F31" s="21">
        <v>2.4375</v>
      </c>
      <c r="G31" s="21">
        <v>1.2849999999999999</v>
      </c>
      <c r="H31" s="21">
        <v>1.72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20"/>
      <c r="B32" s="263" t="s">
        <v>48</v>
      </c>
      <c r="C32" s="77" t="s">
        <v>49</v>
      </c>
      <c r="D32" s="25">
        <v>50</v>
      </c>
      <c r="E32" s="21">
        <v>24.264399999999998</v>
      </c>
      <c r="F32" s="21">
        <v>5.891</v>
      </c>
      <c r="G32" s="21">
        <v>2.5000000000000001E-2</v>
      </c>
      <c r="H32" s="21">
        <v>0.18149999999999999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30" customHeight="1">
      <c r="A33" s="320"/>
      <c r="B33" s="265" t="s">
        <v>305</v>
      </c>
      <c r="C33" s="57" t="s">
        <v>31</v>
      </c>
      <c r="D33" s="25">
        <v>50</v>
      </c>
      <c r="E33" s="21">
        <v>37.372999999999998</v>
      </c>
      <c r="F33" s="21">
        <v>6.0614999999999997</v>
      </c>
      <c r="G33" s="21">
        <v>0.75</v>
      </c>
      <c r="H33" s="21">
        <v>1.6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89"/>
      <c r="B34" s="266" t="s">
        <v>32</v>
      </c>
      <c r="C34" s="62" t="s">
        <v>33</v>
      </c>
      <c r="D34" s="25">
        <v>50</v>
      </c>
      <c r="E34" s="21">
        <v>0.2</v>
      </c>
      <c r="F34" s="21">
        <v>0</v>
      </c>
      <c r="G34" s="21">
        <v>0</v>
      </c>
      <c r="H34" s="21">
        <v>0.05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89"/>
      <c r="B35" s="266" t="s">
        <v>306</v>
      </c>
      <c r="C35" s="62"/>
      <c r="D35" s="25">
        <v>50</v>
      </c>
      <c r="E35" s="21">
        <v>123.1</v>
      </c>
      <c r="F35" s="21">
        <v>26.15</v>
      </c>
      <c r="G35" s="21">
        <v>1</v>
      </c>
      <c r="H35" s="21">
        <v>3.5750000000000002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89"/>
      <c r="B36" s="56" t="s">
        <v>50</v>
      </c>
      <c r="C36" s="62"/>
      <c r="D36" s="25">
        <v>50</v>
      </c>
      <c r="E36" s="21">
        <v>16.2</v>
      </c>
      <c r="F36" s="21">
        <v>2.8</v>
      </c>
      <c r="G36" s="21">
        <v>0.1</v>
      </c>
      <c r="H36" s="21">
        <v>0.3</v>
      </c>
      <c r="J36" s="35"/>
      <c r="K36" s="35"/>
      <c r="L36" s="35"/>
      <c r="M36" s="35"/>
      <c r="N36" s="35"/>
      <c r="O36" s="35"/>
      <c r="P36" s="35"/>
    </row>
    <row r="37" spans="1:22" ht="18.95" customHeight="1">
      <c r="A37" s="321"/>
      <c r="B37" s="268" t="s">
        <v>51</v>
      </c>
      <c r="C37" s="55"/>
      <c r="D37" s="25">
        <v>50</v>
      </c>
      <c r="E37" s="21">
        <v>24.038</v>
      </c>
      <c r="F37" s="21">
        <v>6.74</v>
      </c>
      <c r="G37" s="21">
        <v>0</v>
      </c>
      <c r="H37" s="21">
        <v>0</v>
      </c>
      <c r="J37" s="35"/>
      <c r="K37" s="35"/>
      <c r="L37" s="35"/>
      <c r="M37" s="35"/>
      <c r="N37" s="38"/>
      <c r="O37" s="35"/>
      <c r="P37" s="35"/>
    </row>
    <row r="38" spans="1:22" s="34" customFormat="1" ht="18.95" customHeight="1">
      <c r="A38" s="415" t="s">
        <v>37</v>
      </c>
      <c r="B38" s="416"/>
      <c r="C38" s="417"/>
      <c r="D38" s="30"/>
      <c r="E38" s="48">
        <f>SUM(E26:E37)</f>
        <v>726.89040000000011</v>
      </c>
      <c r="F38" s="48">
        <f>SUM(F26:F37)</f>
        <v>87.669999999999987</v>
      </c>
      <c r="G38" s="48">
        <f>SUM(G26:G37)</f>
        <v>30.080000000000002</v>
      </c>
      <c r="H38" s="48">
        <f>SUM(H26:H37)</f>
        <v>25.006499999999999</v>
      </c>
      <c r="O38" s="36"/>
      <c r="P38" s="36"/>
      <c r="Q38" s="36"/>
      <c r="R38" s="36"/>
      <c r="S38" s="36"/>
      <c r="T38" s="36"/>
      <c r="U38" s="36"/>
      <c r="V38" s="36"/>
    </row>
    <row r="39" spans="1:22" ht="50.1" customHeight="1">
      <c r="A39" s="238" t="s">
        <v>52</v>
      </c>
      <c r="B39" s="29" t="s">
        <v>4</v>
      </c>
      <c r="C39" s="29" t="s">
        <v>5</v>
      </c>
      <c r="D39" s="28" t="s">
        <v>6</v>
      </c>
      <c r="E39" s="28" t="s">
        <v>7</v>
      </c>
      <c r="F39" s="28" t="s">
        <v>8</v>
      </c>
      <c r="G39" s="28" t="s">
        <v>9</v>
      </c>
      <c r="H39" s="28" t="s">
        <v>10</v>
      </c>
      <c r="O39" s="35"/>
      <c r="P39" s="35"/>
      <c r="Q39" s="35"/>
      <c r="R39" s="35"/>
      <c r="S39" s="35"/>
      <c r="T39" s="35"/>
      <c r="U39" s="35"/>
      <c r="V39" s="35"/>
    </row>
    <row r="40" spans="1:22" s="34" customFormat="1" ht="18.95" customHeight="1">
      <c r="A40" s="285"/>
      <c r="B40" s="268" t="s">
        <v>142</v>
      </c>
      <c r="C40" s="57" t="s">
        <v>316</v>
      </c>
      <c r="D40" s="21">
        <v>90</v>
      </c>
      <c r="E40" s="21">
        <v>178.54740000000001</v>
      </c>
      <c r="F40" s="21">
        <v>10.588500000000002</v>
      </c>
      <c r="G40" s="21">
        <v>6.9695999999999998</v>
      </c>
      <c r="H40" s="21">
        <v>18.765899999999998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30.75">
      <c r="A41" s="278" t="s">
        <v>13</v>
      </c>
      <c r="B41" s="268" t="s">
        <v>317</v>
      </c>
      <c r="C41" s="57" t="s">
        <v>318</v>
      </c>
      <c r="D41" s="27">
        <v>50</v>
      </c>
      <c r="E41" s="21">
        <v>67.505499999999998</v>
      </c>
      <c r="F41" s="21">
        <v>10.576499999999999</v>
      </c>
      <c r="G41" s="21">
        <v>1.9424999999999999</v>
      </c>
      <c r="H41" s="21">
        <v>2.6345000000000001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ht="18.95" customHeight="1">
      <c r="A42" s="287"/>
      <c r="B42" s="262" t="s">
        <v>319</v>
      </c>
      <c r="C42" s="55" t="s">
        <v>320</v>
      </c>
      <c r="D42" s="25">
        <v>50</v>
      </c>
      <c r="E42" s="21">
        <v>58.889000000000003</v>
      </c>
      <c r="F42" s="21">
        <v>2.4904999999999999</v>
      </c>
      <c r="G42" s="21">
        <v>4.7949999999999999</v>
      </c>
      <c r="H42" s="21">
        <v>1.444</v>
      </c>
      <c r="J42" s="114"/>
      <c r="K42" s="97"/>
      <c r="L42" s="96"/>
      <c r="M42" s="95"/>
      <c r="N42" s="95"/>
      <c r="O42" s="95"/>
      <c r="P42" s="95"/>
      <c r="Q42" s="35"/>
      <c r="R42" s="35"/>
      <c r="S42" s="35"/>
      <c r="T42" s="35"/>
    </row>
    <row r="43" spans="1:22" s="34" customFormat="1" ht="18.95" customHeight="1">
      <c r="A43" s="286"/>
      <c r="B43" s="262" t="s">
        <v>321</v>
      </c>
      <c r="C43" s="57" t="s">
        <v>322</v>
      </c>
      <c r="D43" s="25">
        <v>60</v>
      </c>
      <c r="E43" s="21">
        <v>45.920400000000001</v>
      </c>
      <c r="F43" s="21">
        <v>9.5076000000000001</v>
      </c>
      <c r="G43" s="21">
        <v>0.36599999999999999</v>
      </c>
      <c r="H43" s="21">
        <v>1.4177999999999999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286"/>
      <c r="B44" s="262" t="s">
        <v>87</v>
      </c>
      <c r="C44" s="57" t="s">
        <v>88</v>
      </c>
      <c r="D44" s="25">
        <v>60</v>
      </c>
      <c r="E44" s="21">
        <v>94.621200000000002</v>
      </c>
      <c r="F44" s="21">
        <v>16.125599999999999</v>
      </c>
      <c r="G44" s="21">
        <v>2.8451999999999997</v>
      </c>
      <c r="H44" s="21">
        <v>1.3662000000000001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.95" customHeight="1">
      <c r="A45" s="287"/>
      <c r="B45" s="268" t="s">
        <v>164</v>
      </c>
      <c r="C45" s="62" t="s">
        <v>323</v>
      </c>
      <c r="D45" s="25">
        <v>50</v>
      </c>
      <c r="E45" s="21">
        <v>12.092000000000001</v>
      </c>
      <c r="F45" s="21">
        <v>2.78</v>
      </c>
      <c r="G45" s="21">
        <v>0.1</v>
      </c>
      <c r="H45" s="21">
        <v>0.55000000000000004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18.95" customHeight="1">
      <c r="A46" s="287"/>
      <c r="B46" s="261" t="s">
        <v>324</v>
      </c>
      <c r="C46" s="55" t="s">
        <v>325</v>
      </c>
      <c r="D46" s="25">
        <v>50</v>
      </c>
      <c r="E46" s="21">
        <v>9.5150000000000006</v>
      </c>
      <c r="F46" s="21">
        <v>1.8399999999999999</v>
      </c>
      <c r="G46" s="21">
        <v>9.5000000000000001E-2</v>
      </c>
      <c r="H46" s="21">
        <v>0.625</v>
      </c>
    </row>
    <row r="47" spans="1:22" ht="18.95" customHeight="1">
      <c r="A47" s="287"/>
      <c r="B47" s="262" t="s">
        <v>326</v>
      </c>
      <c r="C47" s="55"/>
      <c r="D47" s="25">
        <v>100</v>
      </c>
      <c r="E47" s="21">
        <v>54</v>
      </c>
      <c r="F47" s="21">
        <v>7.77</v>
      </c>
      <c r="G47" s="21">
        <v>0.33</v>
      </c>
      <c r="H47" s="21">
        <v>2.86</v>
      </c>
    </row>
    <row r="48" spans="1:22" ht="18.95" customHeight="1">
      <c r="A48" s="287"/>
      <c r="B48" s="261" t="s">
        <v>26</v>
      </c>
      <c r="C48" s="58" t="s">
        <v>27</v>
      </c>
      <c r="D48" s="49">
        <v>15</v>
      </c>
      <c r="E48" s="21">
        <v>91.315049999999999</v>
      </c>
      <c r="F48" s="21">
        <v>1.92</v>
      </c>
      <c r="G48" s="21">
        <v>7.7350499999999993</v>
      </c>
      <c r="H48" s="21">
        <v>4.2349499999999995</v>
      </c>
    </row>
    <row r="49" spans="1:20" ht="18">
      <c r="A49" s="287"/>
      <c r="B49" s="268" t="s">
        <v>64</v>
      </c>
      <c r="C49" s="55" t="s">
        <v>165</v>
      </c>
      <c r="D49" s="25">
        <v>5</v>
      </c>
      <c r="E49" s="21">
        <v>32.189399999999999</v>
      </c>
      <c r="F49" s="21">
        <v>9.7050000000000011E-2</v>
      </c>
      <c r="G49" s="21">
        <v>3.5305500000000003</v>
      </c>
      <c r="H49" s="21">
        <v>1.3550000000000001E-2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</row>
    <row r="50" spans="1:20" ht="18.95" customHeight="1">
      <c r="A50" s="278" t="s">
        <v>28</v>
      </c>
      <c r="B50" s="265" t="s">
        <v>304</v>
      </c>
      <c r="C50" s="23"/>
      <c r="D50" s="25">
        <v>50</v>
      </c>
      <c r="E50" s="21">
        <v>28.195</v>
      </c>
      <c r="F50" s="21">
        <v>2.4375</v>
      </c>
      <c r="G50" s="21">
        <v>1.2849999999999999</v>
      </c>
      <c r="H50" s="21">
        <v>1.72</v>
      </c>
    </row>
    <row r="51" spans="1:20" ht="18.95" customHeight="1">
      <c r="A51" s="282"/>
      <c r="B51" s="263" t="s">
        <v>30</v>
      </c>
      <c r="C51" s="57" t="s">
        <v>31</v>
      </c>
      <c r="D51" s="25">
        <v>25</v>
      </c>
      <c r="E51" s="21">
        <v>18.686499999999999</v>
      </c>
      <c r="F51" s="21">
        <v>3.0307499999999998</v>
      </c>
      <c r="G51" s="21">
        <v>0.375</v>
      </c>
      <c r="H51" s="21">
        <v>0.8</v>
      </c>
    </row>
    <row r="52" spans="1:20" ht="18.95" customHeight="1">
      <c r="A52" s="282"/>
      <c r="B52" s="263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20" ht="18.95" customHeight="1">
      <c r="A53" s="290"/>
      <c r="B53" s="263" t="s">
        <v>306</v>
      </c>
      <c r="C53" s="55"/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20" ht="18.95" customHeight="1">
      <c r="A54" s="290"/>
      <c r="B54" s="54" t="s">
        <v>71</v>
      </c>
      <c r="C54" s="53"/>
      <c r="D54" s="25">
        <v>50</v>
      </c>
      <c r="E54" s="21">
        <v>9.4499999999999993</v>
      </c>
      <c r="F54" s="21">
        <v>1.45</v>
      </c>
      <c r="G54" s="21">
        <v>0.05</v>
      </c>
      <c r="H54" s="21">
        <v>0.4</v>
      </c>
    </row>
    <row r="55" spans="1:20" ht="18.95" customHeight="1">
      <c r="A55" s="283"/>
      <c r="B55" s="268" t="s">
        <v>36</v>
      </c>
      <c r="C55" s="70"/>
      <c r="D55" s="49">
        <v>50</v>
      </c>
      <c r="E55" s="21">
        <v>19.988</v>
      </c>
      <c r="F55" s="21">
        <v>5.97</v>
      </c>
      <c r="G55" s="21">
        <v>0</v>
      </c>
      <c r="H55" s="21">
        <v>0.15</v>
      </c>
    </row>
    <row r="56" spans="1:20" s="34" customFormat="1" ht="18.95" customHeight="1">
      <c r="A56" s="415" t="s">
        <v>37</v>
      </c>
      <c r="B56" s="416"/>
      <c r="C56" s="417"/>
      <c r="D56" s="30"/>
      <c r="E56" s="48">
        <f>SUM(E40:E55)</f>
        <v>844.21445000000017</v>
      </c>
      <c r="F56" s="48">
        <f>SUM(F40:F55)</f>
        <v>102.73399999999999</v>
      </c>
      <c r="G56" s="48">
        <f>SUM(G40:G55)</f>
        <v>31.418899999999997</v>
      </c>
      <c r="H56" s="48">
        <f>SUM(H40:H55)</f>
        <v>40.606899999999989</v>
      </c>
      <c r="J56" s="33"/>
      <c r="K56" s="32"/>
      <c r="L56" s="32"/>
      <c r="M56" s="32"/>
      <c r="N56" s="32"/>
      <c r="O56" s="32"/>
    </row>
    <row r="57" spans="1:20" ht="50.1" customHeight="1">
      <c r="A57" s="238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0" ht="30.75">
      <c r="A58" s="284"/>
      <c r="B58" s="270" t="s">
        <v>327</v>
      </c>
      <c r="C58" s="23" t="s">
        <v>328</v>
      </c>
      <c r="D58" s="21">
        <v>125</v>
      </c>
      <c r="E58" s="21">
        <v>79.828749999999999</v>
      </c>
      <c r="F58" s="21">
        <v>9.0849999999999991</v>
      </c>
      <c r="G58" s="21">
        <v>3.61625</v>
      </c>
      <c r="H58" s="21">
        <v>3.7</v>
      </c>
    </row>
    <row r="59" spans="1:20" ht="18">
      <c r="A59" s="278" t="s">
        <v>13</v>
      </c>
      <c r="B59" s="268" t="s">
        <v>329</v>
      </c>
      <c r="C59" s="23" t="s">
        <v>330</v>
      </c>
      <c r="D59" s="27">
        <v>125</v>
      </c>
      <c r="E59" s="21">
        <v>54.267499999999998</v>
      </c>
      <c r="F59" s="21">
        <v>8.6550000000000011</v>
      </c>
      <c r="G59" s="21">
        <v>2.0075000000000003</v>
      </c>
      <c r="H59" s="21">
        <v>1.2675000000000001</v>
      </c>
    </row>
    <row r="60" spans="1:20" ht="18">
      <c r="A60" s="289"/>
      <c r="B60" s="270" t="s">
        <v>79</v>
      </c>
      <c r="C60" s="23" t="s">
        <v>80</v>
      </c>
      <c r="D60" s="46">
        <v>100</v>
      </c>
      <c r="E60" s="21">
        <v>241</v>
      </c>
      <c r="F60" s="21">
        <v>32.5</v>
      </c>
      <c r="G60" s="21">
        <v>9.31</v>
      </c>
      <c r="H60" s="21">
        <v>6.13</v>
      </c>
    </row>
    <row r="61" spans="1:20" ht="18">
      <c r="A61" s="289"/>
      <c r="B61" s="270" t="s">
        <v>331</v>
      </c>
      <c r="C61" s="23" t="s">
        <v>332</v>
      </c>
      <c r="D61" s="46">
        <v>100</v>
      </c>
      <c r="E61" s="21">
        <v>167</v>
      </c>
      <c r="F61" s="21">
        <v>15.2</v>
      </c>
      <c r="G61" s="21">
        <v>9.33</v>
      </c>
      <c r="H61" s="21">
        <v>5.36</v>
      </c>
    </row>
    <row r="62" spans="1:20" ht="18">
      <c r="A62" s="300" t="s">
        <v>28</v>
      </c>
      <c r="B62" s="265" t="s">
        <v>304</v>
      </c>
      <c r="C62" s="23"/>
      <c r="D62" s="25">
        <v>50</v>
      </c>
      <c r="E62" s="21">
        <v>28.195</v>
      </c>
      <c r="F62" s="21">
        <v>2.4375</v>
      </c>
      <c r="G62" s="21">
        <v>1.2849999999999999</v>
      </c>
      <c r="H62" s="21">
        <v>1.72</v>
      </c>
      <c r="J62" s="33"/>
      <c r="K62" s="32"/>
      <c r="L62" s="32"/>
      <c r="M62" s="32"/>
      <c r="N62" s="32"/>
      <c r="O62" s="32"/>
    </row>
    <row r="63" spans="1:20" ht="18.95" customHeight="1">
      <c r="A63" s="289"/>
      <c r="B63" s="265" t="s">
        <v>48</v>
      </c>
      <c r="C63" s="55" t="s">
        <v>49</v>
      </c>
      <c r="D63" s="25">
        <v>50</v>
      </c>
      <c r="E63" s="21">
        <v>24.264399999999998</v>
      </c>
      <c r="F63" s="21">
        <v>5.891</v>
      </c>
      <c r="G63" s="21">
        <v>2.5000000000000001E-2</v>
      </c>
      <c r="H63" s="21">
        <v>0.18149999999999999</v>
      </c>
      <c r="J63" s="33"/>
      <c r="K63" s="32"/>
      <c r="L63" s="32"/>
      <c r="M63" s="32"/>
      <c r="N63" s="32"/>
      <c r="O63" s="32"/>
    </row>
    <row r="64" spans="1:20" ht="18.95" customHeight="1">
      <c r="A64" s="282"/>
      <c r="B64" s="265" t="s">
        <v>305</v>
      </c>
      <c r="C64" s="57" t="s">
        <v>31</v>
      </c>
      <c r="D64" s="25">
        <v>50</v>
      </c>
      <c r="E64" s="21">
        <v>37.372999999999998</v>
      </c>
      <c r="F64" s="21">
        <v>6.0614999999999997</v>
      </c>
      <c r="G64" s="21">
        <v>0.75</v>
      </c>
      <c r="H64" s="21">
        <v>1.6</v>
      </c>
    </row>
    <row r="65" spans="1:12" ht="18.95" customHeight="1">
      <c r="A65" s="282"/>
      <c r="B65" s="265" t="s">
        <v>32</v>
      </c>
      <c r="C65" s="55" t="s">
        <v>33</v>
      </c>
      <c r="D65" s="25">
        <v>50</v>
      </c>
      <c r="E65" s="21">
        <v>0.2</v>
      </c>
      <c r="F65" s="21">
        <v>0</v>
      </c>
      <c r="G65" s="21">
        <v>0</v>
      </c>
      <c r="H65" s="21">
        <v>0.05</v>
      </c>
    </row>
    <row r="66" spans="1:12" ht="18.95" customHeight="1">
      <c r="A66" s="282"/>
      <c r="B66" s="265" t="s">
        <v>306</v>
      </c>
      <c r="C66" s="23"/>
      <c r="D66" s="25">
        <v>50</v>
      </c>
      <c r="E66" s="21">
        <v>123.1</v>
      </c>
      <c r="F66" s="21">
        <v>26.15</v>
      </c>
      <c r="G66" s="21">
        <v>1</v>
      </c>
      <c r="H66" s="21">
        <v>3.5750000000000002</v>
      </c>
    </row>
    <row r="67" spans="1:12" ht="18.95" customHeight="1">
      <c r="A67" s="282"/>
      <c r="B67" s="56" t="s">
        <v>50</v>
      </c>
      <c r="C67" s="62"/>
      <c r="D67" s="25">
        <v>50</v>
      </c>
      <c r="E67" s="21">
        <v>16.2</v>
      </c>
      <c r="F67" s="21">
        <v>2.8</v>
      </c>
      <c r="G67" s="21">
        <v>0.1</v>
      </c>
      <c r="H67" s="21">
        <v>0.3</v>
      </c>
    </row>
    <row r="68" spans="1:12" ht="18.95" customHeight="1">
      <c r="A68" s="293"/>
      <c r="B68" s="268" t="s">
        <v>51</v>
      </c>
      <c r="C68" s="55"/>
      <c r="D68" s="25">
        <v>50</v>
      </c>
      <c r="E68" s="21">
        <v>24.038</v>
      </c>
      <c r="F68" s="21">
        <v>6.74</v>
      </c>
      <c r="G68" s="21">
        <v>0</v>
      </c>
      <c r="H68" s="21">
        <v>0</v>
      </c>
    </row>
    <row r="69" spans="1:12" ht="18.95" customHeight="1">
      <c r="A69" s="418" t="s">
        <v>37</v>
      </c>
      <c r="B69" s="419"/>
      <c r="C69" s="420"/>
      <c r="D69" s="30"/>
      <c r="E69" s="48">
        <f>SUM(E58:E68)</f>
        <v>795.4666500000003</v>
      </c>
      <c r="F69" s="48">
        <f>SUM(F58:F68)</f>
        <v>115.51999999999998</v>
      </c>
      <c r="G69" s="48">
        <f>SUM(G58:G68)</f>
        <v>27.423750000000002</v>
      </c>
      <c r="H69" s="48">
        <f>SUM(H58:H68)</f>
        <v>23.884</v>
      </c>
    </row>
    <row r="70" spans="1:12" ht="50.1" customHeight="1">
      <c r="A70" s="238" t="s">
        <v>81</v>
      </c>
      <c r="B70" s="29" t="s">
        <v>4</v>
      </c>
      <c r="C70" s="29" t="s">
        <v>5</v>
      </c>
      <c r="D70" s="28" t="s">
        <v>6</v>
      </c>
      <c r="E70" s="28" t="s">
        <v>7</v>
      </c>
      <c r="F70" s="28" t="s">
        <v>8</v>
      </c>
      <c r="G70" s="28" t="s">
        <v>9</v>
      </c>
      <c r="H70" s="28" t="s">
        <v>10</v>
      </c>
    </row>
    <row r="71" spans="1:12" ht="30.75">
      <c r="A71" s="285"/>
      <c r="B71" s="263" t="s">
        <v>333</v>
      </c>
      <c r="C71" s="57" t="s">
        <v>334</v>
      </c>
      <c r="D71" s="21">
        <v>100</v>
      </c>
      <c r="E71" s="21">
        <v>169.762</v>
      </c>
      <c r="F71" s="21">
        <v>22.108000000000001</v>
      </c>
      <c r="G71" s="21">
        <v>5.4219999999999997</v>
      </c>
      <c r="H71" s="21">
        <v>9.0990000000000002</v>
      </c>
    </row>
    <row r="72" spans="1:12" ht="36">
      <c r="A72" s="278" t="s">
        <v>13</v>
      </c>
      <c r="B72" s="317" t="s">
        <v>335</v>
      </c>
      <c r="C72" s="60" t="s">
        <v>336</v>
      </c>
      <c r="D72" s="27">
        <v>100</v>
      </c>
      <c r="E72" s="21">
        <v>150.346</v>
      </c>
      <c r="F72" s="21">
        <v>22.748000000000001</v>
      </c>
      <c r="G72" s="21">
        <v>4.6379999999999999</v>
      </c>
      <c r="H72" s="21">
        <v>5.4390000000000001</v>
      </c>
    </row>
    <row r="73" spans="1:12" ht="18">
      <c r="A73" s="291"/>
      <c r="B73" s="296" t="s">
        <v>337</v>
      </c>
      <c r="C73" s="58" t="s">
        <v>338</v>
      </c>
      <c r="D73" s="25">
        <v>50</v>
      </c>
      <c r="E73" s="21">
        <v>29.006</v>
      </c>
      <c r="F73" s="21">
        <v>3.7124999999999999</v>
      </c>
      <c r="G73" s="21">
        <v>1.62</v>
      </c>
      <c r="H73" s="21">
        <v>0.53500000000000003</v>
      </c>
    </row>
    <row r="74" spans="1:12" ht="18.95" customHeight="1">
      <c r="A74" s="286"/>
      <c r="B74" s="263" t="s">
        <v>339</v>
      </c>
      <c r="C74" s="57" t="s">
        <v>340</v>
      </c>
      <c r="D74" s="25">
        <v>50</v>
      </c>
      <c r="E74" s="21">
        <v>17.598500000000001</v>
      </c>
      <c r="F74" s="21">
        <v>3.2825000000000002</v>
      </c>
      <c r="G74" s="21">
        <v>0.54400000000000004</v>
      </c>
      <c r="H74" s="21">
        <v>0.38950000000000001</v>
      </c>
    </row>
    <row r="75" spans="1:12" ht="18.95" customHeight="1">
      <c r="A75" s="286"/>
      <c r="B75" s="264" t="s">
        <v>341</v>
      </c>
      <c r="C75" s="57" t="s">
        <v>342</v>
      </c>
      <c r="D75" s="25">
        <v>50</v>
      </c>
      <c r="E75" s="21">
        <v>11.15</v>
      </c>
      <c r="F75" s="21">
        <v>1.9750000000000001</v>
      </c>
      <c r="G75" s="21">
        <v>5.000000000000001E-2</v>
      </c>
      <c r="H75" s="21">
        <v>0.37500000000000006</v>
      </c>
    </row>
    <row r="76" spans="1:12" ht="18.95" customHeight="1">
      <c r="A76" s="286"/>
      <c r="B76" s="264" t="s">
        <v>343</v>
      </c>
      <c r="C76" s="57" t="s">
        <v>344</v>
      </c>
      <c r="D76" s="25">
        <v>100</v>
      </c>
      <c r="E76" s="21">
        <v>43.2</v>
      </c>
      <c r="F76" s="21">
        <v>6.13</v>
      </c>
      <c r="G76" s="21">
        <v>0.6</v>
      </c>
      <c r="H76" s="21">
        <v>1.8</v>
      </c>
    </row>
    <row r="77" spans="1:12" ht="18.95" customHeight="1">
      <c r="A77" s="292"/>
      <c r="B77" s="261" t="s">
        <v>26</v>
      </c>
      <c r="C77" s="58" t="s">
        <v>27</v>
      </c>
      <c r="D77" s="49">
        <v>15</v>
      </c>
      <c r="E77" s="21">
        <v>91.315049999999999</v>
      </c>
      <c r="F77" s="21">
        <v>1.92</v>
      </c>
      <c r="G77" s="21">
        <v>7.7350499999999993</v>
      </c>
      <c r="H77" s="21">
        <v>4.2349499999999995</v>
      </c>
      <c r="I77" s="26"/>
      <c r="J77" s="26"/>
      <c r="K77" s="26"/>
      <c r="L77" s="26"/>
    </row>
    <row r="78" spans="1:12" ht="18">
      <c r="A78" s="286"/>
      <c r="B78" s="268" t="s">
        <v>64</v>
      </c>
      <c r="C78" s="55" t="s">
        <v>165</v>
      </c>
      <c r="D78" s="25">
        <v>5</v>
      </c>
      <c r="E78" s="21">
        <v>32.189399999999999</v>
      </c>
      <c r="F78" s="21">
        <v>9.7050000000000011E-2</v>
      </c>
      <c r="G78" s="21">
        <v>3.5305500000000003</v>
      </c>
      <c r="H78" s="21">
        <v>1.3550000000000001E-2</v>
      </c>
    </row>
    <row r="79" spans="1:12" ht="18.95" customHeight="1">
      <c r="A79" s="278" t="s">
        <v>28</v>
      </c>
      <c r="B79" s="265" t="s">
        <v>304</v>
      </c>
      <c r="C79" s="23"/>
      <c r="D79" s="25">
        <v>50</v>
      </c>
      <c r="E79" s="21">
        <v>28.195</v>
      </c>
      <c r="F79" s="21">
        <v>2.4375</v>
      </c>
      <c r="G79" s="21">
        <v>1.2849999999999999</v>
      </c>
      <c r="H79" s="21">
        <v>1.72</v>
      </c>
    </row>
    <row r="80" spans="1:12" ht="26.25" customHeight="1">
      <c r="A80" s="292"/>
      <c r="B80" s="266" t="s">
        <v>305</v>
      </c>
      <c r="C80" s="57" t="s">
        <v>31</v>
      </c>
      <c r="D80" s="25">
        <v>25</v>
      </c>
      <c r="E80" s="21">
        <v>18.686499999999999</v>
      </c>
      <c r="F80" s="21">
        <v>3.0307499999999998</v>
      </c>
      <c r="G80" s="21">
        <v>0.375</v>
      </c>
      <c r="H80" s="21">
        <v>0.8</v>
      </c>
    </row>
    <row r="81" spans="1:9" ht="18.95" customHeight="1">
      <c r="A81" s="280"/>
      <c r="B81" s="266" t="s">
        <v>32</v>
      </c>
      <c r="C81" s="55" t="s">
        <v>33</v>
      </c>
      <c r="D81" s="25">
        <v>50</v>
      </c>
      <c r="E81" s="21">
        <v>0.2</v>
      </c>
      <c r="F81" s="21">
        <v>0</v>
      </c>
      <c r="G81" s="21">
        <v>0</v>
      </c>
      <c r="H81" s="21">
        <v>0.05</v>
      </c>
    </row>
    <row r="82" spans="1:9" ht="18.95" customHeight="1">
      <c r="A82" s="282"/>
      <c r="B82" s="263" t="s">
        <v>306</v>
      </c>
      <c r="C82" s="62"/>
      <c r="D82" s="25">
        <v>50</v>
      </c>
      <c r="E82" s="21">
        <v>123.1</v>
      </c>
      <c r="F82" s="21">
        <v>26.15</v>
      </c>
      <c r="G82" s="21">
        <v>1</v>
      </c>
      <c r="H82" s="21">
        <v>3.5750000000000002</v>
      </c>
    </row>
    <row r="83" spans="1:9" ht="18.95" customHeight="1">
      <c r="A83" s="282"/>
      <c r="B83" s="59" t="s">
        <v>35</v>
      </c>
      <c r="C83" s="70"/>
      <c r="D83" s="49">
        <v>50</v>
      </c>
      <c r="E83" s="21">
        <v>12.1</v>
      </c>
      <c r="F83" s="21">
        <v>2.1</v>
      </c>
      <c r="G83" s="21">
        <v>0.1</v>
      </c>
      <c r="H83" s="21">
        <v>0.25</v>
      </c>
    </row>
    <row r="84" spans="1:9" ht="18.95" customHeight="1">
      <c r="A84" s="293"/>
      <c r="B84" s="268" t="s">
        <v>36</v>
      </c>
      <c r="C84" s="70"/>
      <c r="D84" s="49">
        <v>50</v>
      </c>
      <c r="E84" s="21">
        <v>19.988</v>
      </c>
      <c r="F84" s="21">
        <v>5.97</v>
      </c>
      <c r="G84" s="21">
        <v>0</v>
      </c>
      <c r="H84" s="21">
        <v>0.15</v>
      </c>
    </row>
    <row r="85" spans="1:9" ht="18.95" customHeight="1">
      <c r="A85" s="421" t="s">
        <v>37</v>
      </c>
      <c r="B85" s="422"/>
      <c r="C85" s="423"/>
      <c r="D85" s="333"/>
      <c r="E85" s="52">
        <f>SUM(E71:E84)</f>
        <v>746.83645000000024</v>
      </c>
      <c r="F85" s="52">
        <f>SUM(F71:F84)</f>
        <v>101.66129999999998</v>
      </c>
      <c r="G85" s="52">
        <f>SUM(G71:G84)</f>
        <v>26.899600000000003</v>
      </c>
      <c r="H85" s="52">
        <f>SUM(H71:H84)</f>
        <v>28.430999999999997</v>
      </c>
    </row>
    <row r="86" spans="1:9" ht="18.95" customHeight="1">
      <c r="A86" s="385" t="s">
        <v>98</v>
      </c>
      <c r="B86" s="386"/>
      <c r="C86" s="386"/>
      <c r="D86" s="387"/>
      <c r="E86" s="20">
        <f>AVERAGE(E24,E38,E56,E69,E85)</f>
        <v>742.02744000000007</v>
      </c>
      <c r="F86" s="19">
        <f>AVERAGE(F24,F38,F56,F69,F85)</f>
        <v>100.03691999999998</v>
      </c>
      <c r="G86" s="19">
        <f>AVERAGE(G24,G38,G56,G69,G85)</f>
        <v>26.156880000000001</v>
      </c>
      <c r="H86" s="19">
        <f>AVERAGE(H24,H38,H56,H69,H85)</f>
        <v>28.35877</v>
      </c>
    </row>
    <row r="87" spans="1:9" ht="18.95" customHeight="1">
      <c r="A87" s="18"/>
      <c r="B87" s="17"/>
      <c r="C87" s="388" t="s">
        <v>99</v>
      </c>
      <c r="D87" s="389"/>
      <c r="E87" s="334"/>
      <c r="F87" s="14">
        <f>(F86*4)/E86*100</f>
        <v>53.926264505797775</v>
      </c>
      <c r="G87" s="14">
        <f>(G86*9)/E86*100</f>
        <v>31.725500609519237</v>
      </c>
      <c r="H87" s="14">
        <f>(H86*4)/E86*100</f>
        <v>15.287181293457285</v>
      </c>
    </row>
    <row r="88" spans="1:9" ht="18.95" customHeight="1">
      <c r="A88" s="16"/>
      <c r="B88" s="15"/>
      <c r="C88" s="390" t="s">
        <v>100</v>
      </c>
      <c r="D88" s="391"/>
      <c r="E88" s="334" t="s">
        <v>101</v>
      </c>
      <c r="F88" s="14" t="s">
        <v>102</v>
      </c>
      <c r="G88" s="14" t="s">
        <v>103</v>
      </c>
      <c r="H88" s="14" t="s">
        <v>104</v>
      </c>
    </row>
    <row r="89" spans="1:9" ht="18.95" customHeight="1">
      <c r="A89" s="405" t="s">
        <v>105</v>
      </c>
      <c r="B89" s="405"/>
      <c r="C89" s="405"/>
      <c r="D89" s="405"/>
      <c r="E89" s="406"/>
      <c r="F89" s="406"/>
      <c r="G89" s="406"/>
      <c r="H89" s="406"/>
    </row>
    <row r="90" spans="1:9" ht="18.95" customHeight="1">
      <c r="A90" s="409" t="s">
        <v>106</v>
      </c>
      <c r="B90" s="410"/>
      <c r="C90" s="410"/>
      <c r="D90" s="410"/>
      <c r="E90" s="410"/>
      <c r="F90" s="410"/>
      <c r="G90" s="410"/>
      <c r="H90" s="411"/>
    </row>
    <row r="91" spans="1:9" ht="18.95" customHeight="1">
      <c r="A91" s="395" t="s">
        <v>107</v>
      </c>
      <c r="B91" s="396"/>
      <c r="C91" s="396"/>
      <c r="D91" s="396"/>
      <c r="E91" s="396"/>
      <c r="F91" s="396"/>
      <c r="G91" s="396"/>
      <c r="H91" s="397"/>
      <c r="I91" s="8"/>
    </row>
    <row r="92" spans="1:9" ht="18.95" customHeight="1">
      <c r="A92" s="412" t="s">
        <v>108</v>
      </c>
      <c r="B92" s="413"/>
      <c r="C92" s="413"/>
      <c r="D92" s="413"/>
      <c r="E92" s="413"/>
      <c r="F92" s="413"/>
      <c r="G92" s="413"/>
      <c r="H92" s="414"/>
    </row>
    <row r="93" spans="1:9" ht="18.95" customHeight="1">
      <c r="A93" s="412" t="s">
        <v>109</v>
      </c>
      <c r="B93" s="413"/>
      <c r="C93" s="413"/>
      <c r="D93" s="413"/>
      <c r="E93" s="413"/>
      <c r="F93" s="413"/>
      <c r="G93" s="413"/>
      <c r="H93" s="414"/>
    </row>
    <row r="94" spans="1:9" ht="18.95" customHeight="1">
      <c r="A94" s="412" t="s">
        <v>110</v>
      </c>
      <c r="B94" s="413"/>
      <c r="C94" s="413"/>
      <c r="D94" s="413"/>
      <c r="E94" s="413"/>
      <c r="F94" s="413"/>
      <c r="G94" s="413"/>
      <c r="H94" s="414"/>
    </row>
    <row r="95" spans="1:9" ht="18.95" customHeight="1">
      <c r="A95" s="407" t="s">
        <v>111</v>
      </c>
      <c r="B95" s="407"/>
      <c r="C95" s="407"/>
      <c r="D95" s="407"/>
      <c r="E95" s="407"/>
      <c r="F95" s="407"/>
      <c r="G95" s="407"/>
      <c r="H95" s="407"/>
    </row>
    <row r="96" spans="1:9" ht="18.95" customHeight="1">
      <c r="A96" s="113" t="s">
        <v>112</v>
      </c>
      <c r="B96" s="112" t="s">
        <v>113</v>
      </c>
      <c r="C96" s="112"/>
      <c r="D96" s="112"/>
      <c r="E96" s="111"/>
      <c r="F96" s="111"/>
      <c r="G96" s="111"/>
      <c r="H96" s="110"/>
    </row>
    <row r="97" spans="1:8" ht="18.95" customHeight="1">
      <c r="A97" s="109" t="s">
        <v>114</v>
      </c>
      <c r="B97" s="108" t="s">
        <v>115</v>
      </c>
      <c r="C97" s="108"/>
      <c r="D97" s="108"/>
      <c r="E97" s="107"/>
      <c r="F97" s="107"/>
      <c r="G97" s="107"/>
      <c r="H97" s="106"/>
    </row>
    <row r="98" spans="1:8" ht="18.95" customHeight="1">
      <c r="A98" s="105" t="s">
        <v>116</v>
      </c>
      <c r="B98" s="104" t="s">
        <v>117</v>
      </c>
      <c r="C98" s="104"/>
      <c r="D98" s="104"/>
      <c r="E98" s="103"/>
      <c r="F98" s="103"/>
      <c r="G98" s="103"/>
      <c r="H98" s="102"/>
    </row>
    <row r="99" spans="1:8" ht="18.95" customHeight="1">
      <c r="A99" s="408" t="s">
        <v>118</v>
      </c>
      <c r="B99" s="408"/>
      <c r="C99" s="408"/>
      <c r="D99" s="408"/>
      <c r="E99" s="408"/>
      <c r="F99" s="408"/>
      <c r="G99" s="408"/>
      <c r="H99" s="408"/>
    </row>
    <row r="100" spans="1:8" ht="18.95" customHeight="1">
      <c r="A100" s="375" t="s">
        <v>119</v>
      </c>
      <c r="B100" s="375"/>
      <c r="C100" s="375"/>
      <c r="D100" s="375"/>
      <c r="E100" s="375"/>
      <c r="F100" s="375"/>
      <c r="G100" s="375"/>
      <c r="H100" s="375"/>
    </row>
  </sheetData>
  <mergeCells count="19">
    <mergeCell ref="A1:B5"/>
    <mergeCell ref="A6:B6"/>
    <mergeCell ref="A86:D86"/>
    <mergeCell ref="C87:D87"/>
    <mergeCell ref="C88:D88"/>
    <mergeCell ref="A24:C24"/>
    <mergeCell ref="A38:C38"/>
    <mergeCell ref="A56:C56"/>
    <mergeCell ref="A69:C69"/>
    <mergeCell ref="A85:C85"/>
    <mergeCell ref="A89:H89"/>
    <mergeCell ref="A95:H95"/>
    <mergeCell ref="A99:H99"/>
    <mergeCell ref="A100:H100"/>
    <mergeCell ref="A90:H90"/>
    <mergeCell ref="A92:H92"/>
    <mergeCell ref="A93:H93"/>
    <mergeCell ref="A94:H94"/>
    <mergeCell ref="A91:H91"/>
  </mergeCells>
  <pageMargins left="0.7" right="0.7" top="0.75" bottom="0.75" header="0.3" footer="0.3"/>
  <pageSetup paperSize="9" scale="49" fitToHeight="0" orientation="landscape" r:id="rId1"/>
  <rowBreaks count="2" manualBreakCount="2">
    <brk id="38" max="7" man="1"/>
    <brk id="6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077CC-28C6-4CE4-A95D-8327FBBC23AC}">
  <sheetPr>
    <tabColor theme="9" tint="0.59999389629810485"/>
    <pageSetUpPr fitToPage="1"/>
  </sheetPr>
  <dimension ref="A1:W108"/>
  <sheetViews>
    <sheetView topLeftCell="A75" zoomScale="80" zoomScaleNormal="80" workbookViewId="0">
      <selection activeCell="C83" sqref="C83"/>
    </sheetView>
  </sheetViews>
  <sheetFormatPr defaultColWidth="9.25" defaultRowHeight="15"/>
  <cols>
    <col min="1" max="1" width="25.625" style="1" customWidth="1"/>
    <col min="2" max="2" width="60.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98" t="e" vm="1">
        <v>#VALUE!</v>
      </c>
      <c r="B1" s="398"/>
      <c r="C1" s="90"/>
      <c r="D1" s="88"/>
      <c r="E1" s="88"/>
      <c r="F1" s="88"/>
      <c r="G1" s="88"/>
      <c r="H1" s="88"/>
    </row>
    <row r="2" spans="1:8" ht="18.95" customHeight="1">
      <c r="A2" s="398"/>
      <c r="B2" s="398"/>
      <c r="C2" s="90"/>
      <c r="D2" s="88"/>
      <c r="E2" s="88"/>
      <c r="F2" s="88"/>
      <c r="G2" s="88"/>
      <c r="H2" s="88"/>
    </row>
    <row r="3" spans="1:8" ht="18.95" customHeight="1">
      <c r="A3" s="398"/>
      <c r="B3" s="398"/>
      <c r="C3" s="90"/>
      <c r="D3" s="88"/>
      <c r="E3" s="88"/>
      <c r="F3" s="88"/>
      <c r="G3" s="88"/>
      <c r="H3" s="88"/>
    </row>
    <row r="4" spans="1:8" ht="18.95" customHeight="1">
      <c r="A4" s="398"/>
      <c r="B4" s="398"/>
      <c r="C4" s="90"/>
      <c r="D4" s="88"/>
      <c r="E4" s="88"/>
      <c r="F4" s="88"/>
      <c r="G4" s="88"/>
      <c r="H4" s="88"/>
    </row>
    <row r="5" spans="1:8" ht="18.95" customHeight="1">
      <c r="A5" s="398"/>
      <c r="B5" s="398"/>
      <c r="C5" s="90"/>
      <c r="D5" s="88"/>
      <c r="E5" s="88"/>
      <c r="F5" s="88"/>
      <c r="G5" s="88"/>
      <c r="H5" s="88"/>
    </row>
    <row r="6" spans="1:8" ht="30">
      <c r="A6" s="384" t="s">
        <v>296</v>
      </c>
      <c r="B6" s="384"/>
      <c r="C6" s="89"/>
      <c r="D6" s="88"/>
      <c r="E6" s="88"/>
      <c r="F6" s="88"/>
      <c r="G6" s="88"/>
      <c r="H6" s="88"/>
    </row>
    <row r="7" spans="1:8" ht="30">
      <c r="A7" s="44" t="s">
        <v>345</v>
      </c>
      <c r="B7" s="44" t="s">
        <v>346</v>
      </c>
      <c r="C7" s="89"/>
      <c r="D7" s="118"/>
      <c r="E7" s="118"/>
      <c r="F7" s="88"/>
      <c r="G7" s="88"/>
      <c r="H7" s="88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30.75">
      <c r="A9" s="277"/>
      <c r="B9" s="261" t="s">
        <v>347</v>
      </c>
      <c r="C9" s="23" t="s">
        <v>348</v>
      </c>
      <c r="D9" s="21">
        <v>120</v>
      </c>
      <c r="E9" s="21">
        <v>144</v>
      </c>
      <c r="F9" s="21">
        <v>5.69</v>
      </c>
      <c r="G9" s="21">
        <v>11.3</v>
      </c>
      <c r="H9" s="21">
        <v>4.79</v>
      </c>
    </row>
    <row r="10" spans="1:8" ht="31.5">
      <c r="A10" s="278" t="s">
        <v>13</v>
      </c>
      <c r="B10" s="262" t="s">
        <v>349</v>
      </c>
      <c r="C10" s="57" t="s">
        <v>350</v>
      </c>
      <c r="D10" s="27">
        <v>60</v>
      </c>
      <c r="E10" s="21">
        <v>35.948399999999999</v>
      </c>
      <c r="F10" s="21">
        <v>2.9867999999999997</v>
      </c>
      <c r="G10" s="21">
        <v>2.4738000000000002</v>
      </c>
      <c r="H10" s="21">
        <v>0.87479999999999991</v>
      </c>
    </row>
    <row r="11" spans="1:8" ht="18.95" customHeight="1">
      <c r="A11" s="279"/>
      <c r="B11" s="262" t="s">
        <v>230</v>
      </c>
      <c r="C11" s="53" t="s">
        <v>351</v>
      </c>
      <c r="D11" s="25">
        <v>60</v>
      </c>
      <c r="E11" s="21">
        <v>48.359999999999992</v>
      </c>
      <c r="F11" s="21">
        <v>10.185</v>
      </c>
      <c r="G11" s="21">
        <v>0.3</v>
      </c>
      <c r="H11" s="21">
        <v>1.7849999999999999</v>
      </c>
    </row>
    <row r="12" spans="1:8" ht="18.95" customHeight="1">
      <c r="A12" s="280"/>
      <c r="B12" s="263" t="s">
        <v>87</v>
      </c>
      <c r="C12" s="53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280"/>
      <c r="B13" s="264" t="s">
        <v>89</v>
      </c>
      <c r="C13" s="53" t="s">
        <v>90</v>
      </c>
      <c r="D13" s="25">
        <v>50</v>
      </c>
      <c r="E13" s="21">
        <v>30.42</v>
      </c>
      <c r="F13" s="21">
        <v>6.2534999999999998</v>
      </c>
      <c r="G13" s="21">
        <v>0.5615</v>
      </c>
      <c r="H13" s="21">
        <v>0.84150000000000003</v>
      </c>
    </row>
    <row r="14" spans="1:8" ht="18.95" customHeight="1">
      <c r="A14" s="280"/>
      <c r="B14" s="264" t="s">
        <v>352</v>
      </c>
      <c r="C14" s="65" t="s">
        <v>353</v>
      </c>
      <c r="D14" s="25">
        <v>50</v>
      </c>
      <c r="E14" s="21">
        <v>14.9</v>
      </c>
      <c r="F14" s="21">
        <v>2.4300000000000002</v>
      </c>
      <c r="G14" s="21">
        <v>0.06</v>
      </c>
      <c r="H14" s="21">
        <v>0.59</v>
      </c>
    </row>
    <row r="15" spans="1:8" ht="18.95" customHeight="1">
      <c r="A15" s="280"/>
      <c r="B15" s="261" t="s">
        <v>354</v>
      </c>
      <c r="C15" s="65"/>
      <c r="D15" s="25">
        <v>100</v>
      </c>
      <c r="E15" s="21">
        <v>29.9</v>
      </c>
      <c r="F15" s="21">
        <v>4.6500000000000004</v>
      </c>
      <c r="G15" s="21">
        <v>0.2</v>
      </c>
      <c r="H15" s="21">
        <v>1.47</v>
      </c>
    </row>
    <row r="16" spans="1:8" ht="18.95" customHeight="1">
      <c r="A16" s="280"/>
      <c r="B16" s="261" t="s">
        <v>26</v>
      </c>
      <c r="C16" s="119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">
      <c r="A17" s="280"/>
      <c r="B17" s="268" t="s">
        <v>64</v>
      </c>
      <c r="C17" s="55" t="s">
        <v>65</v>
      </c>
      <c r="D17" s="25">
        <v>5</v>
      </c>
      <c r="E17" s="21">
        <v>32.189399999999999</v>
      </c>
      <c r="F17" s="21">
        <v>9.7050000000000011E-2</v>
      </c>
      <c r="G17" s="21">
        <v>3.5305500000000003</v>
      </c>
      <c r="H17" s="21">
        <v>1.3550000000000001E-2</v>
      </c>
    </row>
    <row r="18" spans="1:23" ht="18.95" customHeight="1">
      <c r="A18" s="281" t="s">
        <v>28</v>
      </c>
      <c r="B18" s="265" t="s">
        <v>304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.75" customHeight="1">
      <c r="A19" s="280"/>
      <c r="B19" s="266" t="s">
        <v>305</v>
      </c>
      <c r="C19" s="57" t="s">
        <v>31</v>
      </c>
      <c r="D19" s="25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282"/>
      <c r="B20" s="263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282"/>
      <c r="B21" s="263" t="s">
        <v>306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282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7" t="s">
        <v>51</v>
      </c>
      <c r="C23" s="70"/>
      <c r="D23" s="25">
        <v>50</v>
      </c>
      <c r="E23" s="21">
        <v>24.038</v>
      </c>
      <c r="F23" s="21">
        <v>6.74</v>
      </c>
      <c r="G23" s="21"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5" t="s">
        <v>37</v>
      </c>
      <c r="B24" s="416"/>
      <c r="C24" s="417"/>
      <c r="D24" s="30"/>
      <c r="E24" s="82">
        <f>SUM(E9:E23)</f>
        <v>744.01005000000021</v>
      </c>
      <c r="F24" s="82">
        <f>SUM(F9:F23)</f>
        <v>93.176950000000005</v>
      </c>
      <c r="G24" s="82">
        <f>SUM(G9:G23)</f>
        <v>32.091099999999997</v>
      </c>
      <c r="H24" s="82">
        <f>SUM(H9:H23)</f>
        <v>23.311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30.75">
      <c r="A26" s="284"/>
      <c r="B26" s="262" t="s">
        <v>355</v>
      </c>
      <c r="C26" s="68" t="s">
        <v>356</v>
      </c>
      <c r="D26" s="21">
        <v>50</v>
      </c>
      <c r="E26" s="21">
        <v>81.174000000000007</v>
      </c>
      <c r="F26" s="21">
        <v>2.3879999999999999</v>
      </c>
      <c r="G26" s="21">
        <v>5.3404999999999996</v>
      </c>
      <c r="H26" s="21">
        <v>6.1630000000000003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 customHeight="1">
      <c r="A27" s="278" t="s">
        <v>13</v>
      </c>
      <c r="B27" s="269" t="s">
        <v>357</v>
      </c>
      <c r="C27" s="68" t="s">
        <v>358</v>
      </c>
      <c r="D27" s="27">
        <v>80</v>
      </c>
      <c r="E27" s="21">
        <v>112.2176</v>
      </c>
      <c r="F27" s="21">
        <v>22.391999999999999</v>
      </c>
      <c r="G27" s="21">
        <v>1.5167999999999999</v>
      </c>
      <c r="H27" s="21">
        <v>4.3048000000000002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.95" customHeight="1">
      <c r="A28" s="289"/>
      <c r="B28" s="262" t="s">
        <v>59</v>
      </c>
      <c r="C28" s="68"/>
      <c r="D28" s="25">
        <v>60</v>
      </c>
      <c r="E28" s="21">
        <v>43.5</v>
      </c>
      <c r="F28" s="21">
        <v>9.9</v>
      </c>
      <c r="G28" s="21">
        <v>0.06</v>
      </c>
      <c r="H28" s="21">
        <v>1.1399999999999999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18.95" customHeight="1">
      <c r="A29" s="289"/>
      <c r="B29" s="322" t="s">
        <v>359</v>
      </c>
      <c r="C29" s="57" t="s">
        <v>360</v>
      </c>
      <c r="D29" s="25">
        <v>60</v>
      </c>
      <c r="E29" s="21">
        <v>70.078800000000001</v>
      </c>
      <c r="F29" s="21">
        <v>14.9376</v>
      </c>
      <c r="G29" s="21">
        <v>0.45239999999999997</v>
      </c>
      <c r="H29" s="21">
        <v>2.3220000000000001</v>
      </c>
      <c r="I29" s="26"/>
    </row>
    <row r="30" spans="1:23" s="39" customFormat="1" ht="18.95" customHeight="1">
      <c r="A30" s="320"/>
      <c r="B30" s="268" t="s">
        <v>361</v>
      </c>
      <c r="C30" s="57" t="s">
        <v>362</v>
      </c>
      <c r="D30" s="25">
        <v>50</v>
      </c>
      <c r="E30" s="21">
        <v>30.1</v>
      </c>
      <c r="F30" s="21">
        <v>3.77</v>
      </c>
      <c r="G30" s="21">
        <v>1.1200000000000001</v>
      </c>
      <c r="H30" s="21">
        <v>0.36299999999999999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20"/>
      <c r="B31" s="268" t="s">
        <v>289</v>
      </c>
      <c r="C31" s="57" t="s">
        <v>363</v>
      </c>
      <c r="D31" s="25">
        <v>50</v>
      </c>
      <c r="E31" s="21">
        <v>59.125999999999998</v>
      </c>
      <c r="F31" s="21">
        <v>4.077</v>
      </c>
      <c r="G31" s="21">
        <v>3.9460000000000002</v>
      </c>
      <c r="H31" s="21">
        <v>1.873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18.95" customHeight="1">
      <c r="A32" s="320"/>
      <c r="B32" s="261" t="s">
        <v>364</v>
      </c>
      <c r="C32" s="57" t="s">
        <v>365</v>
      </c>
      <c r="D32" s="25">
        <v>50</v>
      </c>
      <c r="E32" s="21">
        <v>29.8</v>
      </c>
      <c r="F32" s="21">
        <v>4.1399999999999997</v>
      </c>
      <c r="G32" s="21">
        <v>0.83599999999999997</v>
      </c>
      <c r="H32" s="21">
        <v>0.91600000000000004</v>
      </c>
      <c r="I32" s="41"/>
      <c r="J32" s="40"/>
      <c r="K32" s="40"/>
      <c r="L32" s="40"/>
      <c r="M32" s="40"/>
      <c r="N32" s="40"/>
      <c r="O32" s="40"/>
      <c r="P32" s="40"/>
    </row>
    <row r="33" spans="1:22" ht="18.95" customHeight="1">
      <c r="A33" s="289"/>
      <c r="B33" s="266" t="s">
        <v>366</v>
      </c>
      <c r="C33" s="62" t="s">
        <v>367</v>
      </c>
      <c r="D33" s="25">
        <v>100</v>
      </c>
      <c r="E33" s="21">
        <v>42.5</v>
      </c>
      <c r="F33" s="21">
        <v>5.92</v>
      </c>
      <c r="G33" s="21">
        <v>0.69</v>
      </c>
      <c r="H33" s="21">
        <v>1.81</v>
      </c>
      <c r="I33" s="26"/>
      <c r="J33" s="35"/>
      <c r="K33" s="35"/>
      <c r="L33" s="35"/>
      <c r="M33" s="35"/>
      <c r="N33" s="35"/>
      <c r="O33" s="35"/>
      <c r="P33" s="35"/>
    </row>
    <row r="34" spans="1:22" ht="18.95" customHeight="1">
      <c r="A34" s="289"/>
      <c r="B34" s="261" t="s">
        <v>26</v>
      </c>
      <c r="C34" s="58" t="s">
        <v>27</v>
      </c>
      <c r="D34" s="49">
        <v>15</v>
      </c>
      <c r="E34" s="21">
        <v>91.315049999999999</v>
      </c>
      <c r="F34" s="21">
        <v>1.92</v>
      </c>
      <c r="G34" s="21">
        <v>7.7350499999999993</v>
      </c>
      <c r="H34" s="21">
        <v>4.2349499999999995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89"/>
      <c r="B35" s="261" t="s">
        <v>64</v>
      </c>
      <c r="C35" s="58" t="s">
        <v>129</v>
      </c>
      <c r="D35" s="49">
        <v>5</v>
      </c>
      <c r="E35" s="21">
        <v>32.189399999999999</v>
      </c>
      <c r="F35" s="21">
        <v>9.7050000000000011E-2</v>
      </c>
      <c r="G35" s="21">
        <v>3.5305500000000003</v>
      </c>
      <c r="H35" s="21">
        <v>1.3550000000000001E-2</v>
      </c>
      <c r="J35" s="35"/>
      <c r="K35" s="35"/>
      <c r="L35" s="35"/>
      <c r="M35" s="35"/>
      <c r="N35" s="35"/>
      <c r="O35" s="35"/>
      <c r="P35" s="35"/>
    </row>
    <row r="36" spans="1:22" ht="18.95" customHeight="1">
      <c r="A36" s="281" t="s">
        <v>28</v>
      </c>
      <c r="B36" s="265" t="s">
        <v>304</v>
      </c>
      <c r="C36" s="23"/>
      <c r="D36" s="25">
        <v>50</v>
      </c>
      <c r="E36" s="21">
        <v>28.195</v>
      </c>
      <c r="F36" s="21">
        <v>2.4375</v>
      </c>
      <c r="G36" s="21">
        <v>1.2849999999999999</v>
      </c>
      <c r="H36" s="21">
        <v>1.72</v>
      </c>
      <c r="J36" s="35"/>
      <c r="K36" s="35"/>
      <c r="L36" s="35"/>
      <c r="M36" s="35"/>
      <c r="N36" s="38"/>
      <c r="O36" s="35"/>
      <c r="P36" s="35"/>
    </row>
    <row r="37" spans="1:22" ht="33" customHeight="1">
      <c r="A37" s="282"/>
      <c r="B37" s="263" t="s">
        <v>305</v>
      </c>
      <c r="C37" s="57" t="s">
        <v>31</v>
      </c>
      <c r="D37" s="25">
        <v>25</v>
      </c>
      <c r="E37" s="21">
        <v>18.686499999999999</v>
      </c>
      <c r="F37" s="21">
        <v>3.0307499999999998</v>
      </c>
      <c r="G37" s="21">
        <v>0.375</v>
      </c>
      <c r="H37" s="21">
        <v>0.8</v>
      </c>
      <c r="L37" s="33"/>
      <c r="M37" s="32"/>
      <c r="N37" s="32"/>
      <c r="O37" s="32"/>
      <c r="P37" s="32"/>
      <c r="Q37" s="32"/>
    </row>
    <row r="38" spans="1:22" ht="18.95" customHeight="1">
      <c r="A38" s="282"/>
      <c r="B38" s="263" t="s">
        <v>32</v>
      </c>
      <c r="C38" s="55" t="s">
        <v>33</v>
      </c>
      <c r="D38" s="25">
        <v>50</v>
      </c>
      <c r="E38" s="21">
        <v>0.2</v>
      </c>
      <c r="F38" s="21">
        <v>0</v>
      </c>
      <c r="G38" s="21">
        <v>0</v>
      </c>
      <c r="H38" s="21">
        <v>0.05</v>
      </c>
      <c r="L38" s="33"/>
      <c r="M38" s="32"/>
      <c r="N38" s="32"/>
      <c r="O38" s="32"/>
      <c r="P38" s="32"/>
      <c r="Q38" s="32"/>
    </row>
    <row r="39" spans="1:22" ht="18.95" customHeight="1">
      <c r="A39" s="290"/>
      <c r="B39" s="267" t="s">
        <v>306</v>
      </c>
      <c r="C39" s="55"/>
      <c r="D39" s="25">
        <v>50</v>
      </c>
      <c r="E39" s="21">
        <v>123.1</v>
      </c>
      <c r="F39" s="21">
        <v>26.15</v>
      </c>
      <c r="G39" s="21">
        <v>1</v>
      </c>
      <c r="H39" s="21">
        <v>3.5750000000000002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90"/>
      <c r="B40" s="56" t="s">
        <v>50</v>
      </c>
      <c r="C40" s="62"/>
      <c r="D40" s="25">
        <v>50</v>
      </c>
      <c r="E40" s="21">
        <v>16.2</v>
      </c>
      <c r="F40" s="21">
        <v>2.8</v>
      </c>
      <c r="G40" s="21">
        <v>0.1</v>
      </c>
      <c r="H40" s="21">
        <v>0.3</v>
      </c>
      <c r="O40" s="35"/>
      <c r="P40" s="35"/>
      <c r="Q40" s="35"/>
      <c r="R40" s="35"/>
      <c r="S40" s="35"/>
      <c r="T40" s="35"/>
      <c r="U40" s="35"/>
      <c r="V40" s="35"/>
    </row>
    <row r="41" spans="1:22" ht="18.95" customHeight="1">
      <c r="A41" s="283"/>
      <c r="B41" s="274" t="s">
        <v>36</v>
      </c>
      <c r="C41" s="55"/>
      <c r="D41" s="25">
        <v>50</v>
      </c>
      <c r="E41" s="21">
        <v>19.988</v>
      </c>
      <c r="F41" s="21">
        <v>5.97</v>
      </c>
      <c r="G41" s="21">
        <v>0</v>
      </c>
      <c r="H41" s="21">
        <v>0.15</v>
      </c>
      <c r="O41" s="35"/>
      <c r="P41" s="35"/>
      <c r="Q41" s="35"/>
      <c r="R41" s="35"/>
      <c r="S41" s="35"/>
      <c r="T41" s="35"/>
      <c r="U41" s="35"/>
      <c r="V41" s="35"/>
    </row>
    <row r="42" spans="1:22" s="34" customFormat="1" ht="18.95" customHeight="1">
      <c r="A42" s="418" t="s">
        <v>37</v>
      </c>
      <c r="B42" s="419"/>
      <c r="C42" s="420"/>
      <c r="D42" s="51"/>
      <c r="E42" s="81">
        <f>SUM(E26:E41)</f>
        <v>798.37035000000014</v>
      </c>
      <c r="F42" s="81">
        <f>SUM(F26:F41)</f>
        <v>109.92989999999999</v>
      </c>
      <c r="G42" s="81">
        <f>SUM(G26:G41)</f>
        <v>27.987300000000001</v>
      </c>
      <c r="H42" s="81">
        <f>SUM(H26:H41)</f>
        <v>29.735299999999999</v>
      </c>
      <c r="O42" s="36"/>
      <c r="P42" s="36"/>
      <c r="Q42" s="36"/>
      <c r="R42" s="36"/>
      <c r="S42" s="36"/>
      <c r="T42" s="36"/>
      <c r="U42" s="36"/>
      <c r="V42" s="36"/>
    </row>
    <row r="43" spans="1:22" ht="50.1" customHeight="1">
      <c r="A43" s="238" t="s">
        <v>52</v>
      </c>
      <c r="B43" s="29" t="s">
        <v>4</v>
      </c>
      <c r="C43" s="29" t="s">
        <v>5</v>
      </c>
      <c r="D43" s="28" t="s">
        <v>6</v>
      </c>
      <c r="E43" s="28" t="s">
        <v>7</v>
      </c>
      <c r="F43" s="28" t="s">
        <v>8</v>
      </c>
      <c r="G43" s="28" t="s">
        <v>9</v>
      </c>
      <c r="H43" s="28" t="s">
        <v>10</v>
      </c>
      <c r="O43" s="35"/>
      <c r="P43" s="35"/>
      <c r="Q43" s="35"/>
      <c r="R43" s="35"/>
      <c r="S43" s="35"/>
      <c r="T43" s="35"/>
      <c r="U43" s="35"/>
      <c r="V43" s="35"/>
    </row>
    <row r="44" spans="1:22" s="34" customFormat="1" ht="18">
      <c r="A44" s="285"/>
      <c r="B44" s="270" t="s">
        <v>368</v>
      </c>
      <c r="C44" s="57" t="s">
        <v>369</v>
      </c>
      <c r="D44" s="21">
        <v>125</v>
      </c>
      <c r="E44" s="21">
        <v>104</v>
      </c>
      <c r="F44" s="21">
        <v>9.89</v>
      </c>
      <c r="G44" s="21">
        <v>4.3600000000000003</v>
      </c>
      <c r="H44" s="21">
        <v>5.52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8" t="s">
        <v>13</v>
      </c>
      <c r="B45" s="271" t="s">
        <v>370</v>
      </c>
      <c r="C45" s="57" t="s">
        <v>371</v>
      </c>
      <c r="D45" s="27">
        <v>125</v>
      </c>
      <c r="E45" s="21">
        <v>64.7</v>
      </c>
      <c r="F45" s="21">
        <v>11.4</v>
      </c>
      <c r="G45" s="21">
        <v>0.40899999999999997</v>
      </c>
      <c r="H45" s="21">
        <v>2.5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278"/>
      <c r="B46" s="262" t="s">
        <v>43</v>
      </c>
      <c r="C46" s="63"/>
      <c r="D46" s="25">
        <v>30</v>
      </c>
      <c r="E46" s="21">
        <v>66.5</v>
      </c>
      <c r="F46" s="21">
        <v>1.1399999999999999</v>
      </c>
      <c r="G46" s="21">
        <v>6.44</v>
      </c>
      <c r="H46" s="21">
        <v>0.99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286"/>
      <c r="B47" s="262" t="s">
        <v>372</v>
      </c>
      <c r="C47" s="64" t="s">
        <v>373</v>
      </c>
      <c r="D47" s="25">
        <v>100</v>
      </c>
      <c r="E47" s="21">
        <v>104</v>
      </c>
      <c r="F47" s="21">
        <v>14.9</v>
      </c>
      <c r="G47" s="21">
        <v>4.6500000000000004</v>
      </c>
      <c r="H47" s="21">
        <v>0.49399999999999999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286"/>
      <c r="B48" s="268" t="s">
        <v>374</v>
      </c>
      <c r="C48" s="57" t="s">
        <v>375</v>
      </c>
      <c r="D48" s="25">
        <v>100</v>
      </c>
      <c r="E48" s="21">
        <v>125</v>
      </c>
      <c r="F48" s="21">
        <v>26.875</v>
      </c>
      <c r="G48" s="21">
        <v>0.34</v>
      </c>
      <c r="H48" s="21">
        <v>1.7874999999999999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.95" customHeight="1">
      <c r="A49" s="278" t="s">
        <v>28</v>
      </c>
      <c r="B49" s="272" t="s">
        <v>304</v>
      </c>
      <c r="C49" s="62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18.95" customHeight="1">
      <c r="A50" s="287"/>
      <c r="B50" s="268" t="s">
        <v>48</v>
      </c>
      <c r="C50" s="55" t="s">
        <v>49</v>
      </c>
      <c r="D50" s="25">
        <v>50</v>
      </c>
      <c r="E50" s="21">
        <v>24.264399999999998</v>
      </c>
      <c r="F50" s="21">
        <v>5.891</v>
      </c>
      <c r="G50" s="21">
        <v>2.5000000000000001E-2</v>
      </c>
      <c r="H50" s="21">
        <v>0.18149999999999999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2" ht="35.25" customHeight="1">
      <c r="A51" s="287"/>
      <c r="B51" s="268" t="s">
        <v>305</v>
      </c>
      <c r="C51" s="57" t="s">
        <v>31</v>
      </c>
      <c r="D51" s="25">
        <v>50</v>
      </c>
      <c r="E51" s="21">
        <v>37.372999999999998</v>
      </c>
      <c r="F51" s="21">
        <v>6.0614999999999997</v>
      </c>
      <c r="G51" s="21">
        <v>0.75</v>
      </c>
      <c r="H51" s="21">
        <v>1.6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.95" customHeight="1">
      <c r="A52" s="287"/>
      <c r="B52" s="273" t="s">
        <v>32</v>
      </c>
      <c r="C52" s="55" t="s">
        <v>33</v>
      </c>
      <c r="D52" s="25">
        <v>50</v>
      </c>
      <c r="E52" s="21">
        <v>0.2</v>
      </c>
      <c r="F52" s="21">
        <v>0</v>
      </c>
      <c r="G52" s="21">
        <v>0</v>
      </c>
      <c r="H52" s="21">
        <v>0.05</v>
      </c>
    </row>
    <row r="53" spans="1:22" ht="18.95" customHeight="1">
      <c r="A53" s="287"/>
      <c r="B53" s="263" t="s">
        <v>306</v>
      </c>
      <c r="C53" s="55"/>
      <c r="D53" s="25">
        <v>50</v>
      </c>
      <c r="E53" s="21">
        <v>123.1</v>
      </c>
      <c r="F53" s="21">
        <v>26.15</v>
      </c>
      <c r="G53" s="21">
        <v>1</v>
      </c>
      <c r="H53" s="21">
        <v>3.5750000000000002</v>
      </c>
    </row>
    <row r="54" spans="1:22" ht="18.95" customHeight="1">
      <c r="A54" s="287"/>
      <c r="B54" s="267" t="s">
        <v>169</v>
      </c>
      <c r="C54" s="55"/>
      <c r="D54" s="25">
        <v>50</v>
      </c>
      <c r="E54" s="21">
        <v>14.9</v>
      </c>
      <c r="F54" s="21">
        <v>2.29</v>
      </c>
      <c r="G54" s="21">
        <v>7.4999999999999997E-2</v>
      </c>
      <c r="H54" s="21">
        <v>0.67500000000000004</v>
      </c>
    </row>
    <row r="55" spans="1:22" ht="18.95" customHeight="1">
      <c r="A55" s="288"/>
      <c r="B55" s="263" t="s">
        <v>51</v>
      </c>
      <c r="C55" s="55"/>
      <c r="D55" s="25">
        <v>50</v>
      </c>
      <c r="E55" s="21">
        <v>24.038</v>
      </c>
      <c r="F55" s="21">
        <v>6.74</v>
      </c>
      <c r="G55" s="21">
        <v>0</v>
      </c>
      <c r="H55" s="21">
        <v>0</v>
      </c>
    </row>
    <row r="56" spans="1:22" s="34" customFormat="1" ht="18.95" customHeight="1">
      <c r="A56" s="415" t="s">
        <v>37</v>
      </c>
      <c r="B56" s="416"/>
      <c r="C56" s="417"/>
      <c r="D56" s="25"/>
      <c r="E56" s="48">
        <f>SUM(E44:E55)</f>
        <v>716.27040000000011</v>
      </c>
      <c r="F56" s="48">
        <f>SUM(F44:F55)</f>
        <v>113.77500000000001</v>
      </c>
      <c r="G56" s="48">
        <f>SUM(G44:G55)</f>
        <v>19.334</v>
      </c>
      <c r="H56" s="48">
        <f>SUM(H44:H55)</f>
        <v>19.093</v>
      </c>
      <c r="J56" s="33"/>
      <c r="K56" s="32"/>
      <c r="L56" s="32"/>
      <c r="M56" s="32"/>
      <c r="N56" s="32"/>
      <c r="O56" s="32"/>
    </row>
    <row r="57" spans="1:22" ht="50.1" customHeight="1">
      <c r="A57" s="238" t="s">
        <v>72</v>
      </c>
      <c r="B57" s="29" t="s">
        <v>4</v>
      </c>
      <c r="C57" s="29" t="s">
        <v>5</v>
      </c>
      <c r="D57" s="28" t="s">
        <v>6</v>
      </c>
      <c r="E57" s="28" t="s">
        <v>7</v>
      </c>
      <c r="F57" s="28" t="s">
        <v>8</v>
      </c>
      <c r="G57" s="28" t="s">
        <v>9</v>
      </c>
      <c r="H57" s="28" t="s">
        <v>10</v>
      </c>
    </row>
    <row r="58" spans="1:22" ht="30.75">
      <c r="A58" s="284"/>
      <c r="B58" s="270" t="s">
        <v>376</v>
      </c>
      <c r="C58" s="23" t="s">
        <v>377</v>
      </c>
      <c r="D58" s="21">
        <v>100</v>
      </c>
      <c r="E58" s="21">
        <v>128.89500000000001</v>
      </c>
      <c r="F58" s="21">
        <v>3.3820000000000001</v>
      </c>
      <c r="G58" s="21">
        <v>4.84</v>
      </c>
      <c r="H58" s="21">
        <v>18.507000000000001</v>
      </c>
    </row>
    <row r="59" spans="1:22" ht="30">
      <c r="A59" s="278" t="s">
        <v>13</v>
      </c>
      <c r="B59" s="294" t="s">
        <v>378</v>
      </c>
      <c r="C59" s="23" t="s">
        <v>379</v>
      </c>
      <c r="D59" s="27">
        <v>60</v>
      </c>
      <c r="E59" s="21">
        <v>47.766600000000004</v>
      </c>
      <c r="F59" s="21">
        <v>7.0313999999999997</v>
      </c>
      <c r="G59" s="21">
        <v>1.944</v>
      </c>
      <c r="H59" s="21">
        <v>1.3481999999999998</v>
      </c>
    </row>
    <row r="60" spans="1:22" ht="18.95" customHeight="1">
      <c r="A60" s="289"/>
      <c r="B60" s="263" t="s">
        <v>16</v>
      </c>
      <c r="C60" s="244" t="s">
        <v>380</v>
      </c>
      <c r="D60" s="25">
        <v>60</v>
      </c>
      <c r="E60" s="21">
        <v>90.8</v>
      </c>
      <c r="F60" s="21">
        <v>15.8</v>
      </c>
      <c r="G60" s="21">
        <v>1.55</v>
      </c>
      <c r="H60" s="21">
        <v>2.74</v>
      </c>
    </row>
    <row r="61" spans="1:22" ht="18.95" customHeight="1">
      <c r="A61" s="289"/>
      <c r="B61" s="269" t="s">
        <v>87</v>
      </c>
      <c r="C61" s="335" t="s">
        <v>88</v>
      </c>
      <c r="D61" s="25">
        <v>60</v>
      </c>
      <c r="E61" s="21">
        <v>94.621200000000002</v>
      </c>
      <c r="F61" s="21">
        <v>16.125599999999999</v>
      </c>
      <c r="G61" s="21">
        <v>2.8451999999999997</v>
      </c>
      <c r="H61" s="21">
        <v>1.3662000000000001</v>
      </c>
    </row>
    <row r="62" spans="1:22" ht="18">
      <c r="A62" s="289"/>
      <c r="B62" s="265" t="s">
        <v>128</v>
      </c>
      <c r="C62" s="23"/>
      <c r="D62" s="25">
        <v>50</v>
      </c>
      <c r="E62" s="21">
        <v>19.73</v>
      </c>
      <c r="F62" s="21">
        <v>3.05</v>
      </c>
      <c r="G62" s="21">
        <v>0.25</v>
      </c>
      <c r="H62" s="21">
        <v>2.0499999999999998</v>
      </c>
      <c r="J62" s="33"/>
      <c r="K62" s="32"/>
      <c r="L62" s="32"/>
      <c r="M62" s="32"/>
      <c r="N62" s="32"/>
      <c r="O62" s="32"/>
    </row>
    <row r="63" spans="1:22" ht="18.95" customHeight="1">
      <c r="A63" s="282"/>
      <c r="B63" s="265" t="s">
        <v>381</v>
      </c>
      <c r="C63" s="23" t="s">
        <v>382</v>
      </c>
      <c r="D63" s="25">
        <v>50</v>
      </c>
      <c r="E63" s="21">
        <v>23.242999999999999</v>
      </c>
      <c r="F63" s="21">
        <v>4.7675000000000001</v>
      </c>
      <c r="G63" s="21">
        <v>0.624</v>
      </c>
      <c r="H63" s="21">
        <v>0.29699999999999999</v>
      </c>
    </row>
    <row r="64" spans="1:22" ht="36">
      <c r="A64" s="282"/>
      <c r="B64" s="265" t="s">
        <v>383</v>
      </c>
      <c r="C64" s="23" t="s">
        <v>384</v>
      </c>
      <c r="D64" s="25">
        <v>100</v>
      </c>
      <c r="E64" s="21">
        <v>50.1</v>
      </c>
      <c r="F64" s="21">
        <v>6.68</v>
      </c>
      <c r="G64" s="21">
        <v>0.4</v>
      </c>
      <c r="H64" s="21">
        <v>3.1</v>
      </c>
    </row>
    <row r="65" spans="1:15" ht="18.95" customHeight="1">
      <c r="A65" s="282"/>
      <c r="B65" s="261" t="s">
        <v>26</v>
      </c>
      <c r="C65" s="58" t="s">
        <v>27</v>
      </c>
      <c r="D65" s="49">
        <v>15</v>
      </c>
      <c r="E65" s="21">
        <v>91.315049999999999</v>
      </c>
      <c r="F65" s="21">
        <v>1.92</v>
      </c>
      <c r="G65" s="21">
        <v>7.7350499999999993</v>
      </c>
      <c r="H65" s="21">
        <v>4.2349499999999995</v>
      </c>
    </row>
    <row r="66" spans="1:15" ht="18.95" customHeight="1">
      <c r="A66" s="289"/>
      <c r="B66" s="265" t="s">
        <v>385</v>
      </c>
      <c r="C66" s="23" t="s">
        <v>386</v>
      </c>
      <c r="D66" s="25">
        <v>15</v>
      </c>
      <c r="E66" s="21">
        <v>16.986899999999999</v>
      </c>
      <c r="F66" s="21">
        <v>0.74549999999999994</v>
      </c>
      <c r="G66" s="21">
        <v>1.3679999999999999</v>
      </c>
      <c r="H66" s="21">
        <v>0.43140000000000001</v>
      </c>
      <c r="J66" s="33"/>
      <c r="K66" s="32"/>
      <c r="L66" s="32"/>
      <c r="M66" s="32"/>
      <c r="N66" s="32"/>
      <c r="O66" s="32"/>
    </row>
    <row r="67" spans="1:15" ht="18.95" customHeight="1">
      <c r="A67" s="281" t="s">
        <v>28</v>
      </c>
      <c r="B67" s="265" t="s">
        <v>304</v>
      </c>
      <c r="C67" s="23"/>
      <c r="D67" s="25">
        <v>50</v>
      </c>
      <c r="E67" s="21">
        <v>28.195</v>
      </c>
      <c r="F67" s="21">
        <v>2.4375</v>
      </c>
      <c r="G67" s="21">
        <v>1.2849999999999999</v>
      </c>
      <c r="H67" s="21">
        <v>1.72</v>
      </c>
    </row>
    <row r="68" spans="1:15" ht="18.95" customHeight="1">
      <c r="A68" s="280"/>
      <c r="B68" s="266" t="s">
        <v>48</v>
      </c>
      <c r="C68" s="55" t="s">
        <v>49</v>
      </c>
      <c r="D68" s="25">
        <v>50</v>
      </c>
      <c r="E68" s="21">
        <v>24.264399999999998</v>
      </c>
      <c r="F68" s="21">
        <v>5.891</v>
      </c>
      <c r="G68" s="21">
        <v>2.5000000000000001E-2</v>
      </c>
      <c r="H68" s="21">
        <v>0.18149999999999999</v>
      </c>
    </row>
    <row r="69" spans="1:15" ht="29.25" customHeight="1">
      <c r="A69" s="282"/>
      <c r="B69" s="263" t="s">
        <v>305</v>
      </c>
      <c r="C69" s="57" t="s">
        <v>31</v>
      </c>
      <c r="D69" s="25">
        <v>25</v>
      </c>
      <c r="E69" s="21">
        <v>18.686499999999999</v>
      </c>
      <c r="F69" s="21">
        <v>3.0307499999999998</v>
      </c>
      <c r="G69" s="21">
        <v>0.375</v>
      </c>
      <c r="H69" s="21">
        <v>0.8</v>
      </c>
    </row>
    <row r="70" spans="1:15" ht="18.95" customHeight="1">
      <c r="A70" s="282"/>
      <c r="B70" s="263" t="s">
        <v>32</v>
      </c>
      <c r="C70" s="55" t="s">
        <v>33</v>
      </c>
      <c r="D70" s="25">
        <v>50</v>
      </c>
      <c r="E70" s="21">
        <v>0.2</v>
      </c>
      <c r="F70" s="21">
        <v>0</v>
      </c>
      <c r="G70" s="21">
        <v>0</v>
      </c>
      <c r="H70" s="21">
        <v>0.05</v>
      </c>
    </row>
    <row r="71" spans="1:15" ht="18.95" customHeight="1">
      <c r="A71" s="290"/>
      <c r="B71" s="267" t="s">
        <v>306</v>
      </c>
      <c r="C71" s="55"/>
      <c r="D71" s="25">
        <v>50</v>
      </c>
      <c r="E71" s="21">
        <v>123.1</v>
      </c>
      <c r="F71" s="21">
        <v>26.15</v>
      </c>
      <c r="G71" s="21">
        <v>1</v>
      </c>
      <c r="H71" s="21">
        <v>3.5750000000000002</v>
      </c>
    </row>
    <row r="72" spans="1:15" ht="18.95" customHeight="1">
      <c r="A72" s="290"/>
      <c r="B72" s="54" t="s">
        <v>71</v>
      </c>
      <c r="C72" s="53"/>
      <c r="D72" s="25">
        <v>50</v>
      </c>
      <c r="E72" s="21">
        <v>9.4499999999999993</v>
      </c>
      <c r="F72" s="21">
        <v>1.45</v>
      </c>
      <c r="G72" s="21">
        <v>0.05</v>
      </c>
      <c r="H72" s="21">
        <v>0.4</v>
      </c>
    </row>
    <row r="73" spans="1:15" ht="18.95" customHeight="1">
      <c r="A73" s="283"/>
      <c r="B73" s="274" t="s">
        <v>36</v>
      </c>
      <c r="C73" s="55"/>
      <c r="D73" s="25">
        <v>50</v>
      </c>
      <c r="E73" s="21">
        <v>19.988</v>
      </c>
      <c r="F73" s="21">
        <v>5.97</v>
      </c>
      <c r="G73" s="21">
        <v>0</v>
      </c>
      <c r="H73" s="21">
        <v>0.15</v>
      </c>
    </row>
    <row r="74" spans="1:15" ht="18.95" customHeight="1">
      <c r="A74" s="418" t="s">
        <v>37</v>
      </c>
      <c r="B74" s="419"/>
      <c r="C74" s="420"/>
      <c r="D74" s="49"/>
      <c r="E74" s="78">
        <f>SUM(E58:E73)</f>
        <v>787.3416500000003</v>
      </c>
      <c r="F74" s="78">
        <f>SUM(F58:F73)</f>
        <v>104.43124999999999</v>
      </c>
      <c r="G74" s="78">
        <f>SUM(G58:G73)</f>
        <v>24.291249999999998</v>
      </c>
      <c r="H74" s="78">
        <f>SUM(H58:H73)</f>
        <v>40.951249999999987</v>
      </c>
    </row>
    <row r="75" spans="1:15" ht="50.1" customHeight="1">
      <c r="A75" s="238" t="s">
        <v>81</v>
      </c>
      <c r="B75" s="29" t="s">
        <v>4</v>
      </c>
      <c r="C75" s="29" t="s">
        <v>5</v>
      </c>
      <c r="D75" s="28" t="s">
        <v>6</v>
      </c>
      <c r="E75" s="28" t="s">
        <v>7</v>
      </c>
      <c r="F75" s="28" t="s">
        <v>8</v>
      </c>
      <c r="G75" s="28" t="s">
        <v>9</v>
      </c>
      <c r="H75" s="28" t="s">
        <v>10</v>
      </c>
    </row>
    <row r="76" spans="1:15" ht="30">
      <c r="A76" s="323"/>
      <c r="B76" s="294" t="s">
        <v>387</v>
      </c>
      <c r="C76" s="117" t="s">
        <v>388</v>
      </c>
      <c r="D76" s="116">
        <v>100</v>
      </c>
      <c r="E76" s="116">
        <v>112</v>
      </c>
      <c r="F76" s="116">
        <v>14.5</v>
      </c>
      <c r="G76" s="116">
        <v>3.44</v>
      </c>
      <c r="H76" s="116">
        <v>5.24</v>
      </c>
    </row>
    <row r="77" spans="1:15" ht="30">
      <c r="A77" s="324" t="s">
        <v>13</v>
      </c>
      <c r="B77" s="269" t="s">
        <v>389</v>
      </c>
      <c r="C77" s="117" t="s">
        <v>390</v>
      </c>
      <c r="D77" s="116">
        <v>100</v>
      </c>
      <c r="E77" s="116">
        <v>92.4</v>
      </c>
      <c r="F77" s="116">
        <v>13.4</v>
      </c>
      <c r="G77" s="116">
        <v>3.17</v>
      </c>
      <c r="H77" s="116">
        <v>2.0699999999999998</v>
      </c>
    </row>
    <row r="78" spans="1:15" ht="18">
      <c r="A78" s="324"/>
      <c r="B78" s="269" t="s">
        <v>18</v>
      </c>
      <c r="C78" s="117" t="s">
        <v>19</v>
      </c>
      <c r="D78" s="116">
        <v>60</v>
      </c>
      <c r="E78" s="116">
        <v>92.52</v>
      </c>
      <c r="F78" s="116">
        <v>16.2</v>
      </c>
      <c r="G78" s="116">
        <v>1.5</v>
      </c>
      <c r="H78" s="116">
        <v>2.9</v>
      </c>
    </row>
    <row r="79" spans="1:15" ht="18">
      <c r="A79" s="324"/>
      <c r="B79" s="269" t="s">
        <v>147</v>
      </c>
      <c r="C79" s="117"/>
      <c r="D79" s="116">
        <v>60</v>
      </c>
      <c r="E79" s="116">
        <v>43.5</v>
      </c>
      <c r="F79" s="116">
        <v>9.3000000000000007</v>
      </c>
      <c r="G79" s="116">
        <v>0</v>
      </c>
      <c r="H79" s="116">
        <v>1.1399999999999999</v>
      </c>
    </row>
    <row r="80" spans="1:15" ht="18">
      <c r="A80" s="291"/>
      <c r="B80" s="313" t="s">
        <v>232</v>
      </c>
      <c r="C80" s="60"/>
      <c r="D80" s="92">
        <v>50</v>
      </c>
      <c r="E80" s="91">
        <v>16.626000000000001</v>
      </c>
      <c r="F80" s="91">
        <v>3.7</v>
      </c>
      <c r="G80" s="91">
        <v>0.15</v>
      </c>
      <c r="H80" s="91">
        <v>1</v>
      </c>
    </row>
    <row r="81" spans="1:12" ht="18.95" customHeight="1">
      <c r="A81" s="286"/>
      <c r="B81" s="263" t="s">
        <v>179</v>
      </c>
      <c r="C81" s="57" t="s">
        <v>180</v>
      </c>
      <c r="D81" s="25">
        <v>50</v>
      </c>
      <c r="E81" s="21">
        <v>41.657499999999999</v>
      </c>
      <c r="F81" s="21">
        <v>2.9704999999999999</v>
      </c>
      <c r="G81" s="21">
        <v>2.4009999999999998</v>
      </c>
      <c r="H81" s="21">
        <v>2.0710000000000002</v>
      </c>
    </row>
    <row r="82" spans="1:12" ht="18.95" customHeight="1">
      <c r="A82" s="292"/>
      <c r="B82" s="268" t="s">
        <v>391</v>
      </c>
      <c r="C82" s="23" t="s">
        <v>392</v>
      </c>
      <c r="D82" s="25">
        <v>50</v>
      </c>
      <c r="E82" s="21">
        <v>7.42</v>
      </c>
      <c r="F82" s="21">
        <v>0.79500000000000004</v>
      </c>
      <c r="G82" s="21">
        <v>7.4999999999999997E-2</v>
      </c>
      <c r="H82" s="21">
        <v>0.60499999999999998</v>
      </c>
      <c r="I82" s="26"/>
      <c r="J82" s="26"/>
      <c r="K82" s="26"/>
      <c r="L82" s="26"/>
    </row>
    <row r="83" spans="1:12" ht="18.95" customHeight="1">
      <c r="A83" s="292"/>
      <c r="B83" s="263" t="s">
        <v>183</v>
      </c>
      <c r="C83" s="23"/>
      <c r="D83" s="25">
        <v>100</v>
      </c>
      <c r="E83" s="21">
        <v>31.5</v>
      </c>
      <c r="F83" s="21">
        <v>5.47</v>
      </c>
      <c r="G83" s="21">
        <v>0.13300000000000001</v>
      </c>
      <c r="H83" s="21">
        <v>0.93300000000000005</v>
      </c>
      <c r="I83" s="26"/>
      <c r="J83" s="26"/>
      <c r="K83" s="26"/>
      <c r="L83" s="26"/>
    </row>
    <row r="84" spans="1:12" ht="18.95" customHeight="1">
      <c r="A84" s="292"/>
      <c r="B84" s="261" t="s">
        <v>26</v>
      </c>
      <c r="C84" s="58" t="s">
        <v>27</v>
      </c>
      <c r="D84" s="49">
        <v>15</v>
      </c>
      <c r="E84" s="21">
        <v>91.315049999999999</v>
      </c>
      <c r="F84" s="21">
        <v>1.92</v>
      </c>
      <c r="G84" s="21">
        <v>7.7350499999999993</v>
      </c>
      <c r="H84" s="21">
        <v>4.2349499999999995</v>
      </c>
    </row>
    <row r="85" spans="1:12" ht="18">
      <c r="A85" s="292"/>
      <c r="B85" s="268" t="s">
        <v>64</v>
      </c>
      <c r="C85" s="55" t="s">
        <v>65</v>
      </c>
      <c r="D85" s="25">
        <v>5</v>
      </c>
      <c r="E85" s="21">
        <v>32.189399999999999</v>
      </c>
      <c r="F85" s="21">
        <v>9.7050000000000011E-2</v>
      </c>
      <c r="G85" s="21">
        <v>3.5305500000000003</v>
      </c>
      <c r="H85" s="21">
        <v>1.3550000000000001E-2</v>
      </c>
      <c r="I85" s="26"/>
      <c r="J85" s="26"/>
      <c r="K85" s="26"/>
      <c r="L85" s="26"/>
    </row>
    <row r="86" spans="1:12" ht="18.95" customHeight="1">
      <c r="A86" s="278" t="s">
        <v>28</v>
      </c>
      <c r="B86" s="266" t="s">
        <v>304</v>
      </c>
      <c r="C86" s="62"/>
      <c r="D86" s="25">
        <v>50</v>
      </c>
      <c r="E86" s="21">
        <v>28.195</v>
      </c>
      <c r="F86" s="21">
        <v>2.4375</v>
      </c>
      <c r="G86" s="21">
        <v>1.2849999999999999</v>
      </c>
      <c r="H86" s="21">
        <v>1.72</v>
      </c>
    </row>
    <row r="87" spans="1:12" ht="18.95" customHeight="1">
      <c r="A87" s="292"/>
      <c r="B87" s="266" t="s">
        <v>48</v>
      </c>
      <c r="C87" s="55" t="s">
        <v>49</v>
      </c>
      <c r="D87" s="25">
        <v>50</v>
      </c>
      <c r="E87" s="21">
        <v>24.264399999999998</v>
      </c>
      <c r="F87" s="21">
        <v>5.891</v>
      </c>
      <c r="G87" s="21">
        <v>2.5000000000000001E-2</v>
      </c>
      <c r="H87" s="21">
        <v>0.18149999999999999</v>
      </c>
    </row>
    <row r="88" spans="1:12" ht="36.75" customHeight="1">
      <c r="A88" s="287"/>
      <c r="B88" s="266" t="s">
        <v>305</v>
      </c>
      <c r="C88" s="57" t="s">
        <v>31</v>
      </c>
      <c r="D88" s="25">
        <v>50</v>
      </c>
      <c r="E88" s="21">
        <v>37.372999999999998</v>
      </c>
      <c r="F88" s="21">
        <v>6.0614999999999997</v>
      </c>
      <c r="G88" s="21">
        <v>0.75</v>
      </c>
      <c r="H88" s="21">
        <v>1.6</v>
      </c>
    </row>
    <row r="89" spans="1:12" ht="18.95" customHeight="1">
      <c r="A89" s="280"/>
      <c r="B89" s="266" t="s">
        <v>32</v>
      </c>
      <c r="C89" s="55" t="s">
        <v>33</v>
      </c>
      <c r="D89" s="25">
        <v>50</v>
      </c>
      <c r="E89" s="21">
        <v>0.2</v>
      </c>
      <c r="F89" s="21">
        <v>0</v>
      </c>
      <c r="G89" s="21">
        <v>0</v>
      </c>
      <c r="H89" s="21">
        <v>0.05</v>
      </c>
    </row>
    <row r="90" spans="1:12" ht="18.95" customHeight="1">
      <c r="A90" s="282"/>
      <c r="B90" s="263" t="s">
        <v>306</v>
      </c>
      <c r="C90" s="55"/>
      <c r="D90" s="25">
        <v>50</v>
      </c>
      <c r="E90" s="21">
        <v>123.1</v>
      </c>
      <c r="F90" s="21">
        <v>26.15</v>
      </c>
      <c r="G90" s="21">
        <v>1</v>
      </c>
      <c r="H90" s="21">
        <v>3.5750000000000002</v>
      </c>
    </row>
    <row r="91" spans="1:12" ht="18.95" customHeight="1">
      <c r="A91" s="282"/>
      <c r="B91" s="59" t="s">
        <v>35</v>
      </c>
      <c r="C91" s="70"/>
      <c r="D91" s="49">
        <v>50</v>
      </c>
      <c r="E91" s="21">
        <v>12.1</v>
      </c>
      <c r="F91" s="21">
        <v>2.1</v>
      </c>
      <c r="G91" s="21">
        <v>0.1</v>
      </c>
      <c r="H91" s="21">
        <v>0.25</v>
      </c>
    </row>
    <row r="92" spans="1:12" ht="18.95" customHeight="1">
      <c r="A92" s="293"/>
      <c r="B92" s="263" t="s">
        <v>51</v>
      </c>
      <c r="C92" s="55"/>
      <c r="D92" s="25">
        <v>50</v>
      </c>
      <c r="E92" s="21">
        <v>24.038</v>
      </c>
      <c r="F92" s="21">
        <v>6.74</v>
      </c>
      <c r="G92" s="21">
        <v>0</v>
      </c>
      <c r="H92" s="21">
        <v>0</v>
      </c>
    </row>
    <row r="93" spans="1:12" ht="18.95" customHeight="1">
      <c r="A93" s="421" t="s">
        <v>37</v>
      </c>
      <c r="B93" s="422"/>
      <c r="C93" s="423"/>
      <c r="D93" s="333"/>
      <c r="E93" s="336">
        <f>SUM(E76:E92)</f>
        <v>810.39835000000016</v>
      </c>
      <c r="F93" s="336">
        <f>SUM(F76:F92)</f>
        <v>117.73254999999999</v>
      </c>
      <c r="G93" s="336">
        <f>SUM(G76:G92)</f>
        <v>25.294600000000003</v>
      </c>
      <c r="H93" s="336">
        <f>SUM(H76:H92)</f>
        <v>27.584</v>
      </c>
    </row>
    <row r="94" spans="1:12" ht="18.95" customHeight="1">
      <c r="A94" s="385" t="s">
        <v>98</v>
      </c>
      <c r="B94" s="386"/>
      <c r="C94" s="386"/>
      <c r="D94" s="387"/>
      <c r="E94" s="20">
        <f>AVERAGE(E24,E42,E56,E74,E93)</f>
        <v>771.27816000000018</v>
      </c>
      <c r="F94" s="19">
        <f>AVERAGE(F24,F42,F56,F74,F93)</f>
        <v>107.80912999999998</v>
      </c>
      <c r="G94" s="19">
        <f>AVERAGE(G24,G42,G56,G74,G93)</f>
        <v>25.799650000000003</v>
      </c>
      <c r="H94" s="19">
        <f>AVERAGE(H24,H42,H56,H74,H93)</f>
        <v>28.134909999999998</v>
      </c>
    </row>
    <row r="95" spans="1:12" ht="18.95" customHeight="1">
      <c r="A95" s="18"/>
      <c r="B95" s="17"/>
      <c r="C95" s="388" t="s">
        <v>99</v>
      </c>
      <c r="D95" s="389"/>
      <c r="E95" s="86"/>
      <c r="F95" s="14">
        <f>(F94*4)/E94*100</f>
        <v>55.911931954614126</v>
      </c>
      <c r="G95" s="14">
        <f>(G94*9)/E94*100</f>
        <v>30.10546156266113</v>
      </c>
      <c r="H95" s="14">
        <f>(H94*4)/E94*100</f>
        <v>14.591316834383067</v>
      </c>
    </row>
    <row r="96" spans="1:12" ht="18.95" customHeight="1">
      <c r="A96" s="16"/>
      <c r="B96" s="15"/>
      <c r="C96" s="390" t="s">
        <v>100</v>
      </c>
      <c r="D96" s="391"/>
      <c r="E96" s="334" t="s">
        <v>101</v>
      </c>
      <c r="F96" s="14" t="s">
        <v>102</v>
      </c>
      <c r="G96" s="14" t="s">
        <v>103</v>
      </c>
      <c r="H96" s="14" t="s">
        <v>104</v>
      </c>
    </row>
    <row r="97" spans="1:9" ht="18.95" customHeight="1">
      <c r="A97" s="405" t="s">
        <v>105</v>
      </c>
      <c r="B97" s="405"/>
      <c r="C97" s="405"/>
      <c r="D97" s="405"/>
      <c r="E97" s="406"/>
      <c r="F97" s="406"/>
      <c r="G97" s="406"/>
      <c r="H97" s="406"/>
    </row>
    <row r="98" spans="1:9" ht="18.95" customHeight="1">
      <c r="A98" s="409" t="s">
        <v>106</v>
      </c>
      <c r="B98" s="410"/>
      <c r="C98" s="410"/>
      <c r="D98" s="410"/>
      <c r="E98" s="410"/>
      <c r="F98" s="410"/>
      <c r="G98" s="410"/>
      <c r="H98" s="411"/>
    </row>
    <row r="99" spans="1:9" ht="18.95" customHeight="1">
      <c r="A99" s="424" t="s">
        <v>107</v>
      </c>
      <c r="B99" s="425"/>
      <c r="C99" s="425"/>
      <c r="D99" s="425"/>
      <c r="E99" s="425"/>
      <c r="F99" s="425"/>
      <c r="G99" s="425"/>
      <c r="H99" s="425"/>
      <c r="I99" s="426"/>
    </row>
    <row r="100" spans="1:9" ht="18.95" customHeight="1">
      <c r="A100" s="412" t="s">
        <v>108</v>
      </c>
      <c r="B100" s="413"/>
      <c r="C100" s="413"/>
      <c r="D100" s="413"/>
      <c r="E100" s="413"/>
      <c r="F100" s="413"/>
      <c r="G100" s="413"/>
      <c r="H100" s="414"/>
    </row>
    <row r="101" spans="1:9" ht="18.95" customHeight="1">
      <c r="A101" s="412" t="s">
        <v>109</v>
      </c>
      <c r="B101" s="413"/>
      <c r="C101" s="413"/>
      <c r="D101" s="413"/>
      <c r="E101" s="413"/>
      <c r="F101" s="413"/>
      <c r="G101" s="413"/>
      <c r="H101" s="414"/>
    </row>
    <row r="102" spans="1:9" ht="18.95" customHeight="1">
      <c r="A102" s="412" t="s">
        <v>110</v>
      </c>
      <c r="B102" s="413"/>
      <c r="C102" s="413"/>
      <c r="D102" s="413"/>
      <c r="E102" s="413"/>
      <c r="F102" s="413"/>
      <c r="G102" s="413"/>
      <c r="H102" s="414"/>
    </row>
    <row r="103" spans="1:9" ht="18.95" customHeight="1">
      <c r="A103" s="407" t="s">
        <v>111</v>
      </c>
      <c r="B103" s="407"/>
      <c r="C103" s="407"/>
      <c r="D103" s="407"/>
      <c r="E103" s="407"/>
      <c r="F103" s="407"/>
      <c r="G103" s="407"/>
      <c r="H103" s="407"/>
    </row>
    <row r="104" spans="1:9" ht="18.95" customHeight="1">
      <c r="A104" s="113" t="s">
        <v>112</v>
      </c>
      <c r="B104" s="112" t="s">
        <v>113</v>
      </c>
      <c r="C104" s="112"/>
      <c r="D104" s="112"/>
      <c r="E104" s="111"/>
      <c r="F104" s="111"/>
      <c r="G104" s="111"/>
      <c r="H104" s="110"/>
    </row>
    <row r="105" spans="1:9" ht="18.95" customHeight="1">
      <c r="A105" s="109" t="s">
        <v>114</v>
      </c>
      <c r="B105" s="108" t="s">
        <v>115</v>
      </c>
      <c r="C105" s="108"/>
      <c r="D105" s="108"/>
      <c r="E105" s="107"/>
      <c r="F105" s="107"/>
      <c r="G105" s="107"/>
      <c r="H105" s="106"/>
    </row>
    <row r="106" spans="1:9" ht="18.95" customHeight="1">
      <c r="A106" s="105" t="s">
        <v>116</v>
      </c>
      <c r="B106" s="104" t="s">
        <v>117</v>
      </c>
      <c r="C106" s="104"/>
      <c r="D106" s="104"/>
      <c r="E106" s="103"/>
      <c r="F106" s="103"/>
      <c r="G106" s="103"/>
      <c r="H106" s="102"/>
    </row>
    <row r="107" spans="1:9" ht="18.95" customHeight="1">
      <c r="A107" s="408" t="s">
        <v>118</v>
      </c>
      <c r="B107" s="408"/>
      <c r="C107" s="408"/>
      <c r="D107" s="408"/>
      <c r="E107" s="408"/>
      <c r="F107" s="408"/>
      <c r="G107" s="408"/>
      <c r="H107" s="408"/>
    </row>
    <row r="108" spans="1:9" ht="18.95" customHeight="1">
      <c r="A108" s="375" t="s">
        <v>119</v>
      </c>
      <c r="B108" s="375"/>
      <c r="C108" s="375"/>
      <c r="D108" s="375"/>
      <c r="E108" s="375"/>
      <c r="F108" s="375"/>
      <c r="G108" s="375"/>
      <c r="H108" s="375"/>
    </row>
  </sheetData>
  <mergeCells count="19">
    <mergeCell ref="A1:B5"/>
    <mergeCell ref="A6:B6"/>
    <mergeCell ref="A94:D94"/>
    <mergeCell ref="C95:D95"/>
    <mergeCell ref="C96:D96"/>
    <mergeCell ref="A42:C42"/>
    <mergeCell ref="A24:C24"/>
    <mergeCell ref="A56:C56"/>
    <mergeCell ref="A74:C74"/>
    <mergeCell ref="A93:C93"/>
    <mergeCell ref="A97:H97"/>
    <mergeCell ref="A99:I99"/>
    <mergeCell ref="A108:H108"/>
    <mergeCell ref="A98:H98"/>
    <mergeCell ref="A100:H100"/>
    <mergeCell ref="A101:H101"/>
    <mergeCell ref="A102:H102"/>
    <mergeCell ref="A103:H103"/>
    <mergeCell ref="A107:H107"/>
  </mergeCells>
  <pageMargins left="0.7" right="0.7" top="0.75" bottom="0.75" header="0.3" footer="0.3"/>
  <pageSetup paperSize="9" scale="48" fitToHeight="0" orientation="landscape" r:id="rId1"/>
  <rowBreaks count="2" manualBreakCount="2">
    <brk id="42" max="7" man="1"/>
    <brk id="74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9374-F997-485E-AED3-ECC00574402D}">
  <sheetPr>
    <tabColor theme="9" tint="0.59999389629810485"/>
    <pageSetUpPr fitToPage="1"/>
  </sheetPr>
  <dimension ref="A1:W100"/>
  <sheetViews>
    <sheetView topLeftCell="A16" zoomScale="80" zoomScaleNormal="80" workbookViewId="0">
      <selection activeCell="B29" sqref="B29"/>
    </sheetView>
  </sheetViews>
  <sheetFormatPr defaultColWidth="9.25" defaultRowHeight="15"/>
  <cols>
    <col min="1" max="1" width="25.625" style="1" customWidth="1"/>
    <col min="2" max="2" width="59.875" style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">
        <v>393</v>
      </c>
      <c r="B7" s="44" t="s">
        <v>394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46.5">
      <c r="A9" s="310"/>
      <c r="B9" s="261" t="s">
        <v>395</v>
      </c>
      <c r="C9" s="23" t="s">
        <v>396</v>
      </c>
      <c r="D9" s="21">
        <v>60</v>
      </c>
      <c r="E9" s="21">
        <v>71.8</v>
      </c>
      <c r="F9" s="21">
        <v>6.67</v>
      </c>
      <c r="G9" s="21">
        <v>2.98</v>
      </c>
      <c r="H9" s="21">
        <v>4.3</v>
      </c>
    </row>
    <row r="10" spans="1:8" ht="30.75">
      <c r="A10" s="278" t="s">
        <v>13</v>
      </c>
      <c r="B10" s="294" t="s">
        <v>397</v>
      </c>
      <c r="C10" s="57" t="s">
        <v>398</v>
      </c>
      <c r="D10" s="27">
        <v>60</v>
      </c>
      <c r="E10" s="21">
        <v>68.652600000000007</v>
      </c>
      <c r="F10" s="21">
        <v>11.352</v>
      </c>
      <c r="G10" s="21">
        <v>1.5582</v>
      </c>
      <c r="H10" s="21">
        <v>3.1602000000000001</v>
      </c>
    </row>
    <row r="11" spans="1:8" ht="18.95" customHeight="1">
      <c r="A11" s="311"/>
      <c r="B11" s="262" t="s">
        <v>16</v>
      </c>
      <c r="C11" s="93" t="s">
        <v>399</v>
      </c>
      <c r="D11" s="25">
        <v>60</v>
      </c>
      <c r="E11" s="21">
        <v>90.8</v>
      </c>
      <c r="F11" s="21">
        <v>15.8</v>
      </c>
      <c r="G11" s="21">
        <v>1.55</v>
      </c>
      <c r="H11" s="21">
        <v>2.74</v>
      </c>
    </row>
    <row r="12" spans="1:8" ht="18.95" customHeight="1">
      <c r="A12" s="312"/>
      <c r="B12" s="263" t="s">
        <v>57</v>
      </c>
      <c r="C12" s="53" t="s">
        <v>88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12"/>
      <c r="B13" s="268" t="s">
        <v>177</v>
      </c>
      <c r="C13" s="53" t="s">
        <v>400</v>
      </c>
      <c r="D13" s="25">
        <v>50</v>
      </c>
      <c r="E13" s="21">
        <v>22.015499999999999</v>
      </c>
      <c r="F13" s="21">
        <v>1.95</v>
      </c>
      <c r="G13" s="21">
        <v>1.5615000000000001</v>
      </c>
      <c r="H13" s="21">
        <v>0.38750000000000001</v>
      </c>
    </row>
    <row r="14" spans="1:8" ht="18.95" customHeight="1">
      <c r="A14" s="312"/>
      <c r="B14" s="261" t="s">
        <v>235</v>
      </c>
      <c r="C14" s="65" t="s">
        <v>401</v>
      </c>
      <c r="D14" s="25">
        <v>50</v>
      </c>
      <c r="E14" s="21">
        <v>26.2</v>
      </c>
      <c r="F14" s="21">
        <v>4.9400000000000004</v>
      </c>
      <c r="G14" s="21">
        <v>0.122</v>
      </c>
      <c r="H14" s="21">
        <v>0.72099999999999997</v>
      </c>
    </row>
    <row r="15" spans="1:8" ht="18.95" customHeight="1">
      <c r="A15" s="312"/>
      <c r="B15" s="261" t="s">
        <v>402</v>
      </c>
      <c r="C15" s="65"/>
      <c r="D15" s="25">
        <v>100</v>
      </c>
      <c r="E15" s="21">
        <v>25.7</v>
      </c>
      <c r="F15" s="21">
        <v>3.68</v>
      </c>
      <c r="G15" s="21">
        <v>0.16700000000000001</v>
      </c>
      <c r="H15" s="21">
        <v>1.27</v>
      </c>
    </row>
    <row r="16" spans="1:8" ht="18.95" customHeight="1">
      <c r="A16" s="312"/>
      <c r="B16" s="261" t="s">
        <v>26</v>
      </c>
      <c r="C16" s="58" t="s">
        <v>27</v>
      </c>
      <c r="D16" s="49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">
      <c r="A17" s="312"/>
      <c r="B17" s="268" t="s">
        <v>64</v>
      </c>
      <c r="C17" s="55" t="s">
        <v>65</v>
      </c>
      <c r="D17" s="25">
        <v>5</v>
      </c>
      <c r="E17" s="21">
        <v>32.189399999999999</v>
      </c>
      <c r="F17" s="21">
        <v>9.7050000000000011E-2</v>
      </c>
      <c r="G17" s="21">
        <v>3.5305500000000003</v>
      </c>
      <c r="H17" s="21">
        <v>1.3550000000000001E-2</v>
      </c>
    </row>
    <row r="18" spans="1:23" ht="18.95" customHeight="1">
      <c r="A18" s="281" t="s">
        <v>28</v>
      </c>
      <c r="B18" s="265" t="s">
        <v>304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30" customHeight="1">
      <c r="A19" s="312"/>
      <c r="B19" s="266" t="s">
        <v>305</v>
      </c>
      <c r="C19" s="57" t="s">
        <v>31</v>
      </c>
      <c r="D19" s="25">
        <v>25</v>
      </c>
      <c r="E19" s="21">
        <v>18.686499999999999</v>
      </c>
      <c r="F19" s="21">
        <v>3.0307499999999998</v>
      </c>
      <c r="G19" s="21">
        <v>0.375</v>
      </c>
      <c r="H19" s="21">
        <v>0.8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1"/>
      <c r="B20" s="263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1"/>
      <c r="B21" s="263" t="s">
        <v>306</v>
      </c>
      <c r="C21" s="70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1"/>
      <c r="B22" s="56" t="s">
        <v>50</v>
      </c>
      <c r="C22" s="62"/>
      <c r="D22" s="25">
        <v>50</v>
      </c>
      <c r="E22" s="21">
        <v>16.2</v>
      </c>
      <c r="F22" s="21">
        <v>2.8</v>
      </c>
      <c r="G22" s="21">
        <v>0.1</v>
      </c>
      <c r="H22" s="21">
        <v>0.3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7" t="s">
        <v>36</v>
      </c>
      <c r="C23" s="70"/>
      <c r="D23" s="25">
        <v>50</v>
      </c>
      <c r="E23" s="21">
        <v>19.988</v>
      </c>
      <c r="F23" s="21">
        <v>5.97</v>
      </c>
      <c r="G23" s="21">
        <v>0</v>
      </c>
      <c r="H23" s="21">
        <v>0.15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5" t="s">
        <v>37</v>
      </c>
      <c r="B24" s="416"/>
      <c r="C24" s="417"/>
      <c r="D24" s="30"/>
      <c r="E24" s="82">
        <f>SUM(E9:E23)</f>
        <v>729.66325000000006</v>
      </c>
      <c r="F24" s="82">
        <f>SUM(F9:F23)</f>
        <v>102.92289999999998</v>
      </c>
      <c r="G24" s="82">
        <f>SUM(G9:G23)</f>
        <v>24.8095</v>
      </c>
      <c r="H24" s="82">
        <f>SUM(H9:H23)</f>
        <v>24.788399999999999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 t="s">
        <v>4</v>
      </c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8"/>
      <c r="B26" s="271" t="s">
        <v>403</v>
      </c>
      <c r="C26" s="68" t="s">
        <v>404</v>
      </c>
      <c r="D26" s="21">
        <v>125</v>
      </c>
      <c r="E26" s="21">
        <v>116</v>
      </c>
      <c r="F26" s="21">
        <v>5.74</v>
      </c>
      <c r="G26" s="21">
        <v>7.33</v>
      </c>
      <c r="H26" s="21">
        <v>6.08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">
      <c r="A27" s="278" t="s">
        <v>13</v>
      </c>
      <c r="B27" s="294" t="s">
        <v>405</v>
      </c>
      <c r="C27" s="68" t="s">
        <v>406</v>
      </c>
      <c r="D27" s="27">
        <v>125</v>
      </c>
      <c r="E27" s="21">
        <v>117.035</v>
      </c>
      <c r="F27" s="21">
        <v>12.88125</v>
      </c>
      <c r="G27" s="21">
        <v>6.9874999999999998</v>
      </c>
      <c r="H27" s="21">
        <v>2.8337499999999998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ht="18">
      <c r="A28" s="299"/>
      <c r="B28" s="262" t="s">
        <v>407</v>
      </c>
      <c r="C28" s="68" t="s">
        <v>408</v>
      </c>
      <c r="D28" s="25">
        <v>50</v>
      </c>
      <c r="E28" s="21">
        <v>173</v>
      </c>
      <c r="F28" s="21">
        <v>19.100000000000001</v>
      </c>
      <c r="G28" s="21">
        <v>8.68</v>
      </c>
      <c r="H28" s="21">
        <v>3.52</v>
      </c>
      <c r="I28" s="2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23" ht="30.75">
      <c r="A29" s="299"/>
      <c r="B29" s="294" t="s">
        <v>409</v>
      </c>
      <c r="C29" s="57" t="s">
        <v>410</v>
      </c>
      <c r="D29" s="25">
        <v>100</v>
      </c>
      <c r="E29" s="21">
        <v>132</v>
      </c>
      <c r="F29" s="21">
        <v>13</v>
      </c>
      <c r="G29" s="21">
        <v>7.09</v>
      </c>
      <c r="H29" s="21">
        <v>3.09</v>
      </c>
      <c r="I29" s="26"/>
    </row>
    <row r="30" spans="1:23" s="39" customFormat="1" ht="18.95" customHeight="1">
      <c r="A30" s="307" t="s">
        <v>28</v>
      </c>
      <c r="B30" s="265" t="s">
        <v>304</v>
      </c>
      <c r="C30" s="23"/>
      <c r="D30" s="25">
        <v>50</v>
      </c>
      <c r="E30" s="21">
        <v>28.195</v>
      </c>
      <c r="F30" s="21">
        <v>2.4375</v>
      </c>
      <c r="G30" s="21">
        <v>1.2849999999999999</v>
      </c>
      <c r="H30" s="21">
        <v>1.72</v>
      </c>
      <c r="J30" s="40"/>
      <c r="K30" s="40"/>
      <c r="L30" s="40"/>
      <c r="M30" s="40"/>
      <c r="N30" s="40"/>
      <c r="O30" s="40"/>
      <c r="P30" s="40"/>
    </row>
    <row r="31" spans="1:23" s="39" customFormat="1" ht="18.95" customHeight="1">
      <c r="A31" s="308"/>
      <c r="B31" s="268" t="s">
        <v>48</v>
      </c>
      <c r="C31" s="55" t="s">
        <v>49</v>
      </c>
      <c r="D31" s="25">
        <v>50</v>
      </c>
      <c r="E31" s="21">
        <v>24.264399999999998</v>
      </c>
      <c r="F31" s="21">
        <v>5.891</v>
      </c>
      <c r="G31" s="21">
        <v>2.5000000000000001E-2</v>
      </c>
      <c r="H31" s="21">
        <v>0.18149999999999999</v>
      </c>
      <c r="I31" s="41"/>
      <c r="J31" s="40"/>
      <c r="K31" s="40"/>
      <c r="L31" s="40"/>
      <c r="M31" s="40"/>
      <c r="N31" s="40"/>
      <c r="O31" s="40"/>
      <c r="P31" s="42"/>
    </row>
    <row r="32" spans="1:23" s="39" customFormat="1" ht="33" customHeight="1">
      <c r="A32" s="308"/>
      <c r="B32" s="263" t="s">
        <v>305</v>
      </c>
      <c r="C32" s="57" t="s">
        <v>31</v>
      </c>
      <c r="D32" s="25">
        <v>50</v>
      </c>
      <c r="E32" s="21">
        <v>37.372999999999998</v>
      </c>
      <c r="F32" s="21">
        <v>6.0614999999999997</v>
      </c>
      <c r="G32" s="21">
        <v>0.75</v>
      </c>
      <c r="H32" s="21">
        <v>1.6</v>
      </c>
      <c r="I32" s="41"/>
      <c r="J32" s="40"/>
      <c r="K32" s="40"/>
      <c r="L32" s="40"/>
      <c r="M32" s="40"/>
      <c r="N32" s="40"/>
      <c r="O32" s="40"/>
      <c r="P32" s="40"/>
    </row>
    <row r="33" spans="1:22" s="39" customFormat="1" ht="18.95" customHeight="1">
      <c r="A33" s="308"/>
      <c r="B33" s="261" t="s">
        <v>32</v>
      </c>
      <c r="C33" s="55" t="s">
        <v>33</v>
      </c>
      <c r="D33" s="25">
        <v>50</v>
      </c>
      <c r="E33" s="21">
        <v>0.2</v>
      </c>
      <c r="F33" s="21">
        <v>0</v>
      </c>
      <c r="G33" s="21">
        <v>0</v>
      </c>
      <c r="H33" s="21">
        <v>0.05</v>
      </c>
      <c r="I33" s="41"/>
      <c r="J33" s="40"/>
      <c r="K33" s="40"/>
      <c r="L33" s="40"/>
      <c r="M33" s="40"/>
      <c r="N33" s="40"/>
      <c r="O33" s="40"/>
      <c r="P33" s="40"/>
    </row>
    <row r="34" spans="1:22" ht="18.95" customHeight="1">
      <c r="A34" s="299"/>
      <c r="B34" s="266" t="s">
        <v>306</v>
      </c>
      <c r="C34" s="62"/>
      <c r="D34" s="25">
        <v>50</v>
      </c>
      <c r="E34" s="21">
        <v>123.1</v>
      </c>
      <c r="F34" s="21">
        <v>26.15</v>
      </c>
      <c r="G34" s="21">
        <v>1</v>
      </c>
      <c r="H34" s="21">
        <v>3.5750000000000002</v>
      </c>
      <c r="I34" s="26"/>
      <c r="J34" s="35"/>
      <c r="K34" s="35"/>
      <c r="L34" s="35"/>
      <c r="M34" s="35"/>
      <c r="N34" s="35"/>
      <c r="O34" s="35"/>
      <c r="P34" s="35"/>
    </row>
    <row r="35" spans="1:22" ht="18.95" customHeight="1">
      <c r="A35" s="299"/>
      <c r="B35" s="267" t="s">
        <v>169</v>
      </c>
      <c r="C35" s="55"/>
      <c r="D35" s="25">
        <v>50</v>
      </c>
      <c r="E35" s="21">
        <v>14.9</v>
      </c>
      <c r="F35" s="21">
        <v>2.29</v>
      </c>
      <c r="G35" s="21">
        <v>7.4999999999999997E-2</v>
      </c>
      <c r="H35" s="21">
        <v>0.67500000000000004</v>
      </c>
      <c r="I35" s="26"/>
      <c r="J35" s="35"/>
      <c r="K35" s="35"/>
      <c r="L35" s="35"/>
      <c r="M35" s="35"/>
      <c r="N35" s="35"/>
      <c r="O35" s="35"/>
      <c r="P35" s="35"/>
    </row>
    <row r="36" spans="1:22" ht="18.95" customHeight="1">
      <c r="A36" s="309"/>
      <c r="B36" s="266" t="s">
        <v>411</v>
      </c>
      <c r="C36" s="62"/>
      <c r="D36" s="25">
        <v>50</v>
      </c>
      <c r="E36" s="21">
        <v>24.038</v>
      </c>
      <c r="F36" s="21">
        <v>6.74</v>
      </c>
      <c r="G36" s="21">
        <v>0</v>
      </c>
      <c r="H36" s="21">
        <v>0</v>
      </c>
      <c r="J36" s="35"/>
      <c r="K36" s="35"/>
      <c r="L36" s="35"/>
      <c r="M36" s="35"/>
      <c r="N36" s="35"/>
      <c r="O36" s="35"/>
      <c r="P36" s="35"/>
    </row>
    <row r="37" spans="1:22" s="34" customFormat="1" ht="18.95" customHeight="1">
      <c r="A37" s="418" t="s">
        <v>37</v>
      </c>
      <c r="B37" s="419"/>
      <c r="C37" s="420"/>
      <c r="D37" s="51"/>
      <c r="E37" s="81">
        <f>SUM(E26:E36)</f>
        <v>790.10540000000015</v>
      </c>
      <c r="F37" s="81">
        <f>SUM(F26:F36)</f>
        <v>100.29124999999999</v>
      </c>
      <c r="G37" s="81">
        <f>SUM(G26:G36)</f>
        <v>33.222499999999997</v>
      </c>
      <c r="H37" s="81">
        <f>SUM(H26:H36)</f>
        <v>23.32525</v>
      </c>
      <c r="O37" s="36"/>
      <c r="P37" s="36"/>
      <c r="Q37" s="36"/>
      <c r="R37" s="36"/>
      <c r="S37" s="36"/>
      <c r="T37" s="36"/>
      <c r="U37" s="36"/>
      <c r="V37" s="36"/>
    </row>
    <row r="38" spans="1:22" ht="50.1" customHeight="1">
      <c r="A38" s="238" t="s">
        <v>52</v>
      </c>
      <c r="B38" s="29" t="s">
        <v>4</v>
      </c>
      <c r="C38" s="29" t="s">
        <v>5</v>
      </c>
      <c r="D38" s="28" t="s">
        <v>6</v>
      </c>
      <c r="E38" s="28" t="s">
        <v>7</v>
      </c>
      <c r="F38" s="28" t="s">
        <v>8</v>
      </c>
      <c r="G38" s="28" t="s">
        <v>9</v>
      </c>
      <c r="H38" s="28" t="s">
        <v>10</v>
      </c>
      <c r="O38" s="35"/>
      <c r="P38" s="35"/>
      <c r="Q38" s="35"/>
      <c r="R38" s="35"/>
      <c r="S38" s="35"/>
      <c r="T38" s="35"/>
      <c r="U38" s="35"/>
      <c r="V38" s="35"/>
    </row>
    <row r="39" spans="1:22" s="34" customFormat="1" ht="20.25">
      <c r="A39" s="303"/>
      <c r="B39" s="261" t="s">
        <v>412</v>
      </c>
      <c r="C39" s="328" t="s">
        <v>413</v>
      </c>
      <c r="D39" s="21">
        <v>50</v>
      </c>
      <c r="E39" s="21">
        <v>73.876999999999995</v>
      </c>
      <c r="F39" s="21">
        <v>5.5244999999999997</v>
      </c>
      <c r="G39" s="21">
        <v>3.6495000000000002</v>
      </c>
      <c r="H39" s="21">
        <v>5.1230000000000002</v>
      </c>
      <c r="J39" s="36"/>
      <c r="K39" s="36"/>
      <c r="L39" s="36"/>
      <c r="M39" s="36"/>
      <c r="N39" s="36"/>
      <c r="O39" s="36"/>
      <c r="P39" s="37"/>
      <c r="Q39" s="37"/>
      <c r="R39" s="37"/>
      <c r="S39" s="37"/>
      <c r="T39" s="36"/>
      <c r="U39" s="36"/>
      <c r="V39" s="36"/>
    </row>
    <row r="40" spans="1:22" s="34" customFormat="1" ht="30.75">
      <c r="A40" s="278" t="s">
        <v>13</v>
      </c>
      <c r="B40" s="265" t="s">
        <v>414</v>
      </c>
      <c r="C40" s="57" t="s">
        <v>415</v>
      </c>
      <c r="D40" s="27">
        <v>80</v>
      </c>
      <c r="E40" s="21">
        <v>80.264800000000008</v>
      </c>
      <c r="F40" s="21">
        <v>13.356000000000002</v>
      </c>
      <c r="G40" s="21">
        <v>2.2920000000000003</v>
      </c>
      <c r="H40" s="21">
        <v>2.968</v>
      </c>
      <c r="J40" s="36"/>
      <c r="K40" s="36"/>
      <c r="L40" s="36"/>
      <c r="M40" s="36"/>
      <c r="N40" s="36"/>
      <c r="O40" s="36"/>
      <c r="P40" s="37"/>
      <c r="Q40" s="37"/>
      <c r="R40" s="37"/>
      <c r="S40" s="37"/>
      <c r="T40" s="36"/>
      <c r="U40" s="36"/>
      <c r="V40" s="36"/>
    </row>
    <row r="41" spans="1:22" s="34" customFormat="1" ht="18.95" customHeight="1">
      <c r="A41" s="305"/>
      <c r="B41" s="262" t="s">
        <v>321</v>
      </c>
      <c r="C41" s="64" t="s">
        <v>416</v>
      </c>
      <c r="D41" s="25">
        <v>60</v>
      </c>
      <c r="E41" s="21">
        <v>45.920400000000001</v>
      </c>
      <c r="F41" s="21">
        <v>9.5076000000000001</v>
      </c>
      <c r="G41" s="21">
        <v>0.36599999999999999</v>
      </c>
      <c r="H41" s="21">
        <v>1.4177999999999999</v>
      </c>
      <c r="J41" s="36"/>
      <c r="K41" s="36"/>
      <c r="L41" s="36"/>
      <c r="M41" s="36"/>
      <c r="N41" s="36"/>
      <c r="O41" s="36"/>
      <c r="P41" s="37"/>
      <c r="Q41" s="37"/>
      <c r="R41" s="37"/>
      <c r="S41" s="37"/>
      <c r="T41" s="36"/>
      <c r="U41" s="36"/>
      <c r="V41" s="36"/>
    </row>
    <row r="42" spans="1:22" s="34" customFormat="1" ht="18.95" customHeight="1">
      <c r="A42" s="305"/>
      <c r="B42" s="263" t="s">
        <v>230</v>
      </c>
      <c r="C42" s="64" t="s">
        <v>231</v>
      </c>
      <c r="D42" s="25">
        <v>60</v>
      </c>
      <c r="E42" s="21">
        <v>48.359999999999992</v>
      </c>
      <c r="F42" s="21">
        <v>10.185</v>
      </c>
      <c r="G42" s="21">
        <v>0.3</v>
      </c>
      <c r="H42" s="21">
        <v>1.7849999999999999</v>
      </c>
      <c r="J42" s="36"/>
      <c r="K42" s="36"/>
      <c r="L42" s="36"/>
      <c r="M42" s="36"/>
      <c r="N42" s="36"/>
      <c r="O42" s="36"/>
      <c r="P42" s="37"/>
      <c r="Q42" s="37"/>
      <c r="R42" s="37"/>
      <c r="S42" s="37"/>
      <c r="T42" s="36"/>
      <c r="U42" s="36"/>
      <c r="V42" s="36"/>
    </row>
    <row r="43" spans="1:22" s="34" customFormat="1" ht="18">
      <c r="A43" s="305"/>
      <c r="B43" s="270" t="s">
        <v>417</v>
      </c>
      <c r="C43" s="57" t="s">
        <v>418</v>
      </c>
      <c r="D43" s="25">
        <v>50</v>
      </c>
      <c r="E43" s="21">
        <v>22.627500000000001</v>
      </c>
      <c r="F43" s="21">
        <v>5.46</v>
      </c>
      <c r="G43" s="21">
        <v>5.2499999999999998E-2</v>
      </c>
      <c r="H43" s="21">
        <v>0.73499999999999999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.95" customHeight="1">
      <c r="A44" s="314"/>
      <c r="B44" s="268" t="s">
        <v>289</v>
      </c>
      <c r="C44" s="57" t="s">
        <v>419</v>
      </c>
      <c r="D44" s="25">
        <v>50</v>
      </c>
      <c r="E44" s="21">
        <v>59.125999999999998</v>
      </c>
      <c r="F44" s="21">
        <v>4.077</v>
      </c>
      <c r="G44" s="21">
        <v>3.9460000000000002</v>
      </c>
      <c r="H44" s="21">
        <v>1.873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18.95" customHeight="1">
      <c r="A45" s="314"/>
      <c r="B45" s="261" t="s">
        <v>420</v>
      </c>
      <c r="C45" s="55" t="s">
        <v>421</v>
      </c>
      <c r="D45" s="25">
        <v>50</v>
      </c>
      <c r="E45" s="21">
        <v>25.484500000000001</v>
      </c>
      <c r="F45" s="21">
        <v>4.7925000000000004</v>
      </c>
      <c r="G45" s="21">
        <v>0.69899999999999995</v>
      </c>
      <c r="H45" s="21">
        <v>0.78500000000000003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</row>
    <row r="46" spans="1:22" ht="18.95" customHeight="1">
      <c r="A46" s="314"/>
      <c r="B46" s="263" t="s">
        <v>422</v>
      </c>
      <c r="C46" s="55"/>
      <c r="D46" s="25">
        <v>100</v>
      </c>
      <c r="E46" s="21">
        <v>46</v>
      </c>
      <c r="F46" s="21">
        <v>6.1</v>
      </c>
      <c r="G46" s="21">
        <v>0.33300000000000002</v>
      </c>
      <c r="H46" s="21">
        <v>2.66</v>
      </c>
    </row>
    <row r="47" spans="1:22" ht="18.95" customHeight="1">
      <c r="A47" s="314"/>
      <c r="B47" s="261" t="s">
        <v>26</v>
      </c>
      <c r="C47" s="58" t="s">
        <v>27</v>
      </c>
      <c r="D47" s="49">
        <v>15</v>
      </c>
      <c r="E47" s="21">
        <v>91.315049999999999</v>
      </c>
      <c r="F47" s="21">
        <v>1.92</v>
      </c>
      <c r="G47" s="21">
        <v>7.7350499999999993</v>
      </c>
      <c r="H47" s="21">
        <v>4.2349499999999995</v>
      </c>
    </row>
    <row r="48" spans="1:22" ht="18">
      <c r="A48" s="314"/>
      <c r="B48" s="268" t="s">
        <v>64</v>
      </c>
      <c r="C48" s="55" t="s">
        <v>65</v>
      </c>
      <c r="D48" s="25">
        <v>5</v>
      </c>
      <c r="E48" s="21">
        <v>32.189399999999999</v>
      </c>
      <c r="F48" s="21">
        <v>9.7050000000000011E-2</v>
      </c>
      <c r="G48" s="21">
        <v>3.5305500000000003</v>
      </c>
      <c r="H48" s="21">
        <v>1.3550000000000001E-2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</row>
    <row r="49" spans="1:15" ht="18.95" customHeight="1">
      <c r="A49" s="278" t="s">
        <v>28</v>
      </c>
      <c r="B49" s="263" t="s">
        <v>304</v>
      </c>
      <c r="C49" s="55"/>
      <c r="D49" s="25">
        <v>50</v>
      </c>
      <c r="E49" s="21">
        <v>28.195</v>
      </c>
      <c r="F49" s="21">
        <v>2.4375</v>
      </c>
      <c r="G49" s="21">
        <v>1.2849999999999999</v>
      </c>
      <c r="H49" s="21">
        <v>1.72</v>
      </c>
    </row>
    <row r="50" spans="1:15" ht="36" customHeight="1">
      <c r="A50" s="301"/>
      <c r="B50" s="263" t="s">
        <v>305</v>
      </c>
      <c r="C50" s="57" t="s">
        <v>31</v>
      </c>
      <c r="D50" s="25">
        <v>25</v>
      </c>
      <c r="E50" s="21">
        <v>18.686499999999999</v>
      </c>
      <c r="F50" s="21">
        <v>3.0307499999999998</v>
      </c>
      <c r="G50" s="21">
        <v>0.375</v>
      </c>
      <c r="H50" s="21">
        <v>0.8</v>
      </c>
    </row>
    <row r="51" spans="1:15" ht="18.95" customHeight="1">
      <c r="A51" s="301"/>
      <c r="B51" s="263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</row>
    <row r="52" spans="1:15" ht="18.95" customHeight="1">
      <c r="A52" s="290"/>
      <c r="B52" s="267" t="s">
        <v>306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15" ht="18.95" customHeight="1">
      <c r="A53" s="290"/>
      <c r="B53" s="54" t="s">
        <v>71</v>
      </c>
      <c r="C53" s="53"/>
      <c r="D53" s="25">
        <v>50</v>
      </c>
      <c r="E53" s="21">
        <v>9.4499999999999993</v>
      </c>
      <c r="F53" s="21">
        <v>1.45</v>
      </c>
      <c r="G53" s="21">
        <v>0.05</v>
      </c>
      <c r="H53" s="21">
        <v>0.4</v>
      </c>
    </row>
    <row r="54" spans="1:15" ht="18.95" customHeight="1">
      <c r="A54" s="283"/>
      <c r="B54" s="267" t="s">
        <v>423</v>
      </c>
      <c r="C54" s="55"/>
      <c r="D54" s="25">
        <v>50</v>
      </c>
      <c r="E54" s="21">
        <v>21.35</v>
      </c>
      <c r="F54" s="21">
        <v>5.0999999999999996</v>
      </c>
      <c r="G54" s="21">
        <v>0.05</v>
      </c>
      <c r="H54" s="21">
        <v>0.55000000000000004</v>
      </c>
    </row>
    <row r="55" spans="1:15" s="34" customFormat="1" ht="18.95" customHeight="1">
      <c r="A55" s="415" t="s">
        <v>37</v>
      </c>
      <c r="B55" s="416"/>
      <c r="C55" s="417"/>
      <c r="D55" s="50"/>
      <c r="E55" s="52">
        <f>SUM(E39:E54)</f>
        <v>726.14615000000015</v>
      </c>
      <c r="F55" s="52">
        <f>SUM(F39:F54)</f>
        <v>99.187899999999999</v>
      </c>
      <c r="G55" s="52">
        <f>SUM(G39:G54)</f>
        <v>25.663600000000002</v>
      </c>
      <c r="H55" s="52">
        <f>SUM(H39:H54)</f>
        <v>28.690299999999997</v>
      </c>
      <c r="J55" s="33"/>
      <c r="K55" s="32"/>
      <c r="L55" s="32"/>
      <c r="M55" s="32"/>
      <c r="N55" s="32"/>
      <c r="O55" s="32"/>
    </row>
    <row r="56" spans="1:15" ht="50.1" customHeight="1">
      <c r="A56" s="238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15" ht="36">
      <c r="A57" s="298"/>
      <c r="B57" s="294" t="s">
        <v>424</v>
      </c>
      <c r="C57" s="23" t="s">
        <v>425</v>
      </c>
      <c r="D57" s="21">
        <v>125</v>
      </c>
      <c r="E57" s="21">
        <v>189.67</v>
      </c>
      <c r="F57" s="21">
        <v>3.5625</v>
      </c>
      <c r="G57" s="21">
        <v>11.793750000000001</v>
      </c>
      <c r="H57" s="21">
        <v>17.549999999999997</v>
      </c>
    </row>
    <row r="58" spans="1:15" ht="31.5">
      <c r="A58" s="278" t="s">
        <v>13</v>
      </c>
      <c r="B58" s="268" t="s">
        <v>426</v>
      </c>
      <c r="C58" s="23" t="s">
        <v>427</v>
      </c>
      <c r="D58" s="27">
        <v>125</v>
      </c>
      <c r="E58" s="21">
        <v>115.5625</v>
      </c>
      <c r="F58" s="21">
        <v>16.080000000000002</v>
      </c>
      <c r="G58" s="21">
        <v>4.05375</v>
      </c>
      <c r="H58" s="21">
        <v>5.2462499999999999</v>
      </c>
    </row>
    <row r="59" spans="1:15" ht="18">
      <c r="A59" s="428" t="e" vm="5">
        <v>#VALUE!</v>
      </c>
      <c r="B59" s="262" t="s">
        <v>428</v>
      </c>
      <c r="C59" s="23" t="s">
        <v>429</v>
      </c>
      <c r="D59" s="46">
        <v>100</v>
      </c>
      <c r="E59" s="21">
        <v>85.625</v>
      </c>
      <c r="F59" s="21">
        <v>16.6875</v>
      </c>
      <c r="G59" s="21">
        <v>1.3187500000000001</v>
      </c>
      <c r="H59" s="21">
        <v>1.6500000000000004</v>
      </c>
    </row>
    <row r="60" spans="1:15" ht="42">
      <c r="A60" s="428"/>
      <c r="B60" s="268" t="s">
        <v>430</v>
      </c>
      <c r="C60" s="260" t="s">
        <v>431</v>
      </c>
      <c r="D60" s="25">
        <v>100</v>
      </c>
      <c r="E60" s="21">
        <v>88.5</v>
      </c>
      <c r="F60" s="21">
        <v>14.9</v>
      </c>
      <c r="G60" s="21">
        <v>1.99</v>
      </c>
      <c r="H60" s="21">
        <v>2.48</v>
      </c>
    </row>
    <row r="61" spans="1:15" ht="18">
      <c r="A61" s="428"/>
      <c r="B61" s="265" t="s">
        <v>432</v>
      </c>
      <c r="C61" s="23"/>
      <c r="D61" s="25">
        <v>50</v>
      </c>
      <c r="E61" s="21">
        <v>28.195</v>
      </c>
      <c r="F61" s="21">
        <v>2.4375</v>
      </c>
      <c r="G61" s="21">
        <v>1.2849999999999999</v>
      </c>
      <c r="H61" s="21">
        <v>1.72</v>
      </c>
      <c r="J61" s="33"/>
      <c r="K61" s="32"/>
      <c r="L61" s="32"/>
      <c r="M61" s="32"/>
      <c r="N61" s="32"/>
      <c r="O61" s="32"/>
    </row>
    <row r="62" spans="1:15" ht="18.95" customHeight="1">
      <c r="A62" s="428"/>
      <c r="B62" s="265" t="s">
        <v>48</v>
      </c>
      <c r="C62" s="55" t="s">
        <v>49</v>
      </c>
      <c r="D62" s="25">
        <v>50</v>
      </c>
      <c r="E62" s="21">
        <v>24.264399999999998</v>
      </c>
      <c r="F62" s="21">
        <v>5.891</v>
      </c>
      <c r="G62" s="21">
        <v>2.5000000000000001E-2</v>
      </c>
      <c r="H62" s="21">
        <v>0.18149999999999999</v>
      </c>
      <c r="J62" s="33"/>
      <c r="K62" s="32"/>
      <c r="L62" s="32"/>
      <c r="M62" s="32"/>
      <c r="N62" s="32"/>
      <c r="O62" s="32"/>
    </row>
    <row r="63" spans="1:15" ht="30" customHeight="1">
      <c r="A63" s="428"/>
      <c r="B63" s="265" t="s">
        <v>305</v>
      </c>
      <c r="C63" s="57" t="s">
        <v>31</v>
      </c>
      <c r="D63" s="25">
        <v>25</v>
      </c>
      <c r="E63" s="21">
        <v>18.686499999999999</v>
      </c>
      <c r="F63" s="21">
        <v>3.0307499999999998</v>
      </c>
      <c r="G63" s="21">
        <v>0.375</v>
      </c>
      <c r="H63" s="21">
        <v>0.8</v>
      </c>
    </row>
    <row r="64" spans="1:15" ht="18.95" customHeight="1">
      <c r="A64" s="428"/>
      <c r="B64" s="265" t="s">
        <v>32</v>
      </c>
      <c r="C64" s="55" t="s">
        <v>33</v>
      </c>
      <c r="D64" s="25">
        <v>50</v>
      </c>
      <c r="E64" s="21">
        <v>0.2</v>
      </c>
      <c r="F64" s="21">
        <v>0</v>
      </c>
      <c r="G64" s="21">
        <v>0</v>
      </c>
      <c r="H64" s="21">
        <v>0.05</v>
      </c>
    </row>
    <row r="65" spans="1:12" ht="18.95" customHeight="1">
      <c r="A65" s="428"/>
      <c r="B65" s="265" t="s">
        <v>306</v>
      </c>
      <c r="C65" s="23"/>
      <c r="D65" s="25">
        <v>50</v>
      </c>
      <c r="E65" s="21">
        <v>123.1</v>
      </c>
      <c r="F65" s="21">
        <v>26.15</v>
      </c>
      <c r="G65" s="21">
        <v>1</v>
      </c>
      <c r="H65" s="21">
        <v>3.5750000000000002</v>
      </c>
    </row>
    <row r="66" spans="1:12" ht="18.95" customHeight="1">
      <c r="A66" s="428"/>
      <c r="B66" s="56" t="s">
        <v>50</v>
      </c>
      <c r="C66" s="62"/>
      <c r="D66" s="25">
        <v>50</v>
      </c>
      <c r="E66" s="21">
        <v>16.2</v>
      </c>
      <c r="F66" s="21">
        <v>2.8</v>
      </c>
      <c r="G66" s="21">
        <v>0.1</v>
      </c>
      <c r="H66" s="21">
        <v>0.3</v>
      </c>
    </row>
    <row r="67" spans="1:12" ht="18.95" customHeight="1">
      <c r="A67" s="429"/>
      <c r="B67" s="266" t="s">
        <v>36</v>
      </c>
      <c r="C67" s="62"/>
      <c r="D67" s="25">
        <v>50</v>
      </c>
      <c r="E67" s="21">
        <v>19.988</v>
      </c>
      <c r="F67" s="21">
        <v>5.97</v>
      </c>
      <c r="G67" s="21">
        <v>0</v>
      </c>
      <c r="H67" s="21">
        <v>0.15</v>
      </c>
    </row>
    <row r="68" spans="1:12" ht="18.95" customHeight="1">
      <c r="A68" s="418" t="s">
        <v>37</v>
      </c>
      <c r="B68" s="419"/>
      <c r="C68" s="420"/>
      <c r="D68" s="49"/>
      <c r="E68" s="78">
        <f>SUM(E57:E67)</f>
        <v>709.99140000000011</v>
      </c>
      <c r="F68" s="78">
        <f>SUM(F57:F67)</f>
        <v>97.509249999999994</v>
      </c>
      <c r="G68" s="78">
        <f>SUM(G57:G67)</f>
        <v>21.94125</v>
      </c>
      <c r="H68" s="78">
        <f>SUM(H57:H67)</f>
        <v>33.702749999999995</v>
      </c>
    </row>
    <row r="69" spans="1:12" ht="50.1" customHeight="1">
      <c r="A69" s="29" t="s">
        <v>81</v>
      </c>
      <c r="B69" s="29" t="s">
        <v>4</v>
      </c>
      <c r="C69" s="29" t="s">
        <v>5</v>
      </c>
      <c r="D69" s="28" t="s">
        <v>6</v>
      </c>
      <c r="E69" s="28" t="s">
        <v>7</v>
      </c>
      <c r="F69" s="28" t="s">
        <v>8</v>
      </c>
      <c r="G69" s="28" t="s">
        <v>9</v>
      </c>
      <c r="H69" s="28" t="s">
        <v>10</v>
      </c>
    </row>
    <row r="70" spans="1:12">
      <c r="A70" s="430" t="e" vm="5">
        <v>#VALUE!</v>
      </c>
      <c r="B70" s="431"/>
      <c r="C70" s="431"/>
      <c r="D70" s="431"/>
      <c r="E70" s="431"/>
      <c r="F70" s="431"/>
      <c r="G70" s="431"/>
      <c r="H70" s="432"/>
    </row>
    <row r="71" spans="1:12" ht="18" customHeight="1">
      <c r="A71" s="433"/>
      <c r="B71" s="434"/>
      <c r="C71" s="434"/>
      <c r="D71" s="434"/>
      <c r="E71" s="434"/>
      <c r="F71" s="434"/>
      <c r="G71" s="434"/>
      <c r="H71" s="435"/>
    </row>
    <row r="72" spans="1:12" ht="18" customHeight="1">
      <c r="A72" s="433"/>
      <c r="B72" s="434"/>
      <c r="C72" s="434"/>
      <c r="D72" s="434"/>
      <c r="E72" s="434"/>
      <c r="F72" s="434"/>
      <c r="G72" s="434"/>
      <c r="H72" s="435"/>
    </row>
    <row r="73" spans="1:12" ht="18.95" customHeight="1">
      <c r="A73" s="433"/>
      <c r="B73" s="434"/>
      <c r="C73" s="434"/>
      <c r="D73" s="434"/>
      <c r="E73" s="434"/>
      <c r="F73" s="434"/>
      <c r="G73" s="434"/>
      <c r="H73" s="435"/>
    </row>
    <row r="74" spans="1:12" ht="18.95" customHeight="1">
      <c r="A74" s="433"/>
      <c r="B74" s="434"/>
      <c r="C74" s="434"/>
      <c r="D74" s="434"/>
      <c r="E74" s="434"/>
      <c r="F74" s="434"/>
      <c r="G74" s="434"/>
      <c r="H74" s="435"/>
      <c r="I74" s="26"/>
      <c r="J74" s="26"/>
      <c r="K74" s="26"/>
      <c r="L74" s="26"/>
    </row>
    <row r="75" spans="1:12" ht="18.95" customHeight="1">
      <c r="A75" s="433"/>
      <c r="B75" s="434"/>
      <c r="C75" s="434"/>
      <c r="D75" s="434"/>
      <c r="E75" s="434"/>
      <c r="F75" s="434"/>
      <c r="G75" s="434"/>
      <c r="H75" s="435"/>
      <c r="I75" s="26"/>
      <c r="J75" s="26"/>
      <c r="K75" s="26"/>
      <c r="L75" s="26"/>
    </row>
    <row r="76" spans="1:12" ht="18.95" customHeight="1">
      <c r="A76" s="433"/>
      <c r="B76" s="434"/>
      <c r="C76" s="434"/>
      <c r="D76" s="434"/>
      <c r="E76" s="434"/>
      <c r="F76" s="434"/>
      <c r="G76" s="434"/>
      <c r="H76" s="435"/>
    </row>
    <row r="77" spans="1:12" ht="18.95" customHeight="1">
      <c r="A77" s="433"/>
      <c r="B77" s="434"/>
      <c r="C77" s="434"/>
      <c r="D77" s="434"/>
      <c r="E77" s="434"/>
      <c r="F77" s="434"/>
      <c r="G77" s="434"/>
      <c r="H77" s="435"/>
    </row>
    <row r="78" spans="1:12" ht="18.95" customHeight="1">
      <c r="A78" s="433"/>
      <c r="B78" s="434"/>
      <c r="C78" s="434"/>
      <c r="D78" s="434"/>
      <c r="E78" s="434"/>
      <c r="F78" s="434"/>
      <c r="G78" s="434"/>
      <c r="H78" s="435"/>
    </row>
    <row r="79" spans="1:12" ht="18" customHeight="1">
      <c r="A79" s="433"/>
      <c r="B79" s="434"/>
      <c r="C79" s="434"/>
      <c r="D79" s="434"/>
      <c r="E79" s="434"/>
      <c r="F79" s="434"/>
      <c r="G79" s="434"/>
      <c r="H79" s="435"/>
      <c r="I79" s="26"/>
      <c r="J79" s="26"/>
      <c r="K79" s="26"/>
      <c r="L79" s="26"/>
    </row>
    <row r="80" spans="1:12" ht="18.95" customHeight="1">
      <c r="A80" s="433"/>
      <c r="B80" s="434"/>
      <c r="C80" s="434"/>
      <c r="D80" s="434"/>
      <c r="E80" s="434"/>
      <c r="F80" s="434"/>
      <c r="G80" s="434"/>
      <c r="H80" s="435"/>
    </row>
    <row r="81" spans="1:8" ht="18.95" customHeight="1">
      <c r="A81" s="433"/>
      <c r="B81" s="434"/>
      <c r="C81" s="434"/>
      <c r="D81" s="434"/>
      <c r="E81" s="434"/>
      <c r="F81" s="434"/>
      <c r="G81" s="434"/>
      <c r="H81" s="435"/>
    </row>
    <row r="82" spans="1:8" ht="18.95" customHeight="1">
      <c r="A82" s="433"/>
      <c r="B82" s="434"/>
      <c r="C82" s="434"/>
      <c r="D82" s="434"/>
      <c r="E82" s="434"/>
      <c r="F82" s="434"/>
      <c r="G82" s="434"/>
      <c r="H82" s="435"/>
    </row>
    <row r="83" spans="1:8" ht="18.95" customHeight="1">
      <c r="A83" s="433"/>
      <c r="B83" s="434"/>
      <c r="C83" s="434"/>
      <c r="D83" s="434"/>
      <c r="E83" s="434"/>
      <c r="F83" s="434"/>
      <c r="G83" s="434"/>
      <c r="H83" s="435"/>
    </row>
    <row r="84" spans="1:8" ht="18.95" customHeight="1">
      <c r="A84" s="436"/>
      <c r="B84" s="437"/>
      <c r="C84" s="437"/>
      <c r="D84" s="437"/>
      <c r="E84" s="437"/>
      <c r="F84" s="437"/>
      <c r="G84" s="437"/>
      <c r="H84" s="438"/>
    </row>
    <row r="85" spans="1:8" ht="18.95" customHeight="1">
      <c r="A85" s="427" t="s">
        <v>37</v>
      </c>
      <c r="B85" s="422"/>
      <c r="C85" s="423"/>
      <c r="D85" s="333"/>
      <c r="E85" s="52">
        <f>SUM(E70:E84)</f>
        <v>0</v>
      </c>
      <c r="F85" s="52">
        <f>SUM(F70:F84)</f>
        <v>0</v>
      </c>
      <c r="G85" s="52">
        <f>SUM(G70:G84)</f>
        <v>0</v>
      </c>
      <c r="H85" s="52">
        <f>SUM(H70:H84)</f>
        <v>0</v>
      </c>
    </row>
    <row r="86" spans="1:8" ht="18.95" customHeight="1">
      <c r="A86" s="385" t="s">
        <v>98</v>
      </c>
      <c r="B86" s="386"/>
      <c r="C86" s="386"/>
      <c r="D86" s="387"/>
      <c r="E86" s="20">
        <f>AVERAGE(E68,E55,E37,E24)</f>
        <v>738.9765500000002</v>
      </c>
      <c r="F86" s="20">
        <f t="shared" ref="F86:H86" si="0">AVERAGE(F68,F55,F37,F24)</f>
        <v>99.977824999999982</v>
      </c>
      <c r="G86" s="20">
        <f t="shared" si="0"/>
        <v>26.409212499999999</v>
      </c>
      <c r="H86" s="20">
        <f t="shared" si="0"/>
        <v>27.626674999999995</v>
      </c>
    </row>
    <row r="87" spans="1:8" ht="18.95" customHeight="1">
      <c r="A87" s="18"/>
      <c r="B87" s="17"/>
      <c r="C87" s="388" t="s">
        <v>433</v>
      </c>
      <c r="D87" s="389"/>
      <c r="E87" s="334"/>
      <c r="F87" s="14">
        <f>(F86*4)/E86*100</f>
        <v>54.116913452801697</v>
      </c>
      <c r="G87" s="14">
        <f>(G86*9)/E86*100</f>
        <v>32.163796334267971</v>
      </c>
      <c r="H87" s="14">
        <f>(H86*4)/E86*100</f>
        <v>14.954019853539325</v>
      </c>
    </row>
    <row r="88" spans="1:8" ht="18.95" customHeight="1">
      <c r="A88" s="16"/>
      <c r="B88" s="15"/>
      <c r="C88" s="390" t="s">
        <v>100</v>
      </c>
      <c r="D88" s="391"/>
      <c r="E88" s="334" t="s">
        <v>101</v>
      </c>
      <c r="F88" s="14" t="s">
        <v>102</v>
      </c>
      <c r="G88" s="14" t="s">
        <v>103</v>
      </c>
      <c r="H88" s="14" t="s">
        <v>104</v>
      </c>
    </row>
    <row r="89" spans="1:8" ht="18.95" customHeight="1">
      <c r="A89" s="405" t="s">
        <v>105</v>
      </c>
      <c r="B89" s="405"/>
      <c r="C89" s="405"/>
      <c r="D89" s="405"/>
      <c r="E89" s="406"/>
      <c r="F89" s="406"/>
      <c r="G89" s="406"/>
      <c r="H89" s="406"/>
    </row>
    <row r="90" spans="1:8" ht="18.95" customHeight="1">
      <c r="A90" s="409" t="s">
        <v>106</v>
      </c>
      <c r="B90" s="410"/>
      <c r="C90" s="410"/>
      <c r="D90" s="410"/>
      <c r="E90" s="410"/>
      <c r="F90" s="410"/>
      <c r="G90" s="410"/>
      <c r="H90" s="411"/>
    </row>
    <row r="91" spans="1:8" ht="18.95" customHeight="1">
      <c r="A91" s="424" t="s">
        <v>107</v>
      </c>
      <c r="B91" s="425"/>
      <c r="C91" s="425"/>
      <c r="D91" s="425"/>
      <c r="E91" s="425"/>
      <c r="F91" s="425"/>
      <c r="G91" s="425"/>
      <c r="H91" s="426"/>
    </row>
    <row r="92" spans="1:8" ht="18.95" customHeight="1">
      <c r="A92" s="412" t="s">
        <v>108</v>
      </c>
      <c r="B92" s="413"/>
      <c r="C92" s="413"/>
      <c r="D92" s="413"/>
      <c r="E92" s="413"/>
      <c r="F92" s="413"/>
      <c r="G92" s="413"/>
      <c r="H92" s="414"/>
    </row>
    <row r="93" spans="1:8" ht="18.95" customHeight="1">
      <c r="A93" s="412" t="s">
        <v>109</v>
      </c>
      <c r="B93" s="413"/>
      <c r="C93" s="413"/>
      <c r="D93" s="413"/>
      <c r="E93" s="413"/>
      <c r="F93" s="413"/>
      <c r="G93" s="413"/>
      <c r="H93" s="414"/>
    </row>
    <row r="94" spans="1:8" ht="18.95" customHeight="1">
      <c r="A94" s="412" t="s">
        <v>110</v>
      </c>
      <c r="B94" s="413"/>
      <c r="C94" s="413"/>
      <c r="D94" s="413"/>
      <c r="E94" s="413"/>
      <c r="F94" s="413"/>
      <c r="G94" s="413"/>
      <c r="H94" s="414"/>
    </row>
    <row r="95" spans="1:8" ht="18.95" customHeight="1">
      <c r="A95" s="407" t="s">
        <v>111</v>
      </c>
      <c r="B95" s="407"/>
      <c r="C95" s="407"/>
      <c r="D95" s="407"/>
      <c r="E95" s="407"/>
      <c r="F95" s="407"/>
      <c r="G95" s="407"/>
      <c r="H95" s="407"/>
    </row>
    <row r="96" spans="1:8" ht="18.95" customHeight="1">
      <c r="A96" s="113" t="s">
        <v>112</v>
      </c>
      <c r="B96" s="112" t="s">
        <v>113</v>
      </c>
      <c r="C96" s="112"/>
      <c r="D96" s="112"/>
      <c r="E96" s="111"/>
      <c r="F96" s="111"/>
      <c r="G96" s="111"/>
      <c r="H96" s="110"/>
    </row>
    <row r="97" spans="1:8" ht="18.95" customHeight="1">
      <c r="A97" s="109" t="s">
        <v>114</v>
      </c>
      <c r="B97" s="108" t="s">
        <v>115</v>
      </c>
      <c r="C97" s="108"/>
      <c r="D97" s="108"/>
      <c r="E97" s="107"/>
      <c r="F97" s="107"/>
      <c r="G97" s="107"/>
      <c r="H97" s="106"/>
    </row>
    <row r="98" spans="1:8" ht="18.95" customHeight="1">
      <c r="A98" s="105" t="s">
        <v>116</v>
      </c>
      <c r="B98" s="104" t="s">
        <v>117</v>
      </c>
      <c r="C98" s="104"/>
      <c r="D98" s="104"/>
      <c r="E98" s="103"/>
      <c r="F98" s="103"/>
      <c r="G98" s="103"/>
      <c r="H98" s="102"/>
    </row>
    <row r="99" spans="1:8" ht="18.95" customHeight="1">
      <c r="A99" s="408" t="s">
        <v>118</v>
      </c>
      <c r="B99" s="408"/>
      <c r="C99" s="408"/>
      <c r="D99" s="408"/>
      <c r="E99" s="408"/>
      <c r="F99" s="408"/>
      <c r="G99" s="408"/>
      <c r="H99" s="408"/>
    </row>
    <row r="100" spans="1:8" ht="18.95" customHeight="1">
      <c r="A100" s="375" t="s">
        <v>119</v>
      </c>
      <c r="B100" s="375"/>
      <c r="C100" s="375"/>
      <c r="D100" s="375"/>
      <c r="E100" s="375"/>
      <c r="F100" s="375"/>
      <c r="G100" s="375"/>
      <c r="H100" s="375"/>
    </row>
  </sheetData>
  <mergeCells count="21">
    <mergeCell ref="A1:B5"/>
    <mergeCell ref="A6:B6"/>
    <mergeCell ref="A86:D86"/>
    <mergeCell ref="C87:D87"/>
    <mergeCell ref="C88:D88"/>
    <mergeCell ref="A24:C24"/>
    <mergeCell ref="A37:C37"/>
    <mergeCell ref="A55:C55"/>
    <mergeCell ref="A68:C68"/>
    <mergeCell ref="A85:C85"/>
    <mergeCell ref="A59:A67"/>
    <mergeCell ref="A70:H84"/>
    <mergeCell ref="A89:H89"/>
    <mergeCell ref="A100:H100"/>
    <mergeCell ref="A90:H90"/>
    <mergeCell ref="A91:H91"/>
    <mergeCell ref="A92:H92"/>
    <mergeCell ref="A93:H93"/>
    <mergeCell ref="A94:H94"/>
    <mergeCell ref="A95:H95"/>
    <mergeCell ref="A99:H99"/>
  </mergeCells>
  <pageMargins left="0.7" right="0.7" top="0.75" bottom="0.75" header="0.3" footer="0.3"/>
  <pageSetup paperSize="9" scale="48" fitToHeight="0" orientation="landscape" r:id="rId1"/>
  <rowBreaks count="2" manualBreakCount="2">
    <brk id="37" max="7" man="1"/>
    <brk id="68" max="7" man="1"/>
  </rowBreaks>
  <colBreaks count="1" manualBreakCount="1">
    <brk id="2" max="9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1B89-0099-4303-AC19-A08156B2FCBB}">
  <sheetPr>
    <tabColor theme="9" tint="0.59999389629810485"/>
    <pageSetUpPr fitToPage="1"/>
  </sheetPr>
  <dimension ref="A1:W105"/>
  <sheetViews>
    <sheetView topLeftCell="A69" zoomScale="80" zoomScaleNormal="80" workbookViewId="0">
      <selection activeCell="D88" sqref="D88:H89"/>
    </sheetView>
  </sheetViews>
  <sheetFormatPr defaultColWidth="9.25" defaultRowHeight="15"/>
  <cols>
    <col min="1" max="1" width="25.625" style="1" customWidth="1"/>
    <col min="2" max="2" width="60" style="1" bestFit="1" customWidth="1"/>
    <col min="3" max="3" width="100.625" style="1" customWidth="1"/>
    <col min="4" max="8" width="15.625" style="1" customWidth="1"/>
    <col min="9" max="16384" width="9.25" style="1"/>
  </cols>
  <sheetData>
    <row r="1" spans="1:8" ht="18.95" customHeight="1">
      <c r="A1" s="383" t="e" vm="1">
        <v>#VALUE!</v>
      </c>
      <c r="B1" s="383"/>
      <c r="C1" s="45"/>
    </row>
    <row r="2" spans="1:8" ht="18.95" customHeight="1">
      <c r="A2" s="383"/>
      <c r="B2" s="383"/>
      <c r="C2" s="45"/>
    </row>
    <row r="3" spans="1:8" ht="18.95" customHeight="1">
      <c r="A3" s="383"/>
      <c r="B3" s="383"/>
      <c r="C3" s="45"/>
    </row>
    <row r="4" spans="1:8" ht="18.95" customHeight="1">
      <c r="A4" s="383"/>
      <c r="B4" s="383"/>
      <c r="C4" s="45"/>
    </row>
    <row r="5" spans="1:8" ht="18.95" customHeight="1">
      <c r="A5" s="383"/>
      <c r="B5" s="383"/>
      <c r="C5" s="45"/>
    </row>
    <row r="6" spans="1:8" ht="30">
      <c r="A6" s="384" t="s">
        <v>296</v>
      </c>
      <c r="B6" s="384"/>
      <c r="C6" s="43"/>
    </row>
    <row r="7" spans="1:8" ht="30">
      <c r="A7" s="44" t="s">
        <v>434</v>
      </c>
      <c r="B7" s="44" t="s">
        <v>435</v>
      </c>
      <c r="C7" s="43"/>
      <c r="D7" s="115"/>
      <c r="E7" s="115"/>
    </row>
    <row r="8" spans="1:8" s="34" customFormat="1" ht="50.1" customHeight="1">
      <c r="A8" s="238" t="s">
        <v>3</v>
      </c>
      <c r="B8" s="47" t="s">
        <v>4</v>
      </c>
      <c r="C8" s="29" t="s">
        <v>5</v>
      </c>
      <c r="D8" s="28" t="s">
        <v>6</v>
      </c>
      <c r="E8" s="28" t="s">
        <v>7</v>
      </c>
      <c r="F8" s="28" t="s">
        <v>8</v>
      </c>
      <c r="G8" s="28" t="s">
        <v>9</v>
      </c>
      <c r="H8" s="28" t="s">
        <v>10</v>
      </c>
    </row>
    <row r="9" spans="1:8" ht="18">
      <c r="A9" s="310"/>
      <c r="B9" s="261" t="s">
        <v>436</v>
      </c>
      <c r="C9" s="23" t="s">
        <v>437</v>
      </c>
      <c r="D9" s="21">
        <v>60</v>
      </c>
      <c r="E9" s="21">
        <v>79.103399999999993</v>
      </c>
      <c r="F9" s="21">
        <v>1.8066</v>
      </c>
      <c r="G9" s="21">
        <v>5.4210000000000003</v>
      </c>
      <c r="H9" s="21">
        <v>5.8457999999999997</v>
      </c>
    </row>
    <row r="10" spans="1:8" ht="18">
      <c r="A10" s="278" t="s">
        <v>13</v>
      </c>
      <c r="B10" s="262" t="s">
        <v>438</v>
      </c>
      <c r="C10" s="57" t="s">
        <v>439</v>
      </c>
      <c r="D10" s="27">
        <v>60</v>
      </c>
      <c r="E10" s="21">
        <v>67.665000000000006</v>
      </c>
      <c r="F10" s="21">
        <v>4.4561999999999999</v>
      </c>
      <c r="G10" s="21">
        <v>4.6361999999999997</v>
      </c>
      <c r="H10" s="21">
        <v>3.0761999999999996</v>
      </c>
    </row>
    <row r="11" spans="1:8" ht="18.95" customHeight="1">
      <c r="A11" s="311"/>
      <c r="B11" s="262" t="s">
        <v>16</v>
      </c>
      <c r="C11" s="93" t="s">
        <v>399</v>
      </c>
      <c r="D11" s="25">
        <v>60</v>
      </c>
      <c r="E11" s="21">
        <v>90.8</v>
      </c>
      <c r="F11" s="21">
        <v>15.8</v>
      </c>
      <c r="G11" s="21">
        <v>1.55</v>
      </c>
      <c r="H11" s="21">
        <v>2.74</v>
      </c>
    </row>
    <row r="12" spans="1:8" ht="18.95" customHeight="1">
      <c r="A12" s="312"/>
      <c r="B12" s="263" t="s">
        <v>57</v>
      </c>
      <c r="C12" s="57" t="s">
        <v>58</v>
      </c>
      <c r="D12" s="25">
        <v>60</v>
      </c>
      <c r="E12" s="21">
        <v>94.621200000000002</v>
      </c>
      <c r="F12" s="21">
        <v>16.125599999999999</v>
      </c>
      <c r="G12" s="21">
        <v>2.8451999999999997</v>
      </c>
      <c r="H12" s="21">
        <v>1.3662000000000001</v>
      </c>
    </row>
    <row r="13" spans="1:8" ht="18.95" customHeight="1">
      <c r="A13" s="312"/>
      <c r="B13" s="268" t="s">
        <v>245</v>
      </c>
      <c r="C13" s="57" t="s">
        <v>246</v>
      </c>
      <c r="D13" s="25">
        <v>50</v>
      </c>
      <c r="E13" s="21">
        <v>16.2</v>
      </c>
      <c r="F13" s="21">
        <v>4.25</v>
      </c>
      <c r="G13" s="21">
        <v>0.1</v>
      </c>
      <c r="H13" s="21">
        <v>0.3</v>
      </c>
    </row>
    <row r="14" spans="1:8" ht="18.95" customHeight="1">
      <c r="A14" s="312"/>
      <c r="B14" s="263" t="s">
        <v>440</v>
      </c>
      <c r="C14" s="77" t="s">
        <v>441</v>
      </c>
      <c r="D14" s="25">
        <v>50</v>
      </c>
      <c r="E14" s="21">
        <v>25.1</v>
      </c>
      <c r="F14" s="21">
        <v>2.83</v>
      </c>
      <c r="G14" s="21">
        <v>0.2</v>
      </c>
      <c r="H14" s="21">
        <v>1.95</v>
      </c>
    </row>
    <row r="15" spans="1:8" ht="30">
      <c r="A15" s="312"/>
      <c r="B15" s="261" t="s">
        <v>442</v>
      </c>
      <c r="C15" s="77" t="s">
        <v>443</v>
      </c>
      <c r="D15" s="25">
        <v>100</v>
      </c>
      <c r="E15" s="21">
        <v>31.1</v>
      </c>
      <c r="F15" s="21">
        <v>4.67</v>
      </c>
      <c r="G15" s="21">
        <v>0.46899999999999997</v>
      </c>
      <c r="H15" s="21">
        <v>1.45</v>
      </c>
    </row>
    <row r="16" spans="1:8" ht="18.95" customHeight="1">
      <c r="A16" s="312"/>
      <c r="B16" s="261" t="s">
        <v>26</v>
      </c>
      <c r="C16" s="119" t="s">
        <v>27</v>
      </c>
      <c r="D16" s="73">
        <v>15</v>
      </c>
      <c r="E16" s="21">
        <v>91.315049999999999</v>
      </c>
      <c r="F16" s="21">
        <v>1.92</v>
      </c>
      <c r="G16" s="21">
        <v>7.7350499999999993</v>
      </c>
      <c r="H16" s="21">
        <v>4.2349499999999995</v>
      </c>
    </row>
    <row r="17" spans="1:23" ht="18.95" customHeight="1">
      <c r="A17" s="312"/>
      <c r="B17" s="268" t="s">
        <v>247</v>
      </c>
      <c r="C17" s="55" t="s">
        <v>248</v>
      </c>
      <c r="D17" s="25">
        <v>50</v>
      </c>
      <c r="E17" s="21">
        <v>28.371500000000001</v>
      </c>
      <c r="F17" s="21">
        <v>2.4089999999999998</v>
      </c>
      <c r="G17" s="21">
        <v>1.3320000000000001</v>
      </c>
      <c r="H17" s="21">
        <v>1.6970000000000001</v>
      </c>
    </row>
    <row r="18" spans="1:23" ht="18.95" customHeight="1">
      <c r="A18" s="281" t="s">
        <v>28</v>
      </c>
      <c r="B18" s="265" t="s">
        <v>304</v>
      </c>
      <c r="C18" s="23"/>
      <c r="D18" s="25">
        <v>50</v>
      </c>
      <c r="E18" s="21">
        <v>28.195</v>
      </c>
      <c r="F18" s="21">
        <v>2.4375</v>
      </c>
      <c r="G18" s="21">
        <v>1.2849999999999999</v>
      </c>
      <c r="H18" s="21">
        <v>1.72</v>
      </c>
      <c r="I18" s="26"/>
      <c r="J18" s="26"/>
      <c r="K18" s="38"/>
      <c r="L18" s="38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8.95" customHeight="1">
      <c r="A19" s="312"/>
      <c r="B19" s="266" t="s">
        <v>30</v>
      </c>
      <c r="C19" s="57" t="s">
        <v>31</v>
      </c>
      <c r="D19" s="25">
        <v>50</v>
      </c>
      <c r="E19" s="21">
        <v>37.372999999999998</v>
      </c>
      <c r="F19" s="21">
        <v>6.0614999999999997</v>
      </c>
      <c r="G19" s="21">
        <v>0.75</v>
      </c>
      <c r="H19" s="21">
        <v>1.6</v>
      </c>
      <c r="I19" s="26"/>
      <c r="J19" s="26"/>
      <c r="K19" s="38"/>
      <c r="L19" s="38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23" ht="18.95" customHeight="1">
      <c r="A20" s="301"/>
      <c r="B20" s="263" t="s">
        <v>32</v>
      </c>
      <c r="C20" s="55" t="s">
        <v>33</v>
      </c>
      <c r="D20" s="25">
        <v>50</v>
      </c>
      <c r="E20" s="21">
        <v>0.2</v>
      </c>
      <c r="F20" s="21">
        <v>0</v>
      </c>
      <c r="G20" s="21">
        <v>0</v>
      </c>
      <c r="H20" s="21">
        <v>0.05</v>
      </c>
      <c r="I20" s="26"/>
      <c r="J20" s="26"/>
      <c r="K20" s="38"/>
      <c r="L20" s="38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18.95" customHeight="1">
      <c r="A21" s="301"/>
      <c r="B21" s="263" t="s">
        <v>306</v>
      </c>
      <c r="C21" s="55"/>
      <c r="D21" s="25">
        <v>50</v>
      </c>
      <c r="E21" s="21">
        <v>123.1</v>
      </c>
      <c r="F21" s="21">
        <v>26.15</v>
      </c>
      <c r="G21" s="21">
        <v>1</v>
      </c>
      <c r="H21" s="21">
        <v>3.5750000000000002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ht="18.95" customHeight="1">
      <c r="A22" s="301"/>
      <c r="B22" s="54" t="s">
        <v>71</v>
      </c>
      <c r="C22" s="53"/>
      <c r="D22" s="25">
        <v>50</v>
      </c>
      <c r="E22" s="21">
        <v>9.4499999999999993</v>
      </c>
      <c r="F22" s="21">
        <v>1.45</v>
      </c>
      <c r="G22" s="21">
        <v>0.05</v>
      </c>
      <c r="H22" s="21">
        <v>0.4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1:23" ht="18.95" customHeight="1">
      <c r="A23" s="283"/>
      <c r="B23" s="263" t="s">
        <v>51</v>
      </c>
      <c r="C23" s="55"/>
      <c r="D23" s="25">
        <v>50</v>
      </c>
      <c r="E23" s="21">
        <v>24.038</v>
      </c>
      <c r="F23" s="21">
        <v>6.74</v>
      </c>
      <c r="G23" s="21">
        <v>0</v>
      </c>
      <c r="H23" s="21">
        <v>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1:23" s="34" customFormat="1" ht="18.95" customHeight="1">
      <c r="A24" s="415" t="s">
        <v>37</v>
      </c>
      <c r="B24" s="416"/>
      <c r="C24" s="417"/>
      <c r="D24" s="30"/>
      <c r="E24" s="82">
        <f>SUM(E9:E23)</f>
        <v>746.63215000000025</v>
      </c>
      <c r="F24" s="82">
        <f>SUM(F9:F23)</f>
        <v>97.106400000000008</v>
      </c>
      <c r="G24" s="82">
        <f>SUM(G9:G23)</f>
        <v>27.373449999999998</v>
      </c>
      <c r="H24" s="82">
        <f>SUM(H9:H23)</f>
        <v>30.005149999999997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ht="50.1" customHeight="1">
      <c r="A25" s="238" t="s">
        <v>38</v>
      </c>
      <c r="B25" s="29"/>
      <c r="C25" s="29" t="s">
        <v>5</v>
      </c>
      <c r="D25" s="28" t="s">
        <v>6</v>
      </c>
      <c r="E25" s="28" t="s">
        <v>7</v>
      </c>
      <c r="F25" s="28" t="s">
        <v>8</v>
      </c>
      <c r="G25" s="28" t="s">
        <v>9</v>
      </c>
      <c r="H25" s="28" t="s">
        <v>10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1:23" ht="18">
      <c r="A26" s="298"/>
      <c r="B26" s="270" t="s">
        <v>444</v>
      </c>
      <c r="C26" s="68" t="s">
        <v>445</v>
      </c>
      <c r="D26" s="21">
        <v>60</v>
      </c>
      <c r="E26" s="21">
        <v>46.3</v>
      </c>
      <c r="F26" s="21">
        <v>2.84</v>
      </c>
      <c r="G26" s="21">
        <v>2.33</v>
      </c>
      <c r="H26" s="21">
        <v>2.72</v>
      </c>
      <c r="I26" s="2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1:23" ht="30.75">
      <c r="A27" s="278" t="s">
        <v>13</v>
      </c>
      <c r="B27" s="294" t="s">
        <v>446</v>
      </c>
      <c r="C27" s="68" t="s">
        <v>447</v>
      </c>
      <c r="D27" s="27">
        <v>60</v>
      </c>
      <c r="E27" s="21">
        <v>56.4</v>
      </c>
      <c r="F27" s="21">
        <v>3.9000000000000004</v>
      </c>
      <c r="G27" s="21">
        <v>3.03</v>
      </c>
      <c r="H27" s="21">
        <v>3.03</v>
      </c>
      <c r="I27" s="26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23" s="39" customFormat="1" ht="18.95" customHeight="1">
      <c r="A28" s="308"/>
      <c r="B28" s="262" t="s">
        <v>59</v>
      </c>
      <c r="C28" s="60" t="s">
        <v>275</v>
      </c>
      <c r="D28" s="25">
        <v>60</v>
      </c>
      <c r="E28" s="21">
        <v>44.37</v>
      </c>
      <c r="F28" s="21">
        <v>10.097999999999999</v>
      </c>
      <c r="G28" s="21">
        <v>6.1199999999999991E-2</v>
      </c>
      <c r="H28" s="21">
        <v>1.1627999999999998</v>
      </c>
      <c r="J28" s="40"/>
      <c r="K28" s="40"/>
      <c r="L28" s="40"/>
      <c r="M28" s="40"/>
      <c r="N28" s="40"/>
      <c r="O28" s="40"/>
      <c r="P28" s="40"/>
    </row>
    <row r="29" spans="1:23" s="39" customFormat="1" ht="18.95" customHeight="1">
      <c r="A29" s="308"/>
      <c r="B29" s="268" t="s">
        <v>18</v>
      </c>
      <c r="C29" s="57" t="s">
        <v>448</v>
      </c>
      <c r="D29" s="25">
        <v>50</v>
      </c>
      <c r="E29" s="21">
        <v>59.125999999999998</v>
      </c>
      <c r="F29" s="21">
        <v>4.077</v>
      </c>
      <c r="G29" s="21">
        <v>3.9460000000000002</v>
      </c>
      <c r="H29" s="21">
        <v>1.873</v>
      </c>
      <c r="I29" s="41"/>
      <c r="J29" s="40"/>
      <c r="K29" s="40"/>
      <c r="L29" s="40"/>
      <c r="M29" s="40"/>
      <c r="N29" s="40"/>
      <c r="O29" s="40"/>
      <c r="P29" s="42"/>
    </row>
    <row r="30" spans="1:23" s="39" customFormat="1" ht="18.95" customHeight="1">
      <c r="A30" s="308"/>
      <c r="B30" s="268" t="s">
        <v>177</v>
      </c>
      <c r="C30" s="57" t="s">
        <v>400</v>
      </c>
      <c r="D30" s="25">
        <v>50</v>
      </c>
      <c r="E30" s="21">
        <v>21.7</v>
      </c>
      <c r="F30" s="21">
        <v>1.07</v>
      </c>
      <c r="G30" s="21">
        <v>1.66</v>
      </c>
      <c r="H30" s="21">
        <v>0.32200000000000001</v>
      </c>
      <c r="I30" s="41"/>
      <c r="J30" s="40"/>
      <c r="K30" s="40"/>
      <c r="L30" s="40"/>
      <c r="M30" s="40"/>
      <c r="N30" s="40"/>
      <c r="O30" s="40"/>
      <c r="P30" s="42"/>
    </row>
    <row r="31" spans="1:23" s="39" customFormat="1" ht="18.95" customHeight="1">
      <c r="A31" s="308"/>
      <c r="B31" s="261" t="s">
        <v>449</v>
      </c>
      <c r="C31" s="57" t="s">
        <v>450</v>
      </c>
      <c r="D31" s="25">
        <v>50</v>
      </c>
      <c r="E31" s="21">
        <v>7.17</v>
      </c>
      <c r="F31" s="21">
        <v>1.07</v>
      </c>
      <c r="G31" s="21">
        <v>2.5000000000000001E-2</v>
      </c>
      <c r="H31" s="21">
        <v>0.375</v>
      </c>
      <c r="I31" s="41"/>
      <c r="J31" s="40"/>
      <c r="K31" s="40"/>
      <c r="L31" s="40"/>
      <c r="M31" s="40"/>
      <c r="N31" s="40"/>
      <c r="O31" s="40"/>
      <c r="P31" s="40"/>
    </row>
    <row r="32" spans="1:23" ht="18.95" customHeight="1">
      <c r="A32" s="299"/>
      <c r="B32" s="266" t="s">
        <v>451</v>
      </c>
      <c r="C32" s="62" t="s">
        <v>452</v>
      </c>
      <c r="D32" s="25">
        <v>100</v>
      </c>
      <c r="E32" s="21">
        <v>55.1</v>
      </c>
      <c r="F32" s="21">
        <v>7.97</v>
      </c>
      <c r="G32" s="21">
        <v>0.3</v>
      </c>
      <c r="H32" s="21">
        <v>3.03</v>
      </c>
      <c r="I32" s="26"/>
      <c r="J32" s="35"/>
      <c r="K32" s="35"/>
      <c r="L32" s="35"/>
      <c r="M32" s="35"/>
      <c r="N32" s="35"/>
      <c r="O32" s="35"/>
      <c r="P32" s="35"/>
    </row>
    <row r="33" spans="1:22" ht="18.95" customHeight="1">
      <c r="A33" s="299"/>
      <c r="B33" s="261" t="s">
        <v>26</v>
      </c>
      <c r="C33" s="119" t="s">
        <v>27</v>
      </c>
      <c r="D33" s="73">
        <v>15</v>
      </c>
      <c r="E33" s="21">
        <v>91.315049999999999</v>
      </c>
      <c r="F33" s="21">
        <v>1.92</v>
      </c>
      <c r="G33" s="21">
        <v>7.7350499999999993</v>
      </c>
      <c r="H33" s="21">
        <v>4.2349499999999995</v>
      </c>
      <c r="J33" s="35"/>
      <c r="K33" s="35"/>
      <c r="L33" s="35"/>
      <c r="M33" s="35"/>
      <c r="N33" s="35"/>
      <c r="O33" s="35"/>
      <c r="P33" s="35"/>
    </row>
    <row r="34" spans="1:22" ht="18.95" customHeight="1">
      <c r="A34" s="299"/>
      <c r="B34" s="261" t="s">
        <v>64</v>
      </c>
      <c r="C34" s="119" t="s">
        <v>91</v>
      </c>
      <c r="D34" s="73">
        <v>5</v>
      </c>
      <c r="E34" s="21">
        <v>32.189399999999999</v>
      </c>
      <c r="F34" s="21">
        <v>9.7050000000000011E-2</v>
      </c>
      <c r="G34" s="21">
        <v>3.5305500000000003</v>
      </c>
      <c r="H34" s="21">
        <v>1.3550000000000001E-2</v>
      </c>
      <c r="J34" s="35"/>
      <c r="K34" s="35"/>
      <c r="L34" s="35"/>
      <c r="M34" s="35"/>
      <c r="N34" s="35"/>
      <c r="O34" s="35"/>
      <c r="P34" s="35"/>
    </row>
    <row r="35" spans="1:22" ht="18.95" customHeight="1">
      <c r="A35" s="281" t="s">
        <v>28</v>
      </c>
      <c r="B35" s="265" t="s">
        <v>304</v>
      </c>
      <c r="C35" s="23"/>
      <c r="D35" s="25">
        <v>50</v>
      </c>
      <c r="E35" s="21">
        <v>28.195</v>
      </c>
      <c r="F35" s="21">
        <v>2.4375</v>
      </c>
      <c r="G35" s="21">
        <v>1.2849999999999999</v>
      </c>
      <c r="H35" s="21">
        <v>1.72</v>
      </c>
      <c r="J35" s="35"/>
      <c r="K35" s="35"/>
      <c r="L35" s="35"/>
      <c r="M35" s="35"/>
      <c r="N35" s="38"/>
      <c r="O35" s="35"/>
      <c r="P35" s="35"/>
    </row>
    <row r="36" spans="1:22" ht="18.95" customHeight="1">
      <c r="A36" s="301"/>
      <c r="B36" s="263" t="s">
        <v>305</v>
      </c>
      <c r="C36" s="57" t="s">
        <v>31</v>
      </c>
      <c r="D36" s="25">
        <v>50</v>
      </c>
      <c r="E36" s="21">
        <v>37.372999999999998</v>
      </c>
      <c r="F36" s="21">
        <v>6.0614999999999997</v>
      </c>
      <c r="G36" s="21">
        <v>0.75</v>
      </c>
      <c r="H36" s="21">
        <v>1.6</v>
      </c>
      <c r="L36" s="33"/>
      <c r="M36" s="32"/>
      <c r="N36" s="32"/>
      <c r="O36" s="32"/>
      <c r="P36" s="32"/>
      <c r="Q36" s="32"/>
    </row>
    <row r="37" spans="1:22" ht="18.95" customHeight="1">
      <c r="A37" s="301"/>
      <c r="B37" s="263" t="s">
        <v>32</v>
      </c>
      <c r="C37" s="55" t="s">
        <v>33</v>
      </c>
      <c r="D37" s="25">
        <v>50</v>
      </c>
      <c r="E37" s="21">
        <v>0.2</v>
      </c>
      <c r="F37" s="21">
        <v>0</v>
      </c>
      <c r="G37" s="21">
        <v>0</v>
      </c>
      <c r="H37" s="21">
        <v>0.05</v>
      </c>
      <c r="L37" s="33"/>
      <c r="M37" s="32"/>
      <c r="N37" s="32"/>
      <c r="O37" s="32"/>
      <c r="P37" s="32"/>
      <c r="Q37" s="32"/>
    </row>
    <row r="38" spans="1:22" ht="18.95" customHeight="1">
      <c r="A38" s="290"/>
      <c r="B38" s="263" t="s">
        <v>306</v>
      </c>
      <c r="C38" s="55"/>
      <c r="D38" s="25">
        <v>50</v>
      </c>
      <c r="E38" s="21">
        <v>123.1</v>
      </c>
      <c r="F38" s="21">
        <v>26.15</v>
      </c>
      <c r="G38" s="21">
        <v>1</v>
      </c>
      <c r="H38" s="21">
        <v>3.5750000000000002</v>
      </c>
      <c r="O38" s="35"/>
      <c r="P38" s="35"/>
      <c r="Q38" s="35"/>
      <c r="R38" s="35"/>
      <c r="S38" s="35"/>
      <c r="T38" s="35"/>
      <c r="U38" s="35"/>
      <c r="V38" s="35"/>
    </row>
    <row r="39" spans="1:22" ht="18.95" customHeight="1">
      <c r="A39" s="290"/>
      <c r="B39" s="56" t="s">
        <v>50</v>
      </c>
      <c r="C39" s="62"/>
      <c r="D39" s="25">
        <v>50</v>
      </c>
      <c r="E39" s="21">
        <v>16.2</v>
      </c>
      <c r="F39" s="21">
        <v>2.8</v>
      </c>
      <c r="G39" s="21">
        <v>0.1</v>
      </c>
      <c r="H39" s="21">
        <v>0.3</v>
      </c>
      <c r="O39" s="35"/>
      <c r="P39" s="35"/>
      <c r="Q39" s="35"/>
      <c r="R39" s="35"/>
      <c r="S39" s="35"/>
      <c r="T39" s="35"/>
      <c r="U39" s="35"/>
      <c r="V39" s="35"/>
    </row>
    <row r="40" spans="1:22" ht="18.95" customHeight="1">
      <c r="A40" s="283"/>
      <c r="B40" s="262" t="s">
        <v>262</v>
      </c>
      <c r="C40" s="55"/>
      <c r="D40" s="25">
        <v>50</v>
      </c>
      <c r="E40" s="21">
        <v>19.988</v>
      </c>
      <c r="F40" s="21">
        <v>5.97</v>
      </c>
      <c r="G40" s="21">
        <v>0</v>
      </c>
      <c r="H40" s="21">
        <v>0.15</v>
      </c>
      <c r="O40" s="35"/>
      <c r="P40" s="35"/>
      <c r="Q40" s="35"/>
      <c r="R40" s="35"/>
      <c r="S40" s="35"/>
      <c r="T40" s="35"/>
      <c r="U40" s="35"/>
      <c r="V40" s="35"/>
    </row>
    <row r="41" spans="1:22" s="34" customFormat="1" ht="18.95" customHeight="1">
      <c r="A41" s="418" t="s">
        <v>37</v>
      </c>
      <c r="B41" s="419"/>
      <c r="C41" s="420"/>
      <c r="D41" s="51"/>
      <c r="E41" s="81">
        <f>SUM(E26:E40)</f>
        <v>638.72644999999989</v>
      </c>
      <c r="F41" s="81">
        <f>SUM(F26:F40)</f>
        <v>76.46105</v>
      </c>
      <c r="G41" s="81">
        <f>SUM(G26:G40)</f>
        <v>25.752800000000004</v>
      </c>
      <c r="H41" s="81">
        <f>SUM(H26:H40)</f>
        <v>24.156299999999995</v>
      </c>
      <c r="O41" s="36"/>
      <c r="P41" s="36"/>
      <c r="Q41" s="36"/>
      <c r="R41" s="36"/>
      <c r="S41" s="36"/>
      <c r="T41" s="36"/>
      <c r="U41" s="36"/>
      <c r="V41" s="36"/>
    </row>
    <row r="42" spans="1:22" ht="50.1" customHeight="1">
      <c r="A42" s="238" t="s">
        <v>52</v>
      </c>
      <c r="B42" s="29" t="s">
        <v>4</v>
      </c>
      <c r="C42" s="29" t="s">
        <v>5</v>
      </c>
      <c r="D42" s="28" t="s">
        <v>6</v>
      </c>
      <c r="E42" s="28" t="s">
        <v>7</v>
      </c>
      <c r="F42" s="28" t="s">
        <v>8</v>
      </c>
      <c r="G42" s="28" t="s">
        <v>9</v>
      </c>
      <c r="H42" s="28" t="s">
        <v>10</v>
      </c>
      <c r="O42" s="35"/>
      <c r="P42" s="35"/>
      <c r="Q42" s="35"/>
      <c r="R42" s="35"/>
      <c r="S42" s="35"/>
      <c r="T42" s="35"/>
      <c r="U42" s="35"/>
      <c r="V42" s="35"/>
    </row>
    <row r="43" spans="1:22" s="34" customFormat="1" ht="18">
      <c r="A43" s="303"/>
      <c r="B43" s="261" t="s">
        <v>453</v>
      </c>
      <c r="C43" s="57" t="s">
        <v>454</v>
      </c>
      <c r="D43" s="21">
        <v>200</v>
      </c>
      <c r="E43" s="21">
        <v>159</v>
      </c>
      <c r="F43" s="21">
        <v>11.5</v>
      </c>
      <c r="G43" s="21">
        <v>9.35</v>
      </c>
      <c r="H43" s="21">
        <v>6.5</v>
      </c>
      <c r="J43" s="36"/>
      <c r="K43" s="36"/>
      <c r="L43" s="36"/>
      <c r="M43" s="36"/>
      <c r="N43" s="36"/>
      <c r="O43" s="36"/>
      <c r="P43" s="37"/>
      <c r="Q43" s="37"/>
      <c r="R43" s="37"/>
      <c r="S43" s="37"/>
      <c r="T43" s="36"/>
      <c r="U43" s="36"/>
      <c r="V43" s="36"/>
    </row>
    <row r="44" spans="1:22" s="34" customFormat="1" ht="18">
      <c r="A44" s="278" t="s">
        <v>13</v>
      </c>
      <c r="B44" s="294" t="s">
        <v>455</v>
      </c>
      <c r="C44" s="57" t="s">
        <v>456</v>
      </c>
      <c r="D44" s="27">
        <v>50</v>
      </c>
      <c r="E44" s="21">
        <v>42.1</v>
      </c>
      <c r="F44" s="21">
        <v>4.25</v>
      </c>
      <c r="G44" s="21">
        <v>1.84</v>
      </c>
      <c r="H44" s="21">
        <v>1.22</v>
      </c>
      <c r="J44" s="36"/>
      <c r="K44" s="36"/>
      <c r="L44" s="36"/>
      <c r="M44" s="36"/>
      <c r="N44" s="36"/>
      <c r="O44" s="36"/>
      <c r="P44" s="37"/>
      <c r="Q44" s="37"/>
      <c r="R44" s="37"/>
      <c r="S44" s="37"/>
      <c r="T44" s="36"/>
      <c r="U44" s="36"/>
      <c r="V44" s="36"/>
    </row>
    <row r="45" spans="1:22" s="34" customFormat="1" ht="18">
      <c r="A45" s="278"/>
      <c r="B45" s="262" t="s">
        <v>457</v>
      </c>
      <c r="C45" s="63"/>
      <c r="D45" s="25">
        <v>30</v>
      </c>
      <c r="E45" s="21">
        <v>66.5</v>
      </c>
      <c r="F45" s="21">
        <v>1.1399999999999999</v>
      </c>
      <c r="G45" s="21">
        <v>6.44</v>
      </c>
      <c r="H45" s="21">
        <v>0.99</v>
      </c>
      <c r="J45" s="36"/>
      <c r="K45" s="36"/>
      <c r="L45" s="36"/>
      <c r="M45" s="36"/>
      <c r="N45" s="36"/>
      <c r="O45" s="36"/>
      <c r="P45" s="37"/>
      <c r="Q45" s="37"/>
      <c r="R45" s="37"/>
      <c r="S45" s="37"/>
      <c r="T45" s="36"/>
      <c r="U45" s="36"/>
      <c r="V45" s="36"/>
    </row>
    <row r="46" spans="1:22" s="34" customFormat="1" ht="18">
      <c r="A46" s="305"/>
      <c r="B46" s="262" t="s">
        <v>458</v>
      </c>
      <c r="C46" s="64" t="s">
        <v>459</v>
      </c>
      <c r="D46" s="25">
        <v>100</v>
      </c>
      <c r="E46" s="21">
        <v>168.75</v>
      </c>
      <c r="F46" s="21">
        <v>35.5</v>
      </c>
      <c r="G46" s="21">
        <v>1.90625</v>
      </c>
      <c r="H46" s="21">
        <v>1.6625000000000003</v>
      </c>
      <c r="J46" s="36"/>
      <c r="K46" s="36"/>
      <c r="L46" s="36"/>
      <c r="M46" s="36"/>
      <c r="N46" s="36"/>
      <c r="O46" s="36"/>
      <c r="P46" s="37"/>
      <c r="Q46" s="37"/>
      <c r="R46" s="37"/>
      <c r="S46" s="37"/>
      <c r="T46" s="36"/>
      <c r="U46" s="36"/>
      <c r="V46" s="36"/>
    </row>
    <row r="47" spans="1:22" s="34" customFormat="1" ht="18">
      <c r="A47" s="305"/>
      <c r="B47" s="261" t="s">
        <v>460</v>
      </c>
      <c r="C47" s="57" t="s">
        <v>461</v>
      </c>
      <c r="D47" s="25">
        <v>100</v>
      </c>
      <c r="E47" s="21">
        <v>109.1144</v>
      </c>
      <c r="F47" s="21">
        <v>12.888</v>
      </c>
      <c r="G47" s="21">
        <v>4.9960000000000004</v>
      </c>
      <c r="H47" s="21">
        <v>3.2256</v>
      </c>
      <c r="J47" s="36"/>
      <c r="K47" s="36"/>
      <c r="L47" s="36"/>
      <c r="M47" s="36"/>
      <c r="N47" s="36"/>
      <c r="O47" s="36"/>
      <c r="P47" s="37"/>
      <c r="Q47" s="37"/>
      <c r="R47" s="37"/>
      <c r="S47" s="37"/>
      <c r="T47" s="36"/>
      <c r="U47" s="36"/>
      <c r="V47" s="36"/>
    </row>
    <row r="48" spans="1:22" s="34" customFormat="1" ht="18">
      <c r="A48" s="290" t="s">
        <v>28</v>
      </c>
      <c r="B48" s="265" t="s">
        <v>304</v>
      </c>
      <c r="C48" s="23"/>
      <c r="D48" s="25">
        <v>50</v>
      </c>
      <c r="E48" s="21">
        <v>28.195</v>
      </c>
      <c r="F48" s="21">
        <v>2.4375</v>
      </c>
      <c r="G48" s="21">
        <v>1.2849999999999999</v>
      </c>
      <c r="H48" s="21">
        <v>1.72</v>
      </c>
      <c r="J48" s="36"/>
      <c r="K48" s="36"/>
      <c r="L48" s="36"/>
      <c r="M48" s="36"/>
      <c r="N48" s="36"/>
      <c r="O48" s="36"/>
      <c r="P48" s="37"/>
      <c r="Q48" s="37"/>
      <c r="R48" s="37"/>
      <c r="S48" s="37"/>
      <c r="T48" s="36"/>
      <c r="U48" s="36"/>
      <c r="V48" s="36"/>
    </row>
    <row r="49" spans="1:22" s="34" customFormat="1" ht="18">
      <c r="A49" s="314"/>
      <c r="B49" s="268" t="s">
        <v>48</v>
      </c>
      <c r="C49" s="55" t="s">
        <v>49</v>
      </c>
      <c r="D49" s="25">
        <v>50</v>
      </c>
      <c r="E49" s="21">
        <v>24.264399999999998</v>
      </c>
      <c r="F49" s="21">
        <v>5.891</v>
      </c>
      <c r="G49" s="21">
        <v>2.5000000000000001E-2</v>
      </c>
      <c r="H49" s="21">
        <v>0.18149999999999999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18">
      <c r="A50" s="314"/>
      <c r="B50" s="296" t="s">
        <v>305</v>
      </c>
      <c r="C50" s="57" t="s">
        <v>31</v>
      </c>
      <c r="D50" s="25">
        <v>50</v>
      </c>
      <c r="E50" s="21">
        <v>37.372999999999998</v>
      </c>
      <c r="F50" s="21">
        <v>6.0614999999999997</v>
      </c>
      <c r="G50" s="21">
        <v>0.75</v>
      </c>
      <c r="H50" s="21">
        <v>1.6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</row>
    <row r="51" spans="1:22" ht="18">
      <c r="A51" s="314"/>
      <c r="B51" s="296" t="s">
        <v>32</v>
      </c>
      <c r="C51" s="55" t="s">
        <v>33</v>
      </c>
      <c r="D51" s="25">
        <v>50</v>
      </c>
      <c r="E51" s="21">
        <v>0.2</v>
      </c>
      <c r="F51" s="21">
        <v>0</v>
      </c>
      <c r="G51" s="21">
        <v>0</v>
      </c>
      <c r="H51" s="21">
        <v>0.05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</row>
    <row r="52" spans="1:22" ht="18">
      <c r="A52" s="314"/>
      <c r="B52" s="263" t="s">
        <v>306</v>
      </c>
      <c r="C52" s="55"/>
      <c r="D52" s="25">
        <v>50</v>
      </c>
      <c r="E52" s="21">
        <v>123.1</v>
      </c>
      <c r="F52" s="21">
        <v>26.15</v>
      </c>
      <c r="G52" s="21">
        <v>1</v>
      </c>
      <c r="H52" s="21">
        <v>3.5750000000000002</v>
      </c>
    </row>
    <row r="53" spans="1:22" ht="20.25">
      <c r="A53" s="314"/>
      <c r="B53" s="267" t="s">
        <v>169</v>
      </c>
      <c r="C53" s="55"/>
      <c r="D53" s="25">
        <v>50</v>
      </c>
      <c r="E53" s="21">
        <v>14.9</v>
      </c>
      <c r="F53" s="21">
        <v>2.29</v>
      </c>
      <c r="G53" s="21">
        <v>7.4999999999999997E-2</v>
      </c>
      <c r="H53" s="21">
        <v>0.67500000000000004</v>
      </c>
    </row>
    <row r="54" spans="1:22" ht="18">
      <c r="A54" s="315"/>
      <c r="B54" s="263" t="s">
        <v>51</v>
      </c>
      <c r="C54" s="55"/>
      <c r="D54" s="25">
        <v>50</v>
      </c>
      <c r="E54" s="21">
        <v>24.038</v>
      </c>
      <c r="F54" s="21">
        <v>6.74</v>
      </c>
      <c r="G54" s="21">
        <v>0</v>
      </c>
      <c r="H54" s="21">
        <v>0</v>
      </c>
    </row>
    <row r="55" spans="1:22" s="34" customFormat="1" ht="18.95" customHeight="1">
      <c r="A55" s="415" t="s">
        <v>37</v>
      </c>
      <c r="B55" s="416"/>
      <c r="C55" s="417"/>
      <c r="D55" s="50"/>
      <c r="E55" s="52">
        <f>SUM(E43:E54)</f>
        <v>797.53480000000025</v>
      </c>
      <c r="F55" s="52">
        <f>SUM(F43:F54)</f>
        <v>114.84800000000001</v>
      </c>
      <c r="G55" s="52">
        <f>SUM(G43:G54)</f>
        <v>27.667249999999996</v>
      </c>
      <c r="H55" s="52">
        <f>SUM(H43:H54)</f>
        <v>21.3996</v>
      </c>
      <c r="J55" s="33"/>
      <c r="K55" s="32"/>
      <c r="L55" s="32"/>
      <c r="M55" s="32"/>
      <c r="N55" s="32"/>
      <c r="O55" s="32"/>
    </row>
    <row r="56" spans="1:22" ht="50.1" customHeight="1">
      <c r="A56" s="238" t="s">
        <v>72</v>
      </c>
      <c r="B56" s="29" t="s">
        <v>4</v>
      </c>
      <c r="C56" s="29" t="s">
        <v>5</v>
      </c>
      <c r="D56" s="28" t="s">
        <v>6</v>
      </c>
      <c r="E56" s="28" t="s">
        <v>7</v>
      </c>
      <c r="F56" s="28" t="s">
        <v>8</v>
      </c>
      <c r="G56" s="28" t="s">
        <v>9</v>
      </c>
      <c r="H56" s="28" t="s">
        <v>10</v>
      </c>
    </row>
    <row r="57" spans="1:22" ht="18">
      <c r="A57" s="298"/>
      <c r="B57" s="270" t="s">
        <v>462</v>
      </c>
      <c r="C57" s="23" t="s">
        <v>463</v>
      </c>
      <c r="D57" s="21">
        <v>90</v>
      </c>
      <c r="E57" s="21">
        <v>138.87</v>
      </c>
      <c r="F57" s="21">
        <v>0.77580000000000005</v>
      </c>
      <c r="G57" s="21">
        <v>7.2837000000000005</v>
      </c>
      <c r="H57" s="21">
        <v>17.723700000000001</v>
      </c>
    </row>
    <row r="58" spans="1:22" ht="30">
      <c r="A58" s="278" t="s">
        <v>13</v>
      </c>
      <c r="B58" s="294" t="s">
        <v>464</v>
      </c>
      <c r="C58" s="23" t="s">
        <v>465</v>
      </c>
      <c r="D58" s="27">
        <v>50</v>
      </c>
      <c r="E58" s="21">
        <v>65.400000000000006</v>
      </c>
      <c r="F58" s="21">
        <v>8.34</v>
      </c>
      <c r="G58" s="21">
        <v>1.42</v>
      </c>
      <c r="H58" s="21">
        <v>4.01</v>
      </c>
    </row>
    <row r="59" spans="1:22" ht="18.95" customHeight="1">
      <c r="A59" s="299"/>
      <c r="B59" s="263" t="s">
        <v>59</v>
      </c>
      <c r="C59" s="57"/>
      <c r="D59" s="25">
        <v>60</v>
      </c>
      <c r="E59" s="21">
        <v>43.5</v>
      </c>
      <c r="F59" s="21">
        <v>9.9</v>
      </c>
      <c r="G59" s="21">
        <v>0.06</v>
      </c>
      <c r="H59" s="21">
        <v>1.1399999999999999</v>
      </c>
    </row>
    <row r="60" spans="1:22" ht="18.95" customHeight="1">
      <c r="A60" s="299"/>
      <c r="B60" s="264" t="s">
        <v>126</v>
      </c>
      <c r="C60" s="335" t="s">
        <v>190</v>
      </c>
      <c r="D60" s="25">
        <v>60</v>
      </c>
      <c r="E60" s="21">
        <v>80.400000000000006</v>
      </c>
      <c r="F60" s="21">
        <v>16.32</v>
      </c>
      <c r="G60" s="21">
        <v>0</v>
      </c>
      <c r="H60" s="21">
        <v>2.48</v>
      </c>
    </row>
    <row r="61" spans="1:22" ht="18">
      <c r="A61" s="299"/>
      <c r="B61" s="265" t="s">
        <v>276</v>
      </c>
      <c r="C61" s="23" t="s">
        <v>277</v>
      </c>
      <c r="D61" s="25">
        <v>50</v>
      </c>
      <c r="E61" s="21">
        <v>32.200000000000003</v>
      </c>
      <c r="F61" s="21">
        <v>7.95</v>
      </c>
      <c r="G61" s="21">
        <v>0.3</v>
      </c>
      <c r="H61" s="21">
        <v>0.85</v>
      </c>
      <c r="J61" s="33"/>
      <c r="K61" s="32"/>
      <c r="L61" s="32"/>
      <c r="M61" s="32"/>
      <c r="N61" s="32"/>
      <c r="O61" s="32"/>
    </row>
    <row r="62" spans="1:22" ht="18.95" customHeight="1">
      <c r="A62" s="299"/>
      <c r="B62" s="265" t="s">
        <v>466</v>
      </c>
      <c r="C62" s="23" t="s">
        <v>467</v>
      </c>
      <c r="D62" s="25">
        <v>50</v>
      </c>
      <c r="E62" s="21">
        <v>102</v>
      </c>
      <c r="F62" s="21">
        <v>2.0499999999999998</v>
      </c>
      <c r="G62" s="21">
        <v>9.94</v>
      </c>
      <c r="H62" s="21">
        <v>1.04</v>
      </c>
      <c r="J62" s="33"/>
      <c r="K62" s="32"/>
      <c r="L62" s="32"/>
      <c r="M62" s="32"/>
      <c r="N62" s="32"/>
      <c r="O62" s="32"/>
    </row>
    <row r="63" spans="1:22" ht="18.95" customHeight="1">
      <c r="A63" s="301"/>
      <c r="B63" s="265" t="s">
        <v>280</v>
      </c>
      <c r="C63" s="23" t="s">
        <v>281</v>
      </c>
      <c r="D63" s="25">
        <v>50</v>
      </c>
      <c r="E63" s="21">
        <v>22.654499999999999</v>
      </c>
      <c r="F63" s="21">
        <v>4.3185000000000002</v>
      </c>
      <c r="G63" s="21">
        <v>0.77149999999999996</v>
      </c>
      <c r="H63" s="21">
        <v>0.28699999999999998</v>
      </c>
    </row>
    <row r="64" spans="1:22" ht="18.95" customHeight="1">
      <c r="A64" s="301"/>
      <c r="B64" s="265" t="s">
        <v>468</v>
      </c>
      <c r="C64" s="23"/>
      <c r="D64" s="25">
        <v>100</v>
      </c>
      <c r="E64" s="21">
        <v>62.3</v>
      </c>
      <c r="F64" s="21">
        <v>6.83</v>
      </c>
      <c r="G64" s="21">
        <v>1.1000000000000001</v>
      </c>
      <c r="H64" s="21">
        <v>3.47</v>
      </c>
    </row>
    <row r="65" spans="1:12" ht="18.95" customHeight="1">
      <c r="A65" s="301"/>
      <c r="B65" s="261" t="s">
        <v>26</v>
      </c>
      <c r="C65" s="58" t="s">
        <v>27</v>
      </c>
      <c r="D65" s="49">
        <v>15</v>
      </c>
      <c r="E65" s="21">
        <v>91.315049999999999</v>
      </c>
      <c r="F65" s="21">
        <v>1.92</v>
      </c>
      <c r="G65" s="21">
        <v>7.7350499999999993</v>
      </c>
      <c r="H65" s="21">
        <v>4.2349499999999995</v>
      </c>
    </row>
    <row r="66" spans="1:12" ht="18">
      <c r="A66" s="301"/>
      <c r="B66" s="268" t="s">
        <v>64</v>
      </c>
      <c r="C66" s="55" t="s">
        <v>65</v>
      </c>
      <c r="D66" s="25">
        <v>5</v>
      </c>
      <c r="E66" s="21">
        <v>32.189399999999999</v>
      </c>
      <c r="F66" s="21">
        <v>9.7050000000000011E-2</v>
      </c>
      <c r="G66" s="21">
        <v>3.5305500000000003</v>
      </c>
      <c r="H66" s="21">
        <v>1.3550000000000001E-2</v>
      </c>
    </row>
    <row r="67" spans="1:12" ht="18.95" customHeight="1">
      <c r="A67" s="281" t="s">
        <v>28</v>
      </c>
      <c r="B67" s="265" t="s">
        <v>304</v>
      </c>
      <c r="C67" s="23"/>
      <c r="D67" s="25">
        <v>50</v>
      </c>
      <c r="E67" s="21">
        <v>28.195</v>
      </c>
      <c r="F67" s="21">
        <v>2.4375</v>
      </c>
      <c r="G67" s="21">
        <v>1.2849999999999999</v>
      </c>
      <c r="H67" s="21">
        <v>1.72</v>
      </c>
    </row>
    <row r="68" spans="1:12" ht="37.5" customHeight="1">
      <c r="A68" s="301"/>
      <c r="B68" s="263" t="s">
        <v>30</v>
      </c>
      <c r="C68" s="57" t="s">
        <v>31</v>
      </c>
      <c r="D68" s="25">
        <v>50</v>
      </c>
      <c r="E68" s="21">
        <v>37.372999999999998</v>
      </c>
      <c r="F68" s="21">
        <v>6.0614999999999997</v>
      </c>
      <c r="G68" s="21">
        <v>0.75</v>
      </c>
      <c r="H68" s="21">
        <v>1.6</v>
      </c>
    </row>
    <row r="69" spans="1:12" ht="18.95" customHeight="1">
      <c r="A69" s="301"/>
      <c r="B69" s="263" t="s">
        <v>32</v>
      </c>
      <c r="C69" s="55" t="s">
        <v>33</v>
      </c>
      <c r="D69" s="25">
        <v>50</v>
      </c>
      <c r="E69" s="21">
        <v>0.2</v>
      </c>
      <c r="F69" s="21">
        <v>0</v>
      </c>
      <c r="G69" s="21">
        <v>0</v>
      </c>
      <c r="H69" s="21">
        <v>0.05</v>
      </c>
    </row>
    <row r="70" spans="1:12" ht="18.95" customHeight="1">
      <c r="A70" s="290"/>
      <c r="B70" s="267" t="s">
        <v>306</v>
      </c>
      <c r="C70" s="55"/>
      <c r="D70" s="25">
        <v>50</v>
      </c>
      <c r="E70" s="21">
        <v>123.1</v>
      </c>
      <c r="F70" s="21">
        <v>26.15</v>
      </c>
      <c r="G70" s="21">
        <v>1</v>
      </c>
      <c r="H70" s="21">
        <v>3.5750000000000002</v>
      </c>
    </row>
    <row r="71" spans="1:12" ht="18.95" customHeight="1">
      <c r="A71" s="290"/>
      <c r="B71" s="54" t="s">
        <v>71</v>
      </c>
      <c r="C71" s="53"/>
      <c r="D71" s="25">
        <v>50</v>
      </c>
      <c r="E71" s="21">
        <v>9.4499999999999993</v>
      </c>
      <c r="F71" s="21">
        <v>1.45</v>
      </c>
      <c r="G71" s="21">
        <v>0.05</v>
      </c>
      <c r="H71" s="21">
        <v>0.4</v>
      </c>
    </row>
    <row r="72" spans="1:12" ht="18.95" customHeight="1">
      <c r="A72" s="283"/>
      <c r="B72" s="262" t="s">
        <v>262</v>
      </c>
      <c r="C72" s="55"/>
      <c r="D72" s="25">
        <v>50</v>
      </c>
      <c r="E72" s="21">
        <v>19.988</v>
      </c>
      <c r="F72" s="21">
        <v>5.97</v>
      </c>
      <c r="G72" s="21">
        <v>0</v>
      </c>
      <c r="H72" s="21">
        <v>0.15</v>
      </c>
    </row>
    <row r="73" spans="1:12" ht="18.95" customHeight="1">
      <c r="A73" s="418" t="s">
        <v>37</v>
      </c>
      <c r="B73" s="419"/>
      <c r="C73" s="420"/>
      <c r="D73" s="49"/>
      <c r="E73" s="78">
        <f>SUM(E57:E72)</f>
        <v>889.13495000000012</v>
      </c>
      <c r="F73" s="78">
        <f>SUM(F57:F72)</f>
        <v>100.57035</v>
      </c>
      <c r="G73" s="78">
        <f>SUM(G57:G72)</f>
        <v>35.225799999999992</v>
      </c>
      <c r="H73" s="78">
        <f>SUM(H57:H72)</f>
        <v>42.744199999999999</v>
      </c>
    </row>
    <row r="74" spans="1:12" ht="50.1" customHeight="1">
      <c r="A74" s="238" t="s">
        <v>81</v>
      </c>
      <c r="B74" s="29" t="s">
        <v>4</v>
      </c>
      <c r="C74" s="29" t="s">
        <v>5</v>
      </c>
      <c r="D74" s="28" t="s">
        <v>6</v>
      </c>
      <c r="E74" s="28" t="s">
        <v>7</v>
      </c>
      <c r="F74" s="28" t="s">
        <v>8</v>
      </c>
      <c r="G74" s="28" t="s">
        <v>9</v>
      </c>
      <c r="H74" s="28" t="s">
        <v>10</v>
      </c>
    </row>
    <row r="75" spans="1:12" ht="30">
      <c r="A75" s="303"/>
      <c r="B75" s="261" t="s">
        <v>469</v>
      </c>
      <c r="C75" s="62" t="s">
        <v>470</v>
      </c>
      <c r="D75" s="91">
        <v>100</v>
      </c>
      <c r="E75" s="91">
        <v>125</v>
      </c>
      <c r="F75" s="91">
        <v>17.8</v>
      </c>
      <c r="G75" s="91">
        <v>3.51</v>
      </c>
      <c r="H75" s="91">
        <v>5.04</v>
      </c>
    </row>
    <row r="76" spans="1:12" ht="18">
      <c r="A76" s="278" t="s">
        <v>13</v>
      </c>
      <c r="B76" s="271" t="s">
        <v>471</v>
      </c>
      <c r="C76" s="60" t="s">
        <v>472</v>
      </c>
      <c r="D76" s="99">
        <v>100</v>
      </c>
      <c r="E76" s="91">
        <v>136.81200000000001</v>
      </c>
      <c r="F76" s="91">
        <v>24.844999999999999</v>
      </c>
      <c r="G76" s="91">
        <v>3.3570000000000002</v>
      </c>
      <c r="H76" s="91">
        <v>3.7320000000000002</v>
      </c>
    </row>
    <row r="77" spans="1:12" ht="18">
      <c r="A77" s="304"/>
      <c r="B77" s="265" t="s">
        <v>128</v>
      </c>
      <c r="C77" s="23"/>
      <c r="D77" s="25">
        <v>50</v>
      </c>
      <c r="E77" s="21">
        <v>19.73</v>
      </c>
      <c r="F77" s="21">
        <v>3.05</v>
      </c>
      <c r="G77" s="21">
        <v>0.25</v>
      </c>
      <c r="H77" s="21">
        <v>2.0499999999999998</v>
      </c>
    </row>
    <row r="78" spans="1:12" ht="18.95" customHeight="1">
      <c r="A78" s="305"/>
      <c r="B78" s="263" t="s">
        <v>233</v>
      </c>
      <c r="C78" s="62" t="s">
        <v>258</v>
      </c>
      <c r="D78" s="92">
        <v>50</v>
      </c>
      <c r="E78" s="91">
        <v>17.598500000000001</v>
      </c>
      <c r="F78" s="91">
        <v>3.2825000000000002</v>
      </c>
      <c r="G78" s="91">
        <v>0.54400000000000004</v>
      </c>
      <c r="H78" s="91">
        <v>0.38950000000000001</v>
      </c>
    </row>
    <row r="79" spans="1:12" ht="18.95" customHeight="1">
      <c r="A79" s="305"/>
      <c r="B79" s="268" t="s">
        <v>292</v>
      </c>
      <c r="C79" s="62" t="s">
        <v>293</v>
      </c>
      <c r="D79" s="92">
        <v>50</v>
      </c>
      <c r="E79" s="91">
        <v>29.194500000000001</v>
      </c>
      <c r="F79" s="91">
        <v>5.1740000000000004</v>
      </c>
      <c r="G79" s="91">
        <v>0.83599999999999997</v>
      </c>
      <c r="H79" s="91">
        <v>0.77100000000000002</v>
      </c>
    </row>
    <row r="80" spans="1:12" ht="30">
      <c r="A80" s="306"/>
      <c r="B80" s="263" t="s">
        <v>473</v>
      </c>
      <c r="C80" s="93" t="s">
        <v>474</v>
      </c>
      <c r="D80" s="92">
        <v>100</v>
      </c>
      <c r="E80" s="91">
        <v>49.5</v>
      </c>
      <c r="F80" s="91">
        <v>7.43</v>
      </c>
      <c r="G80" s="91">
        <v>0.66700000000000004</v>
      </c>
      <c r="H80" s="91">
        <v>2.0099999999999998</v>
      </c>
      <c r="I80" s="26"/>
      <c r="J80" s="26"/>
      <c r="K80" s="26"/>
      <c r="L80" s="26"/>
    </row>
    <row r="81" spans="1:8" ht="18.95" customHeight="1">
      <c r="A81" s="306"/>
      <c r="B81" s="261" t="s">
        <v>26</v>
      </c>
      <c r="C81" s="58" t="s">
        <v>27</v>
      </c>
      <c r="D81" s="94">
        <v>15</v>
      </c>
      <c r="E81" s="91">
        <v>91.315049999999999</v>
      </c>
      <c r="F81" s="91">
        <v>1.92</v>
      </c>
      <c r="G81" s="91">
        <v>7.7350499999999993</v>
      </c>
      <c r="H81" s="91">
        <v>4.2349499999999995</v>
      </c>
    </row>
    <row r="82" spans="1:8" ht="18.95" customHeight="1">
      <c r="A82" s="305"/>
      <c r="B82" s="268" t="s">
        <v>62</v>
      </c>
      <c r="C82" s="65" t="s">
        <v>475</v>
      </c>
      <c r="D82" s="92">
        <v>10</v>
      </c>
      <c r="E82" s="91">
        <v>12.790300000000002</v>
      </c>
      <c r="F82" s="91">
        <v>1.4038000000000002</v>
      </c>
      <c r="G82" s="91">
        <v>0.68620000000000003</v>
      </c>
      <c r="H82" s="91">
        <v>0.25559999999999999</v>
      </c>
    </row>
    <row r="83" spans="1:8" ht="18.95" customHeight="1">
      <c r="A83" s="278" t="s">
        <v>28</v>
      </c>
      <c r="B83" s="265" t="s">
        <v>304</v>
      </c>
      <c r="C83" s="93"/>
      <c r="D83" s="92">
        <v>50</v>
      </c>
      <c r="E83" s="91">
        <v>28.195</v>
      </c>
      <c r="F83" s="91">
        <v>2.4375</v>
      </c>
      <c r="G83" s="91">
        <v>1.2849999999999999</v>
      </c>
      <c r="H83" s="91">
        <v>1.72</v>
      </c>
    </row>
    <row r="84" spans="1:8" ht="18.95" customHeight="1">
      <c r="A84" s="306"/>
      <c r="B84" s="266" t="s">
        <v>48</v>
      </c>
      <c r="C84" s="77" t="s">
        <v>49</v>
      </c>
      <c r="D84" s="92">
        <v>50</v>
      </c>
      <c r="E84" s="91">
        <v>24.264399999999998</v>
      </c>
      <c r="F84" s="91">
        <v>5.891</v>
      </c>
      <c r="G84" s="91">
        <v>2.5000000000000001E-2</v>
      </c>
      <c r="H84" s="91">
        <v>0.18149999999999999</v>
      </c>
    </row>
    <row r="85" spans="1:8" ht="18.95" customHeight="1">
      <c r="A85" s="314"/>
      <c r="B85" s="266" t="s">
        <v>305</v>
      </c>
      <c r="C85" s="57" t="s">
        <v>31</v>
      </c>
      <c r="D85" s="92">
        <v>50</v>
      </c>
      <c r="E85" s="91">
        <v>37.372999999999998</v>
      </c>
      <c r="F85" s="91">
        <v>6.0614999999999997</v>
      </c>
      <c r="G85" s="91">
        <v>0.75</v>
      </c>
      <c r="H85" s="91">
        <v>1.6</v>
      </c>
    </row>
    <row r="86" spans="1:8" ht="18.95" customHeight="1">
      <c r="A86" s="312"/>
      <c r="B86" s="266" t="s">
        <v>32</v>
      </c>
      <c r="C86" s="77" t="s">
        <v>33</v>
      </c>
      <c r="D86" s="92">
        <v>50</v>
      </c>
      <c r="E86" s="91">
        <v>0.2</v>
      </c>
      <c r="F86" s="91">
        <v>0</v>
      </c>
      <c r="G86" s="91">
        <v>0</v>
      </c>
      <c r="H86" s="91">
        <v>0.05</v>
      </c>
    </row>
    <row r="87" spans="1:8" ht="18.95" customHeight="1">
      <c r="A87" s="301"/>
      <c r="B87" s="263" t="s">
        <v>306</v>
      </c>
      <c r="C87" s="77"/>
      <c r="D87" s="92">
        <v>50</v>
      </c>
      <c r="E87" s="91">
        <v>123.1</v>
      </c>
      <c r="F87" s="91">
        <v>26.15</v>
      </c>
      <c r="G87" s="91">
        <v>1</v>
      </c>
      <c r="H87" s="91">
        <v>3.5750000000000002</v>
      </c>
    </row>
    <row r="88" spans="1:8" ht="18.95" customHeight="1">
      <c r="A88" s="301"/>
      <c r="B88" s="56" t="s">
        <v>50</v>
      </c>
      <c r="C88" s="62"/>
      <c r="D88" s="25">
        <v>50</v>
      </c>
      <c r="E88" s="21">
        <v>16.2</v>
      </c>
      <c r="F88" s="21">
        <v>2.8</v>
      </c>
      <c r="G88" s="21">
        <v>0.1</v>
      </c>
      <c r="H88" s="21">
        <v>0.3</v>
      </c>
    </row>
    <row r="89" spans="1:8" ht="18.95" customHeight="1">
      <c r="A89" s="302"/>
      <c r="B89" s="263" t="s">
        <v>51</v>
      </c>
      <c r="C89" s="55"/>
      <c r="D89" s="25">
        <v>50</v>
      </c>
      <c r="E89" s="21">
        <v>24.038</v>
      </c>
      <c r="F89" s="21">
        <v>6.74</v>
      </c>
      <c r="G89" s="21">
        <v>0</v>
      </c>
      <c r="H89" s="21">
        <v>0</v>
      </c>
    </row>
    <row r="90" spans="1:8" ht="18.95" customHeight="1">
      <c r="A90" s="421" t="s">
        <v>37</v>
      </c>
      <c r="B90" s="422"/>
      <c r="C90" s="423"/>
      <c r="D90" s="333"/>
      <c r="E90" s="52">
        <f>SUM(E75:E89)</f>
        <v>735.31075000000021</v>
      </c>
      <c r="F90" s="52">
        <f>SUM(F75:F89)</f>
        <v>114.9853</v>
      </c>
      <c r="G90" s="52">
        <f>SUM(G75:G89)</f>
        <v>20.745249999999999</v>
      </c>
      <c r="H90" s="52">
        <f>SUM(H75:H89)</f>
        <v>25.909549999999999</v>
      </c>
    </row>
    <row r="91" spans="1:8" ht="18.95" customHeight="1">
      <c r="A91" s="385" t="s">
        <v>98</v>
      </c>
      <c r="B91" s="386"/>
      <c r="C91" s="386"/>
      <c r="D91" s="387"/>
      <c r="E91" s="20">
        <f>AVERAGE(E24,E41,E55,E73,E90)</f>
        <v>761.46782000000007</v>
      </c>
      <c r="F91" s="19">
        <f>AVERAGE(F24,F41,F55,F73,F90)</f>
        <v>100.79422000000001</v>
      </c>
      <c r="G91" s="19">
        <f>AVERAGE(G24,G41,G55,G73,G90)</f>
        <v>27.352909999999998</v>
      </c>
      <c r="H91" s="19">
        <f>AVERAGE(H24,H41,H55,H73,H90)</f>
        <v>28.842959999999998</v>
      </c>
    </row>
    <row r="92" spans="1:8" ht="18.95" customHeight="1">
      <c r="A92" s="18"/>
      <c r="B92" s="17"/>
      <c r="C92" s="388" t="s">
        <v>433</v>
      </c>
      <c r="D92" s="389"/>
      <c r="E92" s="334"/>
      <c r="F92" s="14">
        <f>(F91*4)/E91*100</f>
        <v>52.947330065766927</v>
      </c>
      <c r="G92" s="14">
        <f>(G91*9)/E91*100</f>
        <v>32.329165269255896</v>
      </c>
      <c r="H92" s="14">
        <f>(H91*4)/E91*100</f>
        <v>15.151243029547851</v>
      </c>
    </row>
    <row r="93" spans="1:8" ht="18.95" customHeight="1">
      <c r="A93" s="16"/>
      <c r="B93" s="15"/>
      <c r="C93" s="390" t="s">
        <v>100</v>
      </c>
      <c r="D93" s="391"/>
      <c r="E93" s="334" t="s">
        <v>101</v>
      </c>
      <c r="F93" s="14" t="s">
        <v>102</v>
      </c>
      <c r="G93" s="14" t="s">
        <v>103</v>
      </c>
      <c r="H93" s="14" t="s">
        <v>104</v>
      </c>
    </row>
    <row r="94" spans="1:8" ht="18.95" customHeight="1">
      <c r="A94" s="405" t="s">
        <v>105</v>
      </c>
      <c r="B94" s="405"/>
      <c r="C94" s="405"/>
      <c r="D94" s="405"/>
      <c r="E94" s="406"/>
      <c r="F94" s="406"/>
      <c r="G94" s="406"/>
      <c r="H94" s="406"/>
    </row>
    <row r="95" spans="1:8" ht="18.95" customHeight="1">
      <c r="A95" s="409" t="s">
        <v>106</v>
      </c>
      <c r="B95" s="410"/>
      <c r="C95" s="410"/>
      <c r="D95" s="410"/>
      <c r="E95" s="410"/>
      <c r="F95" s="410"/>
      <c r="G95" s="410"/>
      <c r="H95" s="411"/>
    </row>
    <row r="96" spans="1:8" ht="18.95" customHeight="1">
      <c r="A96" s="424" t="s">
        <v>107</v>
      </c>
      <c r="B96" s="425"/>
      <c r="C96" s="425"/>
      <c r="D96" s="425"/>
      <c r="E96" s="425"/>
      <c r="F96" s="425"/>
      <c r="G96" s="425"/>
      <c r="H96" s="426"/>
    </row>
    <row r="97" spans="1:8" ht="18.95" customHeight="1">
      <c r="A97" s="412" t="s">
        <v>108</v>
      </c>
      <c r="B97" s="413"/>
      <c r="C97" s="413"/>
      <c r="D97" s="413"/>
      <c r="E97" s="413"/>
      <c r="F97" s="413"/>
      <c r="G97" s="413"/>
      <c r="H97" s="414"/>
    </row>
    <row r="98" spans="1:8" ht="18.95" customHeight="1">
      <c r="A98" s="412" t="s">
        <v>109</v>
      </c>
      <c r="B98" s="413"/>
      <c r="C98" s="413"/>
      <c r="D98" s="413"/>
      <c r="E98" s="413"/>
      <c r="F98" s="413"/>
      <c r="G98" s="413"/>
      <c r="H98" s="414"/>
    </row>
    <row r="99" spans="1:8" ht="18.95" customHeight="1">
      <c r="A99" s="412" t="s">
        <v>110</v>
      </c>
      <c r="B99" s="413"/>
      <c r="C99" s="413"/>
      <c r="D99" s="413"/>
      <c r="E99" s="413"/>
      <c r="F99" s="413"/>
      <c r="G99" s="413"/>
      <c r="H99" s="414"/>
    </row>
    <row r="100" spans="1:8" ht="18.95" customHeight="1">
      <c r="A100" s="407" t="s">
        <v>111</v>
      </c>
      <c r="B100" s="407"/>
      <c r="C100" s="407"/>
      <c r="D100" s="407"/>
      <c r="E100" s="407"/>
      <c r="F100" s="407"/>
      <c r="G100" s="407"/>
      <c r="H100" s="407"/>
    </row>
    <row r="101" spans="1:8" ht="18.95" customHeight="1">
      <c r="A101" s="113" t="s">
        <v>112</v>
      </c>
      <c r="B101" s="112" t="s">
        <v>113</v>
      </c>
      <c r="C101" s="112"/>
      <c r="D101" s="112"/>
      <c r="E101" s="111"/>
      <c r="F101" s="111"/>
      <c r="G101" s="111"/>
      <c r="H101" s="110"/>
    </row>
    <row r="102" spans="1:8" ht="18.95" customHeight="1">
      <c r="A102" s="109" t="s">
        <v>114</v>
      </c>
      <c r="B102" s="108" t="s">
        <v>115</v>
      </c>
      <c r="C102" s="108"/>
      <c r="D102" s="108"/>
      <c r="E102" s="107"/>
      <c r="F102" s="107"/>
      <c r="G102" s="107"/>
      <c r="H102" s="106"/>
    </row>
    <row r="103" spans="1:8" ht="18.95" customHeight="1">
      <c r="A103" s="105" t="s">
        <v>116</v>
      </c>
      <c r="B103" s="104" t="s">
        <v>117</v>
      </c>
      <c r="C103" s="104"/>
      <c r="D103" s="104"/>
      <c r="E103" s="103"/>
      <c r="F103" s="103"/>
      <c r="G103" s="103"/>
      <c r="H103" s="102"/>
    </row>
    <row r="104" spans="1:8" ht="18.95" customHeight="1">
      <c r="A104" s="408" t="s">
        <v>118</v>
      </c>
      <c r="B104" s="408"/>
      <c r="C104" s="408"/>
      <c r="D104" s="408"/>
      <c r="E104" s="408"/>
      <c r="F104" s="408"/>
      <c r="G104" s="408"/>
      <c r="H104" s="408"/>
    </row>
    <row r="105" spans="1:8" ht="18.95" customHeight="1">
      <c r="A105" s="375" t="s">
        <v>119</v>
      </c>
      <c r="B105" s="375"/>
      <c r="C105" s="375"/>
      <c r="D105" s="375"/>
      <c r="E105" s="375"/>
      <c r="F105" s="375"/>
      <c r="G105" s="375"/>
      <c r="H105" s="375"/>
    </row>
  </sheetData>
  <mergeCells count="19">
    <mergeCell ref="A1:B5"/>
    <mergeCell ref="A6:B6"/>
    <mergeCell ref="A91:D91"/>
    <mergeCell ref="C92:D92"/>
    <mergeCell ref="C93:D93"/>
    <mergeCell ref="A24:C24"/>
    <mergeCell ref="A41:C41"/>
    <mergeCell ref="A55:C55"/>
    <mergeCell ref="A73:C73"/>
    <mergeCell ref="A90:C90"/>
    <mergeCell ref="A94:H94"/>
    <mergeCell ref="A105:H105"/>
    <mergeCell ref="A95:H95"/>
    <mergeCell ref="A96:H96"/>
    <mergeCell ref="A97:H97"/>
    <mergeCell ref="A98:H98"/>
    <mergeCell ref="A99:H99"/>
    <mergeCell ref="A100:H100"/>
    <mergeCell ref="A104:H104"/>
  </mergeCells>
  <pageMargins left="0.7" right="0.7" top="0.75" bottom="0.75" header="0.3" footer="0.3"/>
  <pageSetup paperSize="9" scale="48" fitToHeight="0" orientation="landscape" r:id="rId1"/>
  <rowBreaks count="2" manualBreakCount="2">
    <brk id="41" max="7" man="1"/>
    <brk id="73" max="7" man="1"/>
  </rowBreaks>
  <colBreaks count="2" manualBreakCount="2">
    <brk id="2" max="99" man="1"/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0776-2069-44C0-A660-BCACE2CD0B0A}">
  <sheetPr>
    <pageSetUpPr fitToPage="1"/>
  </sheetPr>
  <dimension ref="A1:N134"/>
  <sheetViews>
    <sheetView zoomScale="80" zoomScaleNormal="80" workbookViewId="0">
      <selection activeCell="B51" sqref="B51"/>
    </sheetView>
  </sheetViews>
  <sheetFormatPr defaultRowHeight="15"/>
  <cols>
    <col min="1" max="1" width="9" style="34"/>
    <col min="2" max="2" width="59" style="34" bestFit="1" customWidth="1"/>
    <col min="3" max="3" width="12.625" style="34" customWidth="1"/>
    <col min="4" max="4" width="9" style="34"/>
    <col min="5" max="5" width="51.125" style="34" bestFit="1" customWidth="1"/>
    <col min="6" max="6" width="13.875" style="34" customWidth="1"/>
    <col min="7" max="7" width="9" style="34"/>
    <col min="8" max="8" width="38.125" style="34" customWidth="1"/>
    <col min="9" max="9" width="9" style="34"/>
    <col min="10" max="10" width="53.25" style="34" bestFit="1" customWidth="1"/>
    <col min="11" max="11" width="9" style="34"/>
    <col min="12" max="12" width="22.75" style="34" bestFit="1" customWidth="1"/>
    <col min="13" max="16384" width="9" style="34"/>
  </cols>
  <sheetData>
    <row r="1" spans="1:12">
      <c r="B1" s="127" t="s">
        <v>476</v>
      </c>
      <c r="C1" s="83" t="s">
        <v>477</v>
      </c>
    </row>
    <row r="2" spans="1:12">
      <c r="B2" s="128" t="s">
        <v>478</v>
      </c>
      <c r="C2" s="79" t="s">
        <v>479</v>
      </c>
    </row>
    <row r="3" spans="1:12">
      <c r="B3" s="129" t="s">
        <v>480</v>
      </c>
      <c r="C3" s="83" t="s">
        <v>481</v>
      </c>
      <c r="D3" s="130" t="s">
        <v>482</v>
      </c>
      <c r="E3" s="79" t="s">
        <v>483</v>
      </c>
    </row>
    <row r="4" spans="1:12">
      <c r="B4" s="131" t="s">
        <v>484</v>
      </c>
      <c r="C4" s="83" t="s">
        <v>485</v>
      </c>
      <c r="D4" s="132" t="s">
        <v>486</v>
      </c>
      <c r="E4" s="79" t="s">
        <v>487</v>
      </c>
    </row>
    <row r="5" spans="1:12">
      <c r="B5" s="133" t="s">
        <v>488</v>
      </c>
      <c r="C5" s="79" t="s">
        <v>489</v>
      </c>
      <c r="D5" s="134" t="s">
        <v>490</v>
      </c>
      <c r="E5" s="79" t="s">
        <v>491</v>
      </c>
    </row>
    <row r="6" spans="1:12">
      <c r="B6" s="135" t="s">
        <v>492</v>
      </c>
      <c r="C6" s="79" t="s">
        <v>493</v>
      </c>
    </row>
    <row r="7" spans="1:12">
      <c r="B7" s="136" t="s">
        <v>494</v>
      </c>
      <c r="C7" s="79" t="s">
        <v>495</v>
      </c>
    </row>
    <row r="8" spans="1:12" ht="31.5">
      <c r="A8" s="137" t="str">
        <f>'Nädal_07_4.-9.klass'!A7</f>
        <v>07. nädal</v>
      </c>
      <c r="B8" s="337" t="s">
        <v>496</v>
      </c>
      <c r="C8" s="138" t="s">
        <v>497</v>
      </c>
      <c r="D8" s="138" t="s">
        <v>498</v>
      </c>
      <c r="E8" s="137" t="s">
        <v>13</v>
      </c>
      <c r="F8" s="138" t="s">
        <v>499</v>
      </c>
      <c r="G8" s="137" t="str">
        <f>'Nädal_07_4.-9.klass'!A7</f>
        <v>07. nädal</v>
      </c>
      <c r="H8" s="137" t="s">
        <v>500</v>
      </c>
      <c r="I8" s="137" t="str">
        <f>'Nädal_07_4.-9.klass'!A7</f>
        <v>07. nädal</v>
      </c>
      <c r="J8" s="137" t="s">
        <v>501</v>
      </c>
      <c r="K8" s="137" t="str">
        <f>'Nädal_07_4.-9.klass'!A7</f>
        <v>07. nädal</v>
      </c>
      <c r="L8" s="137" t="s">
        <v>502</v>
      </c>
    </row>
    <row r="9" spans="1:12">
      <c r="A9" s="452" t="s">
        <v>503</v>
      </c>
      <c r="B9" s="338" t="str">
        <f>'Nädal_07_4.-9.klass'!B9</f>
        <v>Kana-karrikaste (L)</v>
      </c>
      <c r="C9" s="443" t="s">
        <v>504</v>
      </c>
      <c r="D9" s="134" t="s">
        <v>490</v>
      </c>
      <c r="E9" s="339" t="str">
        <f>'Nädal_07_4.-9.klass'!B10</f>
        <v>Kikerhernekarri (L)</v>
      </c>
      <c r="F9" s="245"/>
      <c r="G9" s="439" t="s">
        <v>503</v>
      </c>
      <c r="H9" s="139" t="str">
        <f>'Nädal_07_4.-9.klass'!B11</f>
        <v>Täisterapasta/pasta (G) (mahe)</v>
      </c>
      <c r="I9" s="439" t="s">
        <v>503</v>
      </c>
      <c r="J9" s="140" t="str">
        <f>'Nädal_07_4.-9.klass'!B15</f>
        <v>Peedi-küüslaugusalat</v>
      </c>
      <c r="K9" s="439" t="s">
        <v>503</v>
      </c>
      <c r="L9" s="141" t="str">
        <f>'Nädal_07_4.-9.klass'!B23</f>
        <v xml:space="preserve">Pirn </v>
      </c>
    </row>
    <row r="10" spans="1:12" ht="15.75" customHeight="1">
      <c r="A10" s="453"/>
      <c r="B10" s="143"/>
      <c r="C10" s="444"/>
      <c r="D10" s="175"/>
      <c r="E10" s="145"/>
      <c r="F10" s="146" t="s">
        <v>505</v>
      </c>
      <c r="G10" s="442"/>
      <c r="H10" s="139" t="str">
        <f>'Nädal_07_4.-9.klass'!B12</f>
        <v xml:space="preserve">Tatar, aurutatud </v>
      </c>
      <c r="I10" s="442"/>
      <c r="J10" s="140" t="str">
        <f>'Nädal_07_4.-9.klass'!B16</f>
        <v>Hiina kapsas, tomat, redis (mahe)</v>
      </c>
      <c r="K10" s="442"/>
      <c r="L10" s="239"/>
    </row>
    <row r="11" spans="1:12">
      <c r="A11" s="453"/>
      <c r="B11" s="340"/>
      <c r="C11" s="445"/>
      <c r="D11" s="341"/>
      <c r="E11" s="145"/>
      <c r="F11" s="146"/>
      <c r="G11" s="442"/>
      <c r="H11" s="139" t="str">
        <f>'Nädal_07_4.-9.klass'!B13</f>
        <v>Porgand, aurutatud</v>
      </c>
      <c r="I11" s="442"/>
      <c r="J11" s="140"/>
      <c r="K11" s="442"/>
      <c r="L11" s="122"/>
    </row>
    <row r="12" spans="1:12">
      <c r="A12" s="452" t="s">
        <v>506</v>
      </c>
      <c r="B12" s="342" t="str">
        <f>'Nädal_07_4.-9.klass'!B26</f>
        <v xml:space="preserve">Värskekapsaborš sealihaga </v>
      </c>
      <c r="C12" s="483" t="s">
        <v>507</v>
      </c>
      <c r="D12" s="130" t="s">
        <v>482</v>
      </c>
      <c r="E12" s="339" t="str">
        <f>'Nädal_07_4.-9.klass'!B27</f>
        <v xml:space="preserve">Värskekapsaborš punaste ubadega </v>
      </c>
      <c r="F12" s="245"/>
      <c r="G12" s="439" t="s">
        <v>506</v>
      </c>
      <c r="H12" s="139"/>
      <c r="I12" s="452" t="s">
        <v>506</v>
      </c>
      <c r="J12" s="343"/>
      <c r="K12" s="465" t="s">
        <v>506</v>
      </c>
      <c r="L12" s="141" t="str">
        <f>'Nädal_07_4.-9.klass'!B37</f>
        <v>Õun (mahe)</v>
      </c>
    </row>
    <row r="13" spans="1:12">
      <c r="A13" s="453"/>
      <c r="B13" s="148" t="str">
        <f>'Nädal_07_4.-9.klass'!B29</f>
        <v>Marja-mannavaht mustsõstra kastmega (G)</v>
      </c>
      <c r="C13" s="484"/>
      <c r="D13" s="175"/>
      <c r="E13" s="145"/>
      <c r="F13" s="146" t="s">
        <v>508</v>
      </c>
      <c r="G13" s="442"/>
      <c r="H13" s="139"/>
      <c r="I13" s="453"/>
      <c r="J13" s="486"/>
      <c r="K13" s="470"/>
      <c r="L13" s="239"/>
    </row>
    <row r="14" spans="1:12">
      <c r="A14" s="454"/>
      <c r="B14" s="344" t="str">
        <f>'Nädal_07_4.-9.klass'!B30</f>
        <v>Maasika-kohupiimakreem (L)</v>
      </c>
      <c r="C14" s="485"/>
      <c r="D14" s="341"/>
      <c r="E14" s="345"/>
      <c r="F14" s="246"/>
      <c r="G14" s="440"/>
      <c r="H14" s="139"/>
      <c r="I14" s="454"/>
      <c r="J14" s="487"/>
      <c r="K14" s="466"/>
      <c r="L14" s="347"/>
    </row>
    <row r="15" spans="1:12">
      <c r="A15" s="439" t="s">
        <v>490</v>
      </c>
      <c r="B15" s="151" t="str">
        <f>'Nädal_07_4.-9.klass'!B40</f>
        <v>Lõhetükid koorekastmes (G, L)</v>
      </c>
      <c r="C15" s="443" t="s">
        <v>504</v>
      </c>
      <c r="D15" s="348"/>
      <c r="E15" s="349" t="str">
        <f>'Nädal_07_4.-9.klass'!B41</f>
        <v>Juurviljastrooganov (G, L)</v>
      </c>
      <c r="F15" s="245" t="s">
        <v>509</v>
      </c>
      <c r="G15" s="439" t="s">
        <v>490</v>
      </c>
      <c r="H15" s="139" t="str">
        <f>'Nädal_07_4.-9.klass'!B42</f>
        <v>Riis, aurutatud (mahe)</v>
      </c>
      <c r="I15" s="439" t="s">
        <v>490</v>
      </c>
      <c r="J15" s="350" t="str">
        <f>'Nädal_07_4.-9.klass'!B47</f>
        <v>Porgandi-melonisalat</v>
      </c>
      <c r="K15" s="439" t="s">
        <v>490</v>
      </c>
      <c r="L15" s="141" t="str">
        <f>'Nädal_07_4.-9.klass'!B55</f>
        <v xml:space="preserve">Pirn </v>
      </c>
    </row>
    <row r="16" spans="1:12">
      <c r="A16" s="442"/>
      <c r="B16" s="151"/>
      <c r="C16" s="444"/>
      <c r="D16" s="175"/>
      <c r="E16" s="145"/>
      <c r="F16" s="146"/>
      <c r="G16" s="442"/>
      <c r="H16" s="139" t="str">
        <f>'Nädal_07_4.-9.klass'!B43</f>
        <v>Kartul, aurutatud (mahe)</v>
      </c>
      <c r="I16" s="442"/>
      <c r="J16" s="351" t="str">
        <f>'Nädal_07_4.-9.klass'!B48</f>
        <v>Kapsas (mahe), peet, roheline hernes</v>
      </c>
      <c r="K16" s="442"/>
      <c r="L16" s="239"/>
    </row>
    <row r="17" spans="1:14" ht="15.75">
      <c r="A17" s="142"/>
      <c r="B17" s="151" t="str">
        <f>'Nädal_07_4.-9.klass'!B45</f>
        <v>Külm küüslaugu-jogurtikaste (L)</v>
      </c>
      <c r="C17" s="197"/>
      <c r="D17" s="132" t="s">
        <v>486</v>
      </c>
      <c r="E17" s="145"/>
      <c r="F17" s="146"/>
      <c r="G17" s="147"/>
      <c r="H17" s="139" t="str">
        <f>'Nädal_07_4.-9.klass'!B44</f>
        <v>Ahjuköögiviljad</v>
      </c>
      <c r="I17" s="142"/>
      <c r="J17" s="151"/>
      <c r="K17" s="149"/>
      <c r="L17" s="347"/>
      <c r="M17" s="153"/>
      <c r="N17" s="482"/>
    </row>
    <row r="18" spans="1:14">
      <c r="A18" s="452" t="s">
        <v>510</v>
      </c>
      <c r="B18" s="352" t="str">
        <f>'Nädal_07_4.-9.klass'!B58</f>
        <v>Kodune seljanka (G)</v>
      </c>
      <c r="C18" s="478" t="s">
        <v>511</v>
      </c>
      <c r="D18" s="132" t="s">
        <v>486</v>
      </c>
      <c r="E18" s="339" t="str">
        <f>'Nädal_07_4.-9.klass'!B59</f>
        <v xml:space="preserve">Seeneseljanka </v>
      </c>
      <c r="F18" s="245" t="s">
        <v>512</v>
      </c>
      <c r="G18" s="439" t="s">
        <v>510</v>
      </c>
      <c r="H18" s="155"/>
      <c r="I18" s="452" t="s">
        <v>510</v>
      </c>
      <c r="J18" s="343"/>
      <c r="K18" s="465" t="s">
        <v>510</v>
      </c>
      <c r="L18" s="141" t="str">
        <f>'Nädal_07_4.-9.klass'!B68</f>
        <v>Õun (mahe)</v>
      </c>
      <c r="N18" s="482"/>
    </row>
    <row r="19" spans="1:14">
      <c r="A19" s="453"/>
      <c r="B19" s="156" t="str">
        <f>'Nädal_07_4.-9.klass'!B61</f>
        <v>Marjasmuuti (L)</v>
      </c>
      <c r="C19" s="479"/>
      <c r="D19" s="175"/>
      <c r="E19" s="145"/>
      <c r="F19" s="146"/>
      <c r="G19" s="442"/>
      <c r="H19" s="155"/>
      <c r="I19" s="453"/>
      <c r="J19" s="404"/>
      <c r="K19" s="470"/>
      <c r="L19" s="122"/>
      <c r="N19" s="154"/>
    </row>
    <row r="20" spans="1:14">
      <c r="A20" s="454"/>
      <c r="B20" s="353" t="str">
        <f>'Nädal_07_4.-9.klass'!B62</f>
        <v>Pannkook moosiga (G, L, M)</v>
      </c>
      <c r="C20" s="480"/>
      <c r="D20" s="341"/>
      <c r="E20" s="345"/>
      <c r="F20" s="246"/>
      <c r="G20" s="440"/>
      <c r="H20" s="155"/>
      <c r="I20" s="454"/>
      <c r="J20" s="481"/>
      <c r="K20" s="466"/>
      <c r="L20" s="347"/>
    </row>
    <row r="21" spans="1:14">
      <c r="A21" s="439" t="s">
        <v>513</v>
      </c>
      <c r="B21" s="151" t="str">
        <f>'Nädal_07_4.-9.klass'!B71</f>
        <v>Bolognese kaste</v>
      </c>
      <c r="C21" s="473" t="s">
        <v>514</v>
      </c>
      <c r="D21" s="134" t="s">
        <v>490</v>
      </c>
      <c r="E21" s="355" t="str">
        <f>'Nädal_07_4.-9.klass'!B72</f>
        <v>Bolognese kaste sojaubadega</v>
      </c>
      <c r="F21" s="245" t="s">
        <v>515</v>
      </c>
      <c r="G21" s="439" t="s">
        <v>513</v>
      </c>
      <c r="H21" s="158" t="str">
        <f>'Nädal_07_4.-9.klass'!B73</f>
        <v>Täisterapasta/pasta (G) (mahe)</v>
      </c>
      <c r="I21" s="439" t="s">
        <v>513</v>
      </c>
      <c r="J21" s="350" t="str">
        <f>'Nädal_07_4.-9.klass'!B78</f>
        <v>Porgand, paprika, porrulauk (mahe kapsas)</v>
      </c>
      <c r="K21" s="439" t="s">
        <v>513</v>
      </c>
      <c r="L21" s="141" t="e">
        <f>'Nädal_07_4.-9.klass'!#REF!</f>
        <v>#REF!</v>
      </c>
    </row>
    <row r="22" spans="1:14">
      <c r="A22" s="442"/>
      <c r="B22" s="151"/>
      <c r="C22" s="474"/>
      <c r="D22" s="175"/>
      <c r="E22" s="145"/>
      <c r="F22" s="146"/>
      <c r="G22" s="442"/>
      <c r="H22" s="158" t="str">
        <f>'Nädal_07_4.-9.klass'!B74</f>
        <v xml:space="preserve">Riis, aurutatud </v>
      </c>
      <c r="I22" s="442"/>
      <c r="J22" s="350" t="str">
        <f>'Nädal_07_4.-9.klass'!B79</f>
        <v>Seemnesegu (mahe)</v>
      </c>
      <c r="K22" s="442"/>
      <c r="L22" s="239"/>
    </row>
    <row r="23" spans="1:14">
      <c r="A23" s="440"/>
      <c r="B23" s="152"/>
      <c r="C23" s="475"/>
      <c r="D23" s="341"/>
      <c r="E23" s="345"/>
      <c r="F23" s="246"/>
      <c r="G23" s="440"/>
      <c r="H23" s="158" t="str">
        <f>'Nädal_07_4.-9.klass'!B75</f>
        <v>Peet, röstitud</v>
      </c>
      <c r="I23" s="440"/>
      <c r="J23" s="350"/>
      <c r="K23" s="440"/>
      <c r="L23" s="347"/>
    </row>
    <row r="24" spans="1:14" ht="31.5">
      <c r="A24" s="137" t="str">
        <f>'Nädal_08_1_4.-9.klass'!A7</f>
        <v>08. nädal</v>
      </c>
      <c r="B24" s="337" t="s">
        <v>496</v>
      </c>
      <c r="C24" s="138" t="s">
        <v>497</v>
      </c>
      <c r="D24" s="138" t="s">
        <v>498</v>
      </c>
      <c r="E24" s="137" t="s">
        <v>13</v>
      </c>
      <c r="F24" s="138" t="s">
        <v>499</v>
      </c>
      <c r="G24" s="137" t="str">
        <f>'Nädal_08_1_4.-9.klass'!A7</f>
        <v>08. nädal</v>
      </c>
      <c r="H24" s="137" t="s">
        <v>500</v>
      </c>
      <c r="I24" s="137" t="str">
        <f>'Nädal_08_1_4.-9.klass'!A7</f>
        <v>08. nädal</v>
      </c>
      <c r="J24" s="137" t="s">
        <v>501</v>
      </c>
      <c r="K24" s="137" t="str">
        <f>'Nädal_08_1_4.-9.klass'!A7</f>
        <v>08. nädal</v>
      </c>
      <c r="L24" s="137" t="s">
        <v>502</v>
      </c>
    </row>
    <row r="25" spans="1:14">
      <c r="A25" s="452" t="s">
        <v>503</v>
      </c>
      <c r="B25" s="356" t="str">
        <f>'Nädal_08_1_4.-9.klass'!B9</f>
        <v>Sealihakaste (G, L)</v>
      </c>
      <c r="C25" s="467" t="s">
        <v>478</v>
      </c>
      <c r="D25" s="132" t="s">
        <v>486</v>
      </c>
      <c r="E25" s="339" t="str">
        <f>'Nädal_08_1_4.-9.klass'!B10</f>
        <v>Stoovitud porgandid (G, L)</v>
      </c>
      <c r="F25" s="245"/>
      <c r="G25" s="439" t="s">
        <v>503</v>
      </c>
      <c r="H25" s="139" t="str">
        <f>'Nädal_08_1_4.-9.klass'!B11</f>
        <v xml:space="preserve">Tatar, aurutatud </v>
      </c>
      <c r="I25" s="439" t="s">
        <v>503</v>
      </c>
      <c r="J25" s="141" t="str">
        <f>'Nädal_08_1_4.-9.klass'!B14</f>
        <v>Mahla-õlikaste</v>
      </c>
      <c r="K25" s="439" t="s">
        <v>503</v>
      </c>
      <c r="L25" s="141" t="str">
        <f>'Nädal_08_1_4.-9.klass'!B23</f>
        <v xml:space="preserve">Pirn </v>
      </c>
    </row>
    <row r="26" spans="1:14">
      <c r="A26" s="453" t="s">
        <v>506</v>
      </c>
      <c r="B26" s="151"/>
      <c r="C26" s="468"/>
      <c r="D26" s="175"/>
      <c r="E26" s="145"/>
      <c r="F26" s="146" t="s">
        <v>516</v>
      </c>
      <c r="G26" s="442" t="s">
        <v>506</v>
      </c>
      <c r="H26" s="139" t="str">
        <f>'Nädal_08_1_4.-9.klass'!B12</f>
        <v>Kuskuss, aurutatud (G)</v>
      </c>
      <c r="I26" s="442" t="s">
        <v>506</v>
      </c>
      <c r="J26" s="141" t="str">
        <f>'Nädal_08_1_4.-9.klass'!B15</f>
        <v>Peedi-piprajuuresalat (L) (mahe peet)</v>
      </c>
      <c r="K26" s="442" t="s">
        <v>506</v>
      </c>
      <c r="L26" s="239"/>
    </row>
    <row r="27" spans="1:14">
      <c r="A27" s="454" t="s">
        <v>490</v>
      </c>
      <c r="B27" s="357"/>
      <c r="C27" s="469"/>
      <c r="D27" s="341"/>
      <c r="E27" s="345"/>
      <c r="F27" s="246"/>
      <c r="G27" s="440" t="s">
        <v>490</v>
      </c>
      <c r="H27" s="139" t="str">
        <f>'Nädal_08_1_4.-9.klass'!B13</f>
        <v>Brokoli, aurutatud</v>
      </c>
      <c r="I27" s="440" t="s">
        <v>490</v>
      </c>
      <c r="J27" s="141"/>
      <c r="K27" s="440" t="s">
        <v>490</v>
      </c>
      <c r="L27" s="347"/>
    </row>
    <row r="28" spans="1:14">
      <c r="A28" s="452" t="s">
        <v>506</v>
      </c>
      <c r="B28" s="159" t="str">
        <f>'Nädal_08_1_4.-9.klass'!B26</f>
        <v>Hernesupp suitsulihaga (G)</v>
      </c>
      <c r="C28" s="473" t="s">
        <v>514</v>
      </c>
      <c r="D28" s="134" t="s">
        <v>490</v>
      </c>
      <c r="E28" s="355" t="str">
        <f>'Nädal_08_1_4.-9.klass'!B27</f>
        <v>Hernesupp, lihavaba (G)</v>
      </c>
      <c r="F28" s="245"/>
      <c r="G28" s="439" t="s">
        <v>506</v>
      </c>
      <c r="H28" s="84" t="str">
        <f>'Nädal_08_1_4.-9.klass'!B28</f>
        <v>Vastlakukkel vahukoorega (G, L, M, VS)</v>
      </c>
      <c r="I28" s="452" t="s">
        <v>506</v>
      </c>
      <c r="J28" s="141" t="str">
        <f>'Nädal_08_1_4.-9.klass'!B33</f>
        <v>Tee, suhkruta</v>
      </c>
      <c r="K28" s="465" t="s">
        <v>506</v>
      </c>
      <c r="L28" s="141" t="e">
        <f>'Nädal_08_1_4.-9.klass'!#REF!</f>
        <v>#REF!</v>
      </c>
    </row>
    <row r="29" spans="1:14">
      <c r="A29" s="453" t="s">
        <v>513</v>
      </c>
      <c r="B29" s="160"/>
      <c r="C29" s="474"/>
      <c r="D29" s="175"/>
      <c r="E29" s="145"/>
      <c r="F29" s="146" t="s">
        <v>517</v>
      </c>
      <c r="G29" s="442" t="s">
        <v>513</v>
      </c>
      <c r="H29" s="84" t="str">
        <f>'Nädal_08_1_4.-9.klass'!B29</f>
        <v>Kakaojogurt kirssidega (L)</v>
      </c>
      <c r="I29" s="453" t="s">
        <v>513</v>
      </c>
      <c r="J29" s="141" t="str">
        <f>'Nädal_08_1_4.-9.klass'!B34</f>
        <v>Rukkileiva (3 sorti) - ja sepikutoodete valik  (G)</v>
      </c>
      <c r="K29" s="470" t="s">
        <v>513</v>
      </c>
      <c r="L29" s="239"/>
    </row>
    <row r="30" spans="1:14">
      <c r="A30" s="454" t="s">
        <v>518</v>
      </c>
      <c r="B30" s="358"/>
      <c r="C30" s="475"/>
      <c r="D30" s="341"/>
      <c r="E30" s="345"/>
      <c r="F30" s="246"/>
      <c r="G30" s="440" t="s">
        <v>518</v>
      </c>
      <c r="H30" s="84" t="str">
        <f>'Nädal_08_1_4.-9.klass'!B30</f>
        <v>Piimatooted (piim, keefir R 2,5% ) (L) (PRIA)</v>
      </c>
      <c r="I30" s="454" t="s">
        <v>518</v>
      </c>
      <c r="J30" s="161"/>
      <c r="K30" s="466" t="s">
        <v>518</v>
      </c>
      <c r="L30" s="347"/>
    </row>
    <row r="31" spans="1:14">
      <c r="A31" s="439" t="s">
        <v>490</v>
      </c>
      <c r="B31" s="201" t="str">
        <f>'Nädal_08_1_4.-9.klass'!B39</f>
        <v>Paneeritud ahjukala (G, PT)</v>
      </c>
      <c r="C31" s="443" t="s">
        <v>504</v>
      </c>
      <c r="D31" s="130" t="s">
        <v>482</v>
      </c>
      <c r="E31" s="339" t="str">
        <f>'Nädal_08_1_4.-9.klass'!B40</f>
        <v>Tofukaste tomati ja paprikaga (L)</v>
      </c>
      <c r="F31" s="245" t="s">
        <v>515</v>
      </c>
      <c r="G31" s="439" t="s">
        <v>490</v>
      </c>
      <c r="H31" s="139"/>
      <c r="I31" s="439" t="s">
        <v>490</v>
      </c>
      <c r="J31" s="140"/>
      <c r="K31" s="439" t="s">
        <v>490</v>
      </c>
      <c r="L31" s="196" t="e">
        <f>'Nädal_08_1_4.-9.klass'!#REF!</f>
        <v>#REF!</v>
      </c>
    </row>
    <row r="32" spans="1:14">
      <c r="A32" s="442"/>
      <c r="B32" s="156" t="str">
        <f>'Nädal_08_1_4.-9.klass'!B41</f>
        <v>Riis, aurutatud</v>
      </c>
      <c r="C32" s="444"/>
      <c r="D32" s="175"/>
      <c r="E32" s="145"/>
      <c r="F32" s="146"/>
      <c r="G32" s="442"/>
      <c r="H32" s="139"/>
      <c r="I32" s="442"/>
      <c r="J32" s="477"/>
      <c r="K32" s="442"/>
      <c r="L32" s="122"/>
    </row>
    <row r="33" spans="1:12">
      <c r="A33" s="440" t="s">
        <v>490</v>
      </c>
      <c r="B33" s="156" t="str">
        <f>'Nädal_08_1_4.-9.klass'!B42</f>
        <v>Kartul, aurutatud</v>
      </c>
      <c r="C33" s="445"/>
      <c r="D33" s="341"/>
      <c r="E33" s="345"/>
      <c r="F33" s="246"/>
      <c r="G33" s="440" t="s">
        <v>490</v>
      </c>
      <c r="H33" s="75"/>
      <c r="I33" s="440" t="s">
        <v>490</v>
      </c>
      <c r="J33" s="477"/>
      <c r="K33" s="440" t="s">
        <v>490</v>
      </c>
      <c r="L33" s="347"/>
    </row>
    <row r="34" spans="1:12">
      <c r="A34" s="452" t="s">
        <v>510</v>
      </c>
      <c r="B34" s="356" t="str">
        <f>'Nädal_08_1_4.-9.klass'!B57</f>
        <v xml:space="preserve">Raguu köögiviljade ja sealihaga </v>
      </c>
      <c r="C34" s="455" t="s">
        <v>507</v>
      </c>
      <c r="D34" s="134" t="s">
        <v>490</v>
      </c>
      <c r="E34" s="339" t="str">
        <f>'Nädal_08_1_4.-9.klass'!B58</f>
        <v>Kreemjas köögiviljakaste sulatatud juustuga ja basiilikuga (L)</v>
      </c>
      <c r="F34" s="245"/>
      <c r="G34" s="439" t="s">
        <v>510</v>
      </c>
      <c r="H34" s="155" t="str">
        <f>'Nädal_08_1_4.-9.klass'!B59</f>
        <v>Kartulipüree (L)</v>
      </c>
      <c r="I34" s="452" t="s">
        <v>510</v>
      </c>
      <c r="J34" s="141" t="str">
        <f>'Nädal_08_1_4.-9.klass'!B63</f>
        <v>Hiina kapsa salat spinatiga</v>
      </c>
      <c r="K34" s="465" t="s">
        <v>510</v>
      </c>
      <c r="L34" s="141" t="str">
        <f>'Nädal_08_1_4.-9.klass'!B71</f>
        <v xml:space="preserve">Pirn </v>
      </c>
    </row>
    <row r="35" spans="1:12">
      <c r="A35" s="453" t="s">
        <v>513</v>
      </c>
      <c r="B35" s="143"/>
      <c r="C35" s="456"/>
      <c r="D35" s="175"/>
      <c r="E35" s="145"/>
      <c r="F35" s="146" t="s">
        <v>519</v>
      </c>
      <c r="G35" s="442" t="s">
        <v>513</v>
      </c>
      <c r="H35" s="155" t="str">
        <f>'Nädal_08_1_4.-9.klass'!B60</f>
        <v xml:space="preserve">Tatar, aurutatud </v>
      </c>
      <c r="I35" s="453" t="s">
        <v>513</v>
      </c>
      <c r="J35" s="141" t="str">
        <f>'Nädal_08_1_4.-9.klass'!B64</f>
        <v>Porgand (mahe), mais, kurk</v>
      </c>
      <c r="K35" s="470" t="s">
        <v>513</v>
      </c>
      <c r="L35" s="239"/>
    </row>
    <row r="36" spans="1:12">
      <c r="A36" s="454" t="s">
        <v>520</v>
      </c>
      <c r="B36" s="359"/>
      <c r="C36" s="457"/>
      <c r="D36" s="341"/>
      <c r="E36" s="345"/>
      <c r="F36" s="246"/>
      <c r="G36" s="440" t="s">
        <v>520</v>
      </c>
      <c r="H36" s="155" t="str">
        <f>'Nädal_08_1_4.-9.klass'!B61</f>
        <v>Kapsas, röstitud</v>
      </c>
      <c r="I36" s="454" t="s">
        <v>520</v>
      </c>
      <c r="J36" s="140"/>
      <c r="K36" s="466" t="s">
        <v>520</v>
      </c>
      <c r="L36" s="347"/>
    </row>
    <row r="37" spans="1:12">
      <c r="A37" s="439" t="s">
        <v>513</v>
      </c>
      <c r="B37" s="159" t="str">
        <f>'Nädal_08_1_4.-9.klass'!B74</f>
        <v>Kanapada kõrvitsa ja roheliste ubadega (L)</v>
      </c>
      <c r="C37" s="443" t="s">
        <v>504</v>
      </c>
      <c r="D37" s="134" t="s">
        <v>490</v>
      </c>
      <c r="E37" s="360" t="str">
        <f>'Nädal_08_1_4.-9.klass'!B75</f>
        <v>Koorene herne- ja aedviljahautis (L)</v>
      </c>
      <c r="F37" s="245"/>
      <c r="G37" s="439" t="s">
        <v>513</v>
      </c>
      <c r="H37" s="158" t="str">
        <f>'Nädal_08_1_4.-9.klass'!B76</f>
        <v>Täisterapasta/pasta (G) (mahe)</v>
      </c>
      <c r="I37" s="439" t="s">
        <v>513</v>
      </c>
      <c r="J37" s="141" t="str">
        <f>'Nädal_08_1_4.-9.klass'!B81</f>
        <v>Hiina kapsa salat pirni ja Kreeka pähklitega (P)</v>
      </c>
      <c r="K37" s="439" t="s">
        <v>513</v>
      </c>
      <c r="L37" s="141" t="str">
        <f>'Nädal_08_1_4.-9.klass'!B89</f>
        <v>Õun (mahe)</v>
      </c>
    </row>
    <row r="38" spans="1:12">
      <c r="A38" s="442"/>
      <c r="B38" s="159"/>
      <c r="C38" s="444"/>
      <c r="D38" s="175"/>
      <c r="E38" s="163"/>
      <c r="F38" s="146"/>
      <c r="G38" s="442"/>
      <c r="H38" s="158" t="str">
        <f>'Nädal_08_1_4.-9.klass'!B77</f>
        <v>Kinoa, keedetud</v>
      </c>
      <c r="I38" s="442"/>
      <c r="J38" s="141"/>
      <c r="K38" s="442"/>
      <c r="L38" s="356"/>
    </row>
    <row r="39" spans="1:12">
      <c r="A39" s="442" t="s">
        <v>506</v>
      </c>
      <c r="B39" s="159"/>
      <c r="C39" s="444"/>
      <c r="D39" s="175"/>
      <c r="E39" s="163"/>
      <c r="F39" s="146" t="s">
        <v>508</v>
      </c>
      <c r="G39" s="442" t="s">
        <v>506</v>
      </c>
      <c r="H39" s="158" t="str">
        <f>'Nädal_08_1_4.-9.klass'!B78</f>
        <v>Kõrvits, röstitud</v>
      </c>
      <c r="I39" s="442" t="s">
        <v>506</v>
      </c>
      <c r="J39" s="141" t="str">
        <f>'Nädal_08_1_4.-9.klass'!B82</f>
        <v>Peet, porgand (mahe), valge redis</v>
      </c>
      <c r="K39" s="442" t="s">
        <v>506</v>
      </c>
      <c r="L39" s="239"/>
    </row>
    <row r="40" spans="1:12">
      <c r="A40" s="440" t="s">
        <v>490</v>
      </c>
      <c r="B40" s="164"/>
      <c r="C40" s="445"/>
      <c r="D40" s="341"/>
      <c r="E40" s="361"/>
      <c r="F40" s="246"/>
      <c r="G40" s="440" t="s">
        <v>490</v>
      </c>
      <c r="H40" s="158"/>
      <c r="I40" s="440" t="s">
        <v>490</v>
      </c>
      <c r="J40" s="141"/>
      <c r="K40" s="440" t="s">
        <v>490</v>
      </c>
      <c r="L40" s="347"/>
    </row>
    <row r="41" spans="1:12" ht="31.5">
      <c r="A41" s="137" t="str">
        <f>'Nädal_10_4-.9.klass'!A7</f>
        <v>10. nädal</v>
      </c>
      <c r="B41" s="337" t="s">
        <v>496</v>
      </c>
      <c r="C41" s="138" t="s">
        <v>497</v>
      </c>
      <c r="D41" s="138" t="s">
        <v>498</v>
      </c>
      <c r="E41" s="137" t="s">
        <v>13</v>
      </c>
      <c r="F41" s="138" t="s">
        <v>499</v>
      </c>
      <c r="G41" s="137" t="str">
        <f>'Nädal_10_4-.9.klass'!A7</f>
        <v>10. nädal</v>
      </c>
      <c r="H41" s="137" t="s">
        <v>521</v>
      </c>
      <c r="I41" s="137" t="str">
        <f>'Nädal_10_4-.9.klass'!A7</f>
        <v>10. nädal</v>
      </c>
      <c r="J41" s="137" t="s">
        <v>501</v>
      </c>
      <c r="K41" s="137" t="str">
        <f>'Nädal_10_4-.9.klass'!A7</f>
        <v>10. nädal</v>
      </c>
      <c r="L41" s="137" t="s">
        <v>502</v>
      </c>
    </row>
    <row r="42" spans="1:12">
      <c r="A42" s="452" t="s">
        <v>503</v>
      </c>
      <c r="B42" s="140" t="str">
        <f>'Nädal_10_4-.9.klass'!B9</f>
        <v>Kanakaste sulatatud juustuga (G, L)</v>
      </c>
      <c r="C42" s="443" t="s">
        <v>504</v>
      </c>
      <c r="D42" s="134" t="s">
        <v>490</v>
      </c>
      <c r="E42" s="355" t="str">
        <f>'Nädal_10_4-.9.klass'!B10</f>
        <v>Kikerhernekaste sulatatud juustuga ja basiilikuga (G, L)</v>
      </c>
      <c r="F42" s="245"/>
      <c r="G42" s="439" t="s">
        <v>503</v>
      </c>
      <c r="H42" s="75" t="str">
        <f>'Nädal_10_4-.9.klass'!B11</f>
        <v>Kuskuss, aurutatud (G)</v>
      </c>
      <c r="I42" s="439" t="s">
        <v>503</v>
      </c>
      <c r="J42" s="140" t="str">
        <f>'Nädal_10_4-.9.klass'!B15</f>
        <v>Peedi-küüslaugusalat</v>
      </c>
      <c r="K42" s="439" t="s">
        <v>503</v>
      </c>
      <c r="L42" s="140" t="str">
        <f>'Nädal_10_4-.9.klass'!B23</f>
        <v xml:space="preserve">Pirn </v>
      </c>
    </row>
    <row r="43" spans="1:12">
      <c r="A43" s="453" t="s">
        <v>506</v>
      </c>
      <c r="B43" s="140"/>
      <c r="C43" s="444"/>
      <c r="D43" s="175"/>
      <c r="E43" s="145"/>
      <c r="F43" s="146" t="s">
        <v>505</v>
      </c>
      <c r="G43" s="442"/>
      <c r="H43" s="75" t="str">
        <f>'Nädal_10_4-.9.klass'!B12</f>
        <v>Riis, aurutatud (mahe)</v>
      </c>
      <c r="I43" s="442"/>
      <c r="J43" s="476" t="str">
        <f>'Nädal_10_4-.9.klass'!B16</f>
        <v>Hiina kapsas, roheline hernes, nuikapsas</v>
      </c>
      <c r="K43" s="442"/>
      <c r="L43" s="239"/>
    </row>
    <row r="44" spans="1:12">
      <c r="A44" s="454" t="s">
        <v>490</v>
      </c>
      <c r="B44" s="140"/>
      <c r="C44" s="445"/>
      <c r="D44" s="341"/>
      <c r="E44" s="345"/>
      <c r="F44" s="246"/>
      <c r="G44" s="440"/>
      <c r="H44" s="75" t="str">
        <f>'Nädal_10_4-.9.klass'!B13</f>
        <v>Lillkapsas, aurutatud</v>
      </c>
      <c r="I44" s="440"/>
      <c r="J44" s="472"/>
      <c r="K44" s="440"/>
      <c r="L44" s="347"/>
    </row>
    <row r="45" spans="1:12">
      <c r="A45" s="452" t="s">
        <v>506</v>
      </c>
      <c r="B45" s="202" t="str">
        <f>'Nädal_10_4-.9.klass'!B26</f>
        <v>Hartšoo erineva lihaga (G)</v>
      </c>
      <c r="C45" s="467" t="s">
        <v>511</v>
      </c>
      <c r="D45" s="132" t="s">
        <v>486</v>
      </c>
      <c r="E45" s="355" t="str">
        <f>'Nädal_10_4-.9.klass'!B27</f>
        <v>Taimne hartšoo punaste ubadega</v>
      </c>
      <c r="F45" s="362" t="s">
        <v>509</v>
      </c>
      <c r="G45" s="439" t="s">
        <v>506</v>
      </c>
      <c r="H45" s="84"/>
      <c r="I45" s="452" t="s">
        <v>506</v>
      </c>
      <c r="J45" s="140"/>
      <c r="K45" s="465" t="s">
        <v>506</v>
      </c>
      <c r="L45" s="140" t="str">
        <f>'Nädal_10_4-.9.klass'!B36</f>
        <v>Õun  (mahe)</v>
      </c>
    </row>
    <row r="46" spans="1:12">
      <c r="A46" s="453"/>
      <c r="B46" s="193" t="str">
        <f>'Nädal_10_4-.9.klass'!B28</f>
        <v>Mustikajogurt (L)</v>
      </c>
      <c r="C46" s="468"/>
      <c r="D46" s="175"/>
      <c r="E46" s="145"/>
      <c r="F46" s="146"/>
      <c r="G46" s="442"/>
      <c r="H46" s="84"/>
      <c r="I46" s="453"/>
      <c r="J46" s="85"/>
      <c r="K46" s="470"/>
      <c r="L46" s="122"/>
    </row>
    <row r="47" spans="1:12">
      <c r="A47" s="454" t="s">
        <v>518</v>
      </c>
      <c r="B47" s="193" t="str">
        <f>'Nädal_10_4-.9.klass'!B29</f>
        <v>Õunakook mandlipuruga (G, L, M, P, VS, PT)</v>
      </c>
      <c r="C47" s="469"/>
      <c r="D47" s="341"/>
      <c r="E47" s="345"/>
      <c r="F47" s="246"/>
      <c r="G47" s="440"/>
      <c r="H47" s="75"/>
      <c r="I47" s="454"/>
      <c r="J47" s="85"/>
      <c r="K47" s="466"/>
      <c r="L47" s="347"/>
    </row>
    <row r="48" spans="1:12">
      <c r="A48" s="439" t="s">
        <v>490</v>
      </c>
      <c r="B48" s="141" t="str">
        <f>'Nädal_10_4-.9.klass'!B39</f>
        <v>Kana-paprikahautis (G, L)</v>
      </c>
      <c r="C48" s="443" t="s">
        <v>504</v>
      </c>
      <c r="D48" s="134" t="s">
        <v>490</v>
      </c>
      <c r="E48" s="339" t="str">
        <f>'Nädal_10_4-.9.klass'!B40</f>
        <v>Läätse-kaalika-porgandipada</v>
      </c>
      <c r="F48" s="245"/>
      <c r="G48" s="439" t="s">
        <v>490</v>
      </c>
      <c r="H48" s="139" t="str">
        <f>'Nädal_10_4-.9.klass'!B41</f>
        <v>Täisterapasta/pasta (G) (mahe)</v>
      </c>
      <c r="I48" s="439" t="s">
        <v>490</v>
      </c>
      <c r="J48" s="141" t="str">
        <f>'Nädal_10_4-.9.klass'!B46</f>
        <v>Porgandi-punasesibulasalat hapukoorega (L)</v>
      </c>
      <c r="K48" s="439" t="s">
        <v>490</v>
      </c>
      <c r="L48" s="141" t="str">
        <f>'Nädal_10_4-.9.klass'!B54</f>
        <v xml:space="preserve">Pirn </v>
      </c>
    </row>
    <row r="49" spans="1:12">
      <c r="A49" s="442" t="s">
        <v>506</v>
      </c>
      <c r="B49" s="140"/>
      <c r="C49" s="444"/>
      <c r="D49" s="175"/>
      <c r="E49" s="145"/>
      <c r="F49" s="146" t="s">
        <v>522</v>
      </c>
      <c r="G49" s="442"/>
      <c r="H49" s="139" t="str">
        <f>'Nädal_10_4-.9.klass'!B42</f>
        <v>Riis, aurutatud (mahe)</v>
      </c>
      <c r="I49" s="442"/>
      <c r="J49" s="141" t="str">
        <f>'Nädal_10_4-.9.klass'!B47</f>
        <v>Valge rõigas, mais, kapsas</v>
      </c>
      <c r="K49" s="442"/>
      <c r="L49" s="239"/>
    </row>
    <row r="50" spans="1:12">
      <c r="A50" s="440" t="s">
        <v>490</v>
      </c>
      <c r="B50" s="140"/>
      <c r="C50" s="445"/>
      <c r="D50" s="341"/>
      <c r="E50" s="345"/>
      <c r="F50" s="246"/>
      <c r="G50" s="440"/>
      <c r="H50" s="139" t="str">
        <f>'Nädal_10_4-.9.klass'!B43</f>
        <v>Juurseller, röstitud</v>
      </c>
      <c r="I50" s="440"/>
      <c r="J50" s="141"/>
      <c r="K50" s="440"/>
      <c r="L50" s="347"/>
    </row>
    <row r="51" spans="1:12">
      <c r="A51" s="452" t="s">
        <v>510</v>
      </c>
      <c r="B51" s="202" t="str">
        <f>'Nädal_10_4-.9.klass'!B57</f>
        <v>Selge Lõhesupp köögiviljadega</v>
      </c>
      <c r="C51" s="455" t="s">
        <v>514</v>
      </c>
      <c r="D51" s="130" t="s">
        <v>482</v>
      </c>
      <c r="E51" s="355" t="str">
        <f>'Nädal_10_4-.9.klass'!B58</f>
        <v>Pastinaagipüreesupp (L)</v>
      </c>
      <c r="F51" s="245" t="s">
        <v>523</v>
      </c>
      <c r="G51" s="439" t="s">
        <v>510</v>
      </c>
      <c r="H51" s="84"/>
      <c r="I51" s="452" t="s">
        <v>510</v>
      </c>
      <c r="J51" s="140"/>
      <c r="K51" s="465" t="s">
        <v>510</v>
      </c>
      <c r="L51" s="140" t="str">
        <f>'Nädal_10_4-.9.klass'!B67</f>
        <v>Õun  (mahe)</v>
      </c>
    </row>
    <row r="52" spans="1:12">
      <c r="A52" s="453"/>
      <c r="B52" s="193" t="str">
        <f>'Nädal_10_4-.9.klass'!B59</f>
        <v>Kohupiima-piparkoogidessert marjadega (G, L)</v>
      </c>
      <c r="C52" s="456"/>
      <c r="D52" s="175"/>
      <c r="E52" s="145"/>
      <c r="F52" s="146"/>
      <c r="G52" s="442"/>
      <c r="H52" s="84"/>
      <c r="I52" s="453"/>
      <c r="J52" s="140"/>
      <c r="K52" s="470"/>
      <c r="L52" s="122"/>
    </row>
    <row r="53" spans="1:12">
      <c r="A53" s="454" t="s">
        <v>520</v>
      </c>
      <c r="B53" s="193" t="str">
        <f>'Nädal_10_4-.9.klass'!B60</f>
        <v>Apelsinitarretis vahukoorega (L, VS)</v>
      </c>
      <c r="C53" s="457"/>
      <c r="D53" s="341"/>
      <c r="E53" s="145"/>
      <c r="F53" s="146"/>
      <c r="G53" s="440"/>
      <c r="H53" s="75"/>
      <c r="I53" s="454"/>
      <c r="J53" s="140"/>
      <c r="K53" s="466"/>
      <c r="L53" s="347"/>
    </row>
    <row r="54" spans="1:12">
      <c r="A54" s="439" t="s">
        <v>513</v>
      </c>
      <c r="B54" s="141" t="str">
        <f>'Nädal_10_4-.9.klass'!B70</f>
        <v xml:space="preserve">Laisk kapsarull </v>
      </c>
      <c r="C54" s="455" t="s">
        <v>507</v>
      </c>
      <c r="D54" s="206" t="s">
        <v>482</v>
      </c>
      <c r="E54" s="208" t="str">
        <f>'Nädal_10_4-.9.klass'!B71</f>
        <v>Värskekapsa-läätsehautis</v>
      </c>
      <c r="F54" s="245" t="s">
        <v>505</v>
      </c>
      <c r="G54" s="465" t="s">
        <v>513</v>
      </c>
      <c r="H54" s="158" t="str">
        <f>'Nädal_10_4-.9.klass'!B72</f>
        <v>Kartul, aurutatud</v>
      </c>
      <c r="I54" s="439" t="s">
        <v>513</v>
      </c>
      <c r="J54" s="141" t="str">
        <f>'Nädal_10_4-.9.klass'!B77</f>
        <v>Peedisalat pohladega</v>
      </c>
      <c r="K54" s="439" t="s">
        <v>513</v>
      </c>
      <c r="L54" s="141" t="str">
        <f>'Nädal_10_4-.9.klass'!B85</f>
        <v xml:space="preserve">Pirn </v>
      </c>
    </row>
    <row r="55" spans="1:12">
      <c r="A55" s="442"/>
      <c r="B55" s="141" t="str">
        <f>'Nädal_10_4-.9.klass'!B75</f>
        <v>Soe tomatikaste</v>
      </c>
      <c r="C55" s="457"/>
      <c r="D55" s="207" t="s">
        <v>490</v>
      </c>
      <c r="E55" s="209"/>
      <c r="F55" s="146"/>
      <c r="G55" s="470"/>
      <c r="H55" s="158" t="str">
        <f>'Nädal_10_4-.9.klass'!B73</f>
        <v>Tatar, aurutatud (mahe)</v>
      </c>
      <c r="I55" s="440"/>
      <c r="J55" s="141" t="str">
        <f>'Nädal_10_4-.9.klass'!B78</f>
        <v>Nuikapsas, porgand, hapukurk</v>
      </c>
      <c r="K55" s="442"/>
      <c r="L55" s="347"/>
    </row>
    <row r="56" spans="1:12" ht="15.75">
      <c r="A56" s="440"/>
      <c r="B56" s="356"/>
      <c r="C56" s="363"/>
      <c r="D56" s="207"/>
      <c r="E56" s="210"/>
      <c r="F56" s="246"/>
      <c r="G56" s="466"/>
      <c r="H56" s="158" t="str">
        <f>'Nädal_10_4-.9.klass'!B74</f>
        <v>Aedoad, aurutatu</v>
      </c>
      <c r="I56" s="346"/>
      <c r="J56" s="356"/>
      <c r="K56" s="440"/>
      <c r="L56" s="347"/>
    </row>
    <row r="57" spans="1:12" ht="31.5">
      <c r="A57" s="137" t="str">
        <f>'Nädal_11_4.-9.klass'!A7</f>
        <v>11. nädal</v>
      </c>
      <c r="B57" s="337" t="s">
        <v>496</v>
      </c>
      <c r="C57" s="138" t="s">
        <v>497</v>
      </c>
      <c r="D57" s="138" t="s">
        <v>498</v>
      </c>
      <c r="E57" s="364" t="s">
        <v>13</v>
      </c>
      <c r="F57" s="365" t="s">
        <v>499</v>
      </c>
      <c r="G57" s="137" t="str">
        <f>'Nädal_11_4.-9.klass'!A7</f>
        <v>11. nädal</v>
      </c>
      <c r="H57" s="137" t="s">
        <v>500</v>
      </c>
      <c r="I57" s="137" t="str">
        <f>'Nädal_11_4.-9.klass'!A7</f>
        <v>11. nädal</v>
      </c>
      <c r="J57" s="337" t="s">
        <v>501</v>
      </c>
      <c r="K57" s="137" t="str">
        <f>'Nädal_11_4.-9.klass'!A7</f>
        <v>11. nädal</v>
      </c>
      <c r="L57" s="137" t="s">
        <v>502</v>
      </c>
    </row>
    <row r="58" spans="1:12">
      <c r="A58" s="452" t="s">
        <v>503</v>
      </c>
      <c r="B58" s="141" t="str">
        <f>'Nädal_11_4.-9.klass'!B9</f>
        <v xml:space="preserve">Kodune sealihaguljašš </v>
      </c>
      <c r="C58" s="473" t="s">
        <v>514</v>
      </c>
      <c r="D58" s="134" t="s">
        <v>490</v>
      </c>
      <c r="E58" s="339" t="str">
        <f>'Nädal_11_4.-9.klass'!B10</f>
        <v>Läätseguljašš (mahe)</v>
      </c>
      <c r="F58" s="343"/>
      <c r="G58" s="439" t="s">
        <v>503</v>
      </c>
      <c r="H58" s="139" t="str">
        <f>'Nädal_11_4.-9.klass'!B11</f>
        <v>Riis, aurutatud (mahe)</v>
      </c>
      <c r="I58" s="452" t="s">
        <v>503</v>
      </c>
      <c r="J58" s="356" t="str">
        <f>'Nädal_11_4.-9.klass'!B15</f>
        <v>Kapsa-mangosalat</v>
      </c>
      <c r="K58" s="465" t="s">
        <v>503</v>
      </c>
      <c r="L58" s="141" t="str">
        <f>'Nädal_11_4.-9.klass'!B23</f>
        <v>Õun (mahe)</v>
      </c>
    </row>
    <row r="59" spans="1:12">
      <c r="A59" s="453" t="s">
        <v>506</v>
      </c>
      <c r="B59" s="141"/>
      <c r="C59" s="474"/>
      <c r="D59" s="175"/>
      <c r="E59" s="145"/>
      <c r="F59" s="157" t="s">
        <v>524</v>
      </c>
      <c r="G59" s="442"/>
      <c r="H59" s="139" t="str">
        <f>'Nädal_11_4.-9.klass'!B12</f>
        <v>Kuskuss, aurutatud (G)</v>
      </c>
      <c r="I59" s="453"/>
      <c r="J59" s="151" t="str">
        <f>'Nädal_11_4.-9.klass'!B16</f>
        <v>Peet, kaalikas, mais</v>
      </c>
      <c r="K59" s="470"/>
      <c r="L59" s="239"/>
    </row>
    <row r="60" spans="1:12">
      <c r="A60" s="454" t="s">
        <v>490</v>
      </c>
      <c r="B60" s="141"/>
      <c r="C60" s="475"/>
      <c r="D60" s="341"/>
      <c r="E60" s="345"/>
      <c r="F60" s="354"/>
      <c r="G60" s="440"/>
      <c r="H60" s="139" t="str">
        <f>'Nädal_11_4.-9.klass'!B13</f>
        <v>Miniporgandid, aurutatud</v>
      </c>
      <c r="I60" s="454"/>
      <c r="J60" s="350"/>
      <c r="K60" s="466"/>
      <c r="L60" s="347"/>
    </row>
    <row r="61" spans="1:12">
      <c r="A61" s="452" t="s">
        <v>506</v>
      </c>
      <c r="B61" s="140" t="str">
        <f>'Nädal_11_4.-9.klass'!B26</f>
        <v>Pasta hakkliha ja köögiviljadega (G)</v>
      </c>
      <c r="C61" s="467" t="s">
        <v>511</v>
      </c>
      <c r="D61" s="130" t="s">
        <v>482</v>
      </c>
      <c r="E61" s="355" t="str">
        <f>'Nädal_11_4.-9.klass'!B27</f>
        <v>Pasta kikerherne ja juustuga (G, L)</v>
      </c>
      <c r="F61" s="343"/>
      <c r="G61" s="439" t="s">
        <v>506</v>
      </c>
      <c r="H61" s="155" t="str">
        <f>'Nädal_11_4.-9.klass'!B28</f>
        <v>Aedoad küüslauguga, ahjus küpsetatud</v>
      </c>
      <c r="I61" s="452" t="s">
        <v>506</v>
      </c>
      <c r="J61" s="151" t="str">
        <f>'Nädal_11_4.-9.klass'!B31</f>
        <v>Kõrvitsa-pastinaagi-virsikusalat</v>
      </c>
      <c r="K61" s="465" t="s">
        <v>506</v>
      </c>
      <c r="L61" s="141" t="str">
        <f>'Nädal_11_4.-9.klass'!B39</f>
        <v>Pirn</v>
      </c>
    </row>
    <row r="62" spans="1:12">
      <c r="A62" s="453" t="s">
        <v>513</v>
      </c>
      <c r="B62" s="141" t="str">
        <f>'Nädal_11_4.-9.klass'!B29</f>
        <v>Soe tomatikaste</v>
      </c>
      <c r="C62" s="468"/>
      <c r="D62" s="132" t="s">
        <v>486</v>
      </c>
      <c r="E62" s="145"/>
      <c r="F62" s="157" t="s">
        <v>505</v>
      </c>
      <c r="G62" s="442"/>
      <c r="H62" s="155"/>
      <c r="I62" s="453"/>
      <c r="J62" s="151" t="str">
        <f>'Nädal_11_4.-9.klass'!B32</f>
        <v>Hiina kapsas, tomat, roheline sibul (mahe)</v>
      </c>
      <c r="K62" s="470"/>
      <c r="L62" s="239"/>
    </row>
    <row r="63" spans="1:12">
      <c r="A63" s="454" t="s">
        <v>518</v>
      </c>
      <c r="B63" s="140"/>
      <c r="C63" s="469"/>
      <c r="D63" s="341"/>
      <c r="E63" s="345"/>
      <c r="F63" s="354"/>
      <c r="G63" s="440"/>
      <c r="H63" s="155"/>
      <c r="I63" s="454"/>
      <c r="J63" s="358"/>
      <c r="K63" s="466"/>
      <c r="L63" s="347"/>
    </row>
    <row r="64" spans="1:12">
      <c r="A64" s="439" t="s">
        <v>490</v>
      </c>
      <c r="B64" s="203" t="str">
        <f>'Nädal_11_4.-9.klass'!B42</f>
        <v>Selge kalasupp riisiga</v>
      </c>
      <c r="C64" s="443" t="s">
        <v>504</v>
      </c>
      <c r="D64" s="130" t="s">
        <v>482</v>
      </c>
      <c r="E64" s="339" t="str">
        <f>'Nädal_11_4.-9.klass'!B43</f>
        <v>Selge köögiviljasupp riivitud keedumunaga (M)</v>
      </c>
      <c r="F64" s="366"/>
      <c r="G64" s="439" t="s">
        <v>490</v>
      </c>
      <c r="H64" s="139"/>
      <c r="I64" s="452" t="s">
        <v>490</v>
      </c>
      <c r="J64" s="143"/>
      <c r="K64" s="465" t="s">
        <v>490</v>
      </c>
      <c r="L64" s="141" t="str">
        <f>'Nädal_11_4.-9.klass'!B52</f>
        <v>Õun (mahe)</v>
      </c>
    </row>
    <row r="65" spans="1:12">
      <c r="A65" s="442"/>
      <c r="B65" s="193" t="str">
        <f>'Nädal_11_4.-9.klass'!B44</f>
        <v>Marjamuffin (G, L, M)</v>
      </c>
      <c r="C65" s="444"/>
      <c r="D65" s="175"/>
      <c r="E65" s="145"/>
      <c r="F65" s="157"/>
      <c r="G65" s="442"/>
      <c r="H65" s="139"/>
      <c r="I65" s="453"/>
      <c r="J65" s="471"/>
      <c r="K65" s="470"/>
      <c r="L65" s="122"/>
    </row>
    <row r="66" spans="1:12">
      <c r="A66" s="440" t="s">
        <v>490</v>
      </c>
      <c r="B66" s="193" t="str">
        <f>'Nädal_11_4.-9.klass'!B45</f>
        <v>Õuna-rukkileivakreem (G)</v>
      </c>
      <c r="C66" s="445"/>
      <c r="D66" s="341"/>
      <c r="E66" s="345"/>
      <c r="F66" s="354"/>
      <c r="G66" s="440"/>
      <c r="H66" s="139"/>
      <c r="I66" s="454"/>
      <c r="J66" s="472"/>
      <c r="K66" s="466"/>
      <c r="L66" s="347"/>
    </row>
    <row r="67" spans="1:12">
      <c r="A67" s="452" t="s">
        <v>510</v>
      </c>
      <c r="B67" s="141" t="str">
        <f>'Nädal_11_4.-9.klass'!B55</f>
        <v>Kanamaks hapukoorekastmes (G, L)</v>
      </c>
      <c r="C67" s="455" t="s">
        <v>507</v>
      </c>
      <c r="D67" s="134" t="s">
        <v>490</v>
      </c>
      <c r="E67" s="339" t="str">
        <f>'Nädal_11_4.-9.klass'!B56</f>
        <v>Läätsepada brokoli, porgandi ja paprikaga (L)</v>
      </c>
      <c r="F67" s="343"/>
      <c r="G67" s="439" t="s">
        <v>510</v>
      </c>
      <c r="H67" s="155" t="str">
        <f>'Nädal_11_4.-9.klass'!B57</f>
        <v>Kartul, aurutatud (mahe)</v>
      </c>
      <c r="I67" s="452" t="s">
        <v>510</v>
      </c>
      <c r="J67" s="151" t="str">
        <f>'Nädal_11_4.-9.klass'!B62</f>
        <v>Porgandi-ananassisalat</v>
      </c>
      <c r="K67" s="465" t="s">
        <v>510</v>
      </c>
      <c r="L67" s="141" t="str">
        <f>'Nädal_11_4.-9.klass'!B70</f>
        <v>Pirn</v>
      </c>
    </row>
    <row r="68" spans="1:12">
      <c r="A68" s="453" t="s">
        <v>513</v>
      </c>
      <c r="B68" s="141"/>
      <c r="C68" s="456"/>
      <c r="D68" s="175"/>
      <c r="E68" s="145"/>
      <c r="F68" s="157" t="s">
        <v>522</v>
      </c>
      <c r="G68" s="442"/>
      <c r="H68" s="155" t="str">
        <f>'Nädal_11_4.-9.klass'!B58</f>
        <v>Tatar, aurutatud (mahe)</v>
      </c>
      <c r="I68" s="453"/>
      <c r="J68" s="151" t="str">
        <f>'Nädal_11_4.-9.klass'!B63</f>
        <v>Nuikapsas, kikerherned, punane redis</v>
      </c>
      <c r="K68" s="470"/>
      <c r="L68" s="239"/>
    </row>
    <row r="69" spans="1:12">
      <c r="A69" s="454" t="s">
        <v>520</v>
      </c>
      <c r="B69" s="141"/>
      <c r="C69" s="457"/>
      <c r="D69" s="341"/>
      <c r="E69" s="345"/>
      <c r="F69" s="354"/>
      <c r="G69" s="440"/>
      <c r="H69" s="155" t="str">
        <f>'Nädal_11_4.-9.klass'!B59</f>
        <v>Pastinaak, röstitud</v>
      </c>
      <c r="I69" s="454"/>
      <c r="J69" s="359"/>
      <c r="K69" s="466"/>
      <c r="L69" s="347"/>
    </row>
    <row r="70" spans="1:12">
      <c r="A70" s="452" t="s">
        <v>513</v>
      </c>
      <c r="B70" s="141" t="str">
        <f>'Nädal_11_4.-9.klass'!B73</f>
        <v xml:space="preserve">Jogurti-ürdimarinaadis broileri poolkoib (L, PT) </v>
      </c>
      <c r="C70" s="443" t="s">
        <v>504</v>
      </c>
      <c r="D70" s="348"/>
      <c r="E70" s="355" t="str">
        <f>'Nädal_11_4.-9.klass'!B74</f>
        <v>Juurviljapihv (G, L, M, PT)</v>
      </c>
      <c r="F70" s="343"/>
      <c r="G70" s="439" t="s">
        <v>513</v>
      </c>
      <c r="H70" s="162" t="str">
        <f>'Nädal_11_4.-9.klass'!B75</f>
        <v>Riis, aurutatud (mahe)</v>
      </c>
      <c r="I70" s="452" t="s">
        <v>513</v>
      </c>
      <c r="J70" s="151" t="str">
        <f>'Nädal_11_4.-9.klass'!B80</f>
        <v>Peedi-piprajuuresalat</v>
      </c>
      <c r="K70" s="465" t="s">
        <v>513</v>
      </c>
      <c r="L70" s="141" t="str">
        <f>'Nädal_11_4.-9.klass'!B88</f>
        <v>Õun (mahe)</v>
      </c>
    </row>
    <row r="71" spans="1:12">
      <c r="A71" s="453" t="s">
        <v>506</v>
      </c>
      <c r="B71" s="141" t="str">
        <f>'Nädal_11_4.-9.klass'!B78</f>
        <v>Soe valge kaste (G, L)</v>
      </c>
      <c r="C71" s="444"/>
      <c r="D71" s="134" t="s">
        <v>490</v>
      </c>
      <c r="E71" s="145"/>
      <c r="F71" s="157" t="s">
        <v>525</v>
      </c>
      <c r="G71" s="442"/>
      <c r="H71" s="162" t="str">
        <f>'Nädal_11_4.-9.klass'!B76</f>
        <v>Täisterapasta/pasta (G) (mahe)</v>
      </c>
      <c r="I71" s="453"/>
      <c r="J71" s="151" t="str">
        <f>'Nädal_11_4.-9.klass'!B81</f>
        <v>Hiina kapsas, marineeritud punane sibul, brokoli</v>
      </c>
      <c r="K71" s="470"/>
      <c r="L71" s="239"/>
    </row>
    <row r="72" spans="1:12">
      <c r="A72" s="454" t="s">
        <v>490</v>
      </c>
      <c r="B72" s="141"/>
      <c r="C72" s="445"/>
      <c r="D72" s="341"/>
      <c r="E72" s="345"/>
      <c r="F72" s="354"/>
      <c r="G72" s="440"/>
      <c r="H72" s="162" t="str">
        <f>'Nädal_11_4.-9.klass'!B77</f>
        <v>Ahjuköögiviljad</v>
      </c>
      <c r="I72" s="454"/>
      <c r="J72" s="350"/>
      <c r="K72" s="466"/>
      <c r="L72" s="347"/>
    </row>
    <row r="73" spans="1:12" ht="31.5">
      <c r="A73" s="137" t="str">
        <f>'Nädal_12_4.-9.klass'!A7</f>
        <v>12. nädal</v>
      </c>
      <c r="B73" s="337" t="s">
        <v>496</v>
      </c>
      <c r="C73" s="138" t="s">
        <v>497</v>
      </c>
      <c r="D73" s="138" t="s">
        <v>498</v>
      </c>
      <c r="E73" s="137" t="s">
        <v>13</v>
      </c>
      <c r="F73" s="138" t="s">
        <v>499</v>
      </c>
      <c r="G73" s="137" t="str">
        <f>A73</f>
        <v>12. nädal</v>
      </c>
      <c r="H73" s="137" t="s">
        <v>521</v>
      </c>
      <c r="I73" s="137" t="str">
        <f>A73</f>
        <v>12. nädal</v>
      </c>
      <c r="J73" s="166" t="s">
        <v>501</v>
      </c>
      <c r="K73" s="137" t="str">
        <f>A73</f>
        <v>12. nädal</v>
      </c>
      <c r="L73" s="137" t="s">
        <v>502</v>
      </c>
    </row>
    <row r="74" spans="1:12">
      <c r="A74" s="452" t="s">
        <v>503</v>
      </c>
      <c r="B74" s="338" t="str">
        <f>'Nädal_12_4.-9.klass'!B9</f>
        <v>Kanalihatükid magushapus kastmes</v>
      </c>
      <c r="C74" s="449" t="s">
        <v>507</v>
      </c>
      <c r="D74" s="132" t="s">
        <v>486</v>
      </c>
      <c r="E74" s="339" t="str">
        <f>'Nädal_12_4.-9.klass'!B10</f>
        <v>Lillkapsas magushapus kastmes</v>
      </c>
      <c r="F74" s="245" t="s">
        <v>512</v>
      </c>
      <c r="G74" s="439" t="s">
        <v>503</v>
      </c>
      <c r="H74" s="155" t="str">
        <f>'Nädal_12_4.-9.klass'!B11</f>
        <v>Tatar, aurutatud (mahe)</v>
      </c>
      <c r="I74" s="167"/>
      <c r="J74" s="177" t="str">
        <f>'Nädal_12_4.-9.klass'!B14</f>
        <v>Peedi-küüslaugusalat</v>
      </c>
      <c r="K74" s="441" t="s">
        <v>503</v>
      </c>
      <c r="L74" s="368" t="str">
        <f>'Nädal_12_4.-9.klass'!B23</f>
        <v xml:space="preserve">Pirn </v>
      </c>
    </row>
    <row r="75" spans="1:12">
      <c r="A75" s="453"/>
      <c r="B75" s="143"/>
      <c r="C75" s="450"/>
      <c r="D75" s="175"/>
      <c r="E75" s="145"/>
      <c r="F75" s="146"/>
      <c r="G75" s="442"/>
      <c r="H75" s="155" t="str">
        <f>'Nädal_12_4.-9.klass'!B12</f>
        <v>Kuskuss, aurutatud (G)</v>
      </c>
      <c r="I75" s="169"/>
      <c r="J75" s="176" t="str">
        <f>'Nädal_12_4.-9.klass'!B15</f>
        <v>Kapsas, roheline hernes, redis</v>
      </c>
      <c r="K75" s="441"/>
      <c r="L75" s="122"/>
    </row>
    <row r="76" spans="1:12">
      <c r="A76" s="453"/>
      <c r="B76" s="340"/>
      <c r="C76" s="451"/>
      <c r="D76" s="341"/>
      <c r="E76" s="145"/>
      <c r="F76" s="146"/>
      <c r="G76" s="442"/>
      <c r="H76" s="155" t="str">
        <f>'Nädal_12_4.-9.klass'!B13</f>
        <v>Porgand, aurutatud</v>
      </c>
      <c r="I76" s="169"/>
      <c r="J76" s="216"/>
      <c r="K76" s="441"/>
      <c r="L76" s="122"/>
    </row>
    <row r="77" spans="1:12">
      <c r="A77" s="452" t="s">
        <v>506</v>
      </c>
      <c r="B77" s="204" t="str">
        <f>'Nädal_12_4.-9.klass'!B26</f>
        <v xml:space="preserve">Värskekapsasupp veiselihaga </v>
      </c>
      <c r="C77" s="467" t="s">
        <v>478</v>
      </c>
      <c r="D77" s="132" t="s">
        <v>486</v>
      </c>
      <c r="E77" s="339" t="str">
        <f>'Nädal_12_4.-9.klass'!B27</f>
        <v>Värskekapsasupp kikerhernestega (mahe)</v>
      </c>
      <c r="F77" s="245" t="s">
        <v>509</v>
      </c>
      <c r="G77" s="439" t="s">
        <v>506</v>
      </c>
      <c r="H77" s="84"/>
      <c r="I77" s="167"/>
      <c r="J77" s="120"/>
      <c r="K77" s="441" t="s">
        <v>506</v>
      </c>
      <c r="L77" s="123" t="str">
        <f>'Nädal_12_4.-9.klass'!B37</f>
        <v>Õun (mahe)</v>
      </c>
    </row>
    <row r="78" spans="1:12">
      <c r="A78" s="453"/>
      <c r="B78" s="165" t="str">
        <f>'Nädal_12_4.-9.klass'!B29</f>
        <v>Virsiku-kohupiimakreem (L)</v>
      </c>
      <c r="C78" s="468"/>
      <c r="D78" s="175"/>
      <c r="E78" s="145"/>
      <c r="F78" s="146"/>
      <c r="G78" s="442"/>
      <c r="H78" s="84"/>
      <c r="I78" s="170"/>
      <c r="J78" s="120"/>
      <c r="K78" s="441"/>
      <c r="L78" s="124"/>
    </row>
    <row r="79" spans="1:12">
      <c r="A79" s="454"/>
      <c r="B79" s="165" t="str">
        <f>'Nädal_12_4.-9.klass'!B30</f>
        <v>Banaani-kakaojogurt (L)</v>
      </c>
      <c r="C79" s="469"/>
      <c r="D79" s="341"/>
      <c r="E79" s="345"/>
      <c r="F79" s="246"/>
      <c r="G79" s="440"/>
      <c r="H79" s="84"/>
      <c r="I79" s="170"/>
      <c r="J79" s="120"/>
      <c r="K79" s="441"/>
      <c r="L79" s="125"/>
    </row>
    <row r="80" spans="1:12">
      <c r="A80" s="439" t="s">
        <v>490</v>
      </c>
      <c r="B80" s="356" t="str">
        <f>'Nädal_12_4.-9.klass'!B40</f>
        <v>Paneeritud ahjukala (G, PT)</v>
      </c>
      <c r="C80" s="455" t="s">
        <v>514</v>
      </c>
      <c r="D80" s="130" t="s">
        <v>482</v>
      </c>
      <c r="E80" s="349" t="str">
        <f>'Nädal_12_4.-9.klass'!B41</f>
        <v>Tatra-seenekotletid (G, PT) (mahe)</v>
      </c>
      <c r="F80" s="245" t="s">
        <v>526</v>
      </c>
      <c r="G80" s="439" t="s">
        <v>490</v>
      </c>
      <c r="H80" s="155" t="str">
        <f>'Nädal_12_4.-9.klass'!B43</f>
        <v>Kartulipuder (L)</v>
      </c>
      <c r="I80" s="167"/>
      <c r="J80" s="177" t="str">
        <f>'Nädal_12_4.-9.klass'!B46</f>
        <v>Hiina kapsa salat spinati, meloni ja punase sibulaga</v>
      </c>
      <c r="K80" s="441" t="s">
        <v>490</v>
      </c>
      <c r="L80" s="368" t="str">
        <f>'Nädal_12_4.-9.klass'!B55</f>
        <v xml:space="preserve">Pirn </v>
      </c>
    </row>
    <row r="81" spans="1:12">
      <c r="A81" s="442"/>
      <c r="B81" s="151" t="str">
        <f>'Nädal_12_4.-9.klass'!B42</f>
        <v>Külm hapukoorekaste sidruniga (L)</v>
      </c>
      <c r="C81" s="456"/>
      <c r="D81" s="134" t="s">
        <v>490</v>
      </c>
      <c r="E81" s="349" t="str">
        <f>'Nädal_12_4.-9.klass'!B42</f>
        <v>Külm hapukoorekaste sidruniga (L)</v>
      </c>
      <c r="F81" s="146"/>
      <c r="G81" s="442"/>
      <c r="H81" s="155" t="str">
        <f>'Nädal_12_4.-9.klass'!B44</f>
        <v xml:space="preserve">Riis, aurutatud </v>
      </c>
      <c r="I81" s="169"/>
      <c r="J81" s="176" t="str">
        <f>'Nädal_12_4.-9.klass'!B47</f>
        <v>Peet, roheline hernes, porgand</v>
      </c>
      <c r="K81" s="441"/>
      <c r="L81" s="122"/>
    </row>
    <row r="82" spans="1:12">
      <c r="A82" s="440"/>
      <c r="B82" s="171"/>
      <c r="C82" s="457"/>
      <c r="D82" s="341"/>
      <c r="E82" s="345"/>
      <c r="F82" s="246"/>
      <c r="G82" s="440"/>
      <c r="H82" s="155" t="str">
        <f>'Nädal_12_4.-9.klass'!B45</f>
        <v>Kapsas, röstitud</v>
      </c>
      <c r="I82" s="170"/>
      <c r="J82" s="121"/>
      <c r="K82" s="441"/>
      <c r="L82" s="347"/>
    </row>
    <row r="83" spans="1:12">
      <c r="A83" s="452" t="s">
        <v>510</v>
      </c>
      <c r="B83" s="352" t="str">
        <f>'Nädal_12_4.-9.klass'!B58</f>
        <v>Frikadellisupp (G)</v>
      </c>
      <c r="C83" s="462" t="s">
        <v>527</v>
      </c>
      <c r="D83" s="348"/>
      <c r="E83" s="339" t="str">
        <f>'Nädal_12_4.-9.klass'!B59</f>
        <v>Juurviljapüreesupp (L) (mahe)</v>
      </c>
      <c r="F83" s="245" t="s">
        <v>523</v>
      </c>
      <c r="G83" s="439" t="s">
        <v>510</v>
      </c>
      <c r="H83" s="84"/>
      <c r="I83" s="167"/>
      <c r="J83" s="120"/>
      <c r="K83" s="441" t="s">
        <v>510</v>
      </c>
      <c r="L83" s="123" t="str">
        <f>'Nädal_12_4.-9.klass'!B68</f>
        <v>Õun (mahe)</v>
      </c>
    </row>
    <row r="84" spans="1:12">
      <c r="A84" s="453"/>
      <c r="B84" s="165" t="str">
        <f>'Nädal_12_4.-9.klass'!B60</f>
        <v>Pannkook moosiga (G, L, M)</v>
      </c>
      <c r="C84" s="463"/>
      <c r="D84" s="175"/>
      <c r="E84" s="145"/>
      <c r="F84" s="146"/>
      <c r="G84" s="442"/>
      <c r="H84" s="84"/>
      <c r="I84" s="167"/>
      <c r="J84" s="120"/>
      <c r="K84" s="441"/>
      <c r="L84" s="124"/>
    </row>
    <row r="85" spans="1:12">
      <c r="A85" s="454"/>
      <c r="B85" s="165" t="str">
        <f>'Nädal_12_4.-9.klass'!B61</f>
        <v>Mango-kohupiimakreem (L)</v>
      </c>
      <c r="C85" s="464"/>
      <c r="D85" s="341"/>
      <c r="E85" s="145"/>
      <c r="F85" s="146"/>
      <c r="G85" s="440"/>
      <c r="H85" s="84"/>
      <c r="I85" s="167"/>
      <c r="J85" s="120"/>
      <c r="K85" s="441"/>
      <c r="L85" s="125"/>
    </row>
    <row r="86" spans="1:12">
      <c r="A86" s="439" t="s">
        <v>513</v>
      </c>
      <c r="B86" s="151" t="str">
        <f>'Nädal_12_4.-9.klass'!B71</f>
        <v>Kanapasta juustu ja basiilikuga (G, L)</v>
      </c>
      <c r="C86" s="443" t="s">
        <v>504</v>
      </c>
      <c r="D86" s="207" t="s">
        <v>490</v>
      </c>
      <c r="E86" s="180" t="str">
        <f>'Nädal_12_4.-9.klass'!B72</f>
        <v>Suvikõrvitsapasta juustu ja basiilikuga (G, L) (mahe)</v>
      </c>
      <c r="F86" s="245" t="s">
        <v>515</v>
      </c>
      <c r="G86" s="465" t="s">
        <v>513</v>
      </c>
      <c r="H86" s="173" t="str">
        <f>'Nädal_12_4.-9.klass'!B73</f>
        <v>Baklažaan-paprika-sibul, röstitud</v>
      </c>
      <c r="I86" s="213"/>
      <c r="J86" s="177" t="str">
        <f>'Nädal_12_4.-9.klass'!B75</f>
        <v>Porgandi-apelsinisalat</v>
      </c>
      <c r="K86" s="441" t="s">
        <v>513</v>
      </c>
      <c r="L86" s="368" t="str">
        <f>'Nädal_12_4.-9.klass'!B84</f>
        <v xml:space="preserve">Pirn </v>
      </c>
    </row>
    <row r="87" spans="1:12">
      <c r="A87" s="442"/>
      <c r="B87" s="151" t="str">
        <f>'Nädal_12_4.-9.klass'!B74</f>
        <v xml:space="preserve">Soe tomatikaste </v>
      </c>
      <c r="C87" s="444"/>
      <c r="D87" s="211" t="s">
        <v>486</v>
      </c>
      <c r="E87" s="181"/>
      <c r="F87" s="146"/>
      <c r="G87" s="466"/>
      <c r="H87" s="174"/>
      <c r="I87" s="214"/>
      <c r="J87" s="176" t="str">
        <f>'Nädal_12_4.-9.klass'!B76</f>
        <v>Valge peakapsas, mais, hapukurk</v>
      </c>
      <c r="K87" s="441"/>
      <c r="L87" s="347"/>
    </row>
    <row r="88" spans="1:12" ht="15.75">
      <c r="A88" s="440"/>
      <c r="B88" s="151"/>
      <c r="C88" s="445"/>
      <c r="D88" s="212"/>
      <c r="E88" s="182"/>
      <c r="F88" s="246"/>
      <c r="G88" s="150"/>
      <c r="H88" s="174"/>
      <c r="I88" s="215"/>
      <c r="J88" s="121"/>
      <c r="K88" s="441"/>
      <c r="L88" s="347"/>
    </row>
    <row r="89" spans="1:12" ht="31.5">
      <c r="A89" s="137" t="str">
        <f>'Nädal_13_10.-12.klass'!A7</f>
        <v>13. nädal</v>
      </c>
      <c r="B89" s="337" t="s">
        <v>496</v>
      </c>
      <c r="C89" s="138" t="s">
        <v>497</v>
      </c>
      <c r="D89" s="138" t="s">
        <v>498</v>
      </c>
      <c r="E89" s="364" t="s">
        <v>13</v>
      </c>
      <c r="F89" s="365" t="s">
        <v>499</v>
      </c>
      <c r="G89" s="137" t="str">
        <f>A89</f>
        <v>13. nädal</v>
      </c>
      <c r="H89" s="138" t="s">
        <v>500</v>
      </c>
      <c r="I89" s="138" t="str">
        <f>A89</f>
        <v>13. nädal</v>
      </c>
      <c r="J89" s="166" t="s">
        <v>501</v>
      </c>
      <c r="K89" s="369" t="str">
        <f>A89</f>
        <v>13. nädal</v>
      </c>
      <c r="L89" s="137" t="s">
        <v>502</v>
      </c>
    </row>
    <row r="90" spans="1:12">
      <c r="A90" s="452" t="s">
        <v>503</v>
      </c>
      <c r="B90" s="356" t="str">
        <f>'Nädal_13_4.-9.klass'!B9</f>
        <v>Böfstrooganov (G, L) (mahe)</v>
      </c>
      <c r="C90" s="467" t="s">
        <v>478</v>
      </c>
      <c r="D90" s="132" t="s">
        <v>486</v>
      </c>
      <c r="E90" s="339" t="str">
        <f>'Nädal_13_4.-9.klass'!B10</f>
        <v>Köögiviljastrooganov (G, L)</v>
      </c>
      <c r="F90" s="245" t="s">
        <v>515</v>
      </c>
      <c r="G90" s="439" t="s">
        <v>503</v>
      </c>
      <c r="H90" s="155" t="str">
        <f>'Nädal_13_4.-9.klass'!B11</f>
        <v>Tatar, aurutatud (mahe)</v>
      </c>
      <c r="I90" s="441" t="s">
        <v>503</v>
      </c>
      <c r="J90" s="177" t="str">
        <f>'Nädal_13_4.-9.klass'!B14</f>
        <v>Kapsa-paprikasalat</v>
      </c>
      <c r="K90" s="441" t="s">
        <v>503</v>
      </c>
      <c r="L90" s="123" t="str">
        <f>'Nädal_13_4.-9.klass'!B23</f>
        <v>Õun (mahe)</v>
      </c>
    </row>
    <row r="91" spans="1:12">
      <c r="A91" s="453" t="s">
        <v>506</v>
      </c>
      <c r="B91" s="143"/>
      <c r="C91" s="468"/>
      <c r="D91" s="175"/>
      <c r="E91" s="145"/>
      <c r="F91" s="146"/>
      <c r="G91" s="442" t="s">
        <v>506</v>
      </c>
      <c r="H91" s="155" t="str">
        <f>'Nädal_13_4.-9.klass'!B12</f>
        <v xml:space="preserve">Riis, aurutatud </v>
      </c>
      <c r="I91" s="441"/>
      <c r="J91" s="176" t="str">
        <f>'Nädal_13_4.-9.klass'!B15</f>
        <v>Porgand, porrulauk, lillkapsas</v>
      </c>
      <c r="K91" s="441"/>
      <c r="L91" s="124"/>
    </row>
    <row r="92" spans="1:12">
      <c r="A92" s="454" t="s">
        <v>490</v>
      </c>
      <c r="B92" s="340"/>
      <c r="C92" s="469"/>
      <c r="D92" s="341"/>
      <c r="E92" s="345"/>
      <c r="F92" s="246"/>
      <c r="G92" s="440" t="s">
        <v>490</v>
      </c>
      <c r="H92" s="155" t="str">
        <f>'Nädal_13_4.-9.klass'!B13</f>
        <v>Peet, röstitud</v>
      </c>
      <c r="I92" s="441"/>
      <c r="J92" s="121"/>
      <c r="K92" s="441"/>
      <c r="L92" s="125"/>
    </row>
    <row r="93" spans="1:12">
      <c r="A93" s="452" t="s">
        <v>506</v>
      </c>
      <c r="B93" s="370" t="str">
        <f>'Nädal_13_4.-9.klass'!B26</f>
        <v>Hakkliha-riisipall (M, PT)</v>
      </c>
      <c r="C93" s="458" t="s">
        <v>527</v>
      </c>
      <c r="D93" s="348"/>
      <c r="E93" s="355" t="str">
        <f>'Nädal_13_4.-9.klass'!B27</f>
        <v>Juurviljakotlet (G, M, PT) (mahe)</v>
      </c>
      <c r="F93" s="245" t="s">
        <v>523</v>
      </c>
      <c r="G93" s="439" t="s">
        <v>506</v>
      </c>
      <c r="H93" s="155" t="str">
        <f>'Nädal_13_4.-9.klass'!B28</f>
        <v>Kartul, aurutatud (mahe)</v>
      </c>
      <c r="I93" s="439" t="s">
        <v>506</v>
      </c>
      <c r="J93" s="176" t="str">
        <f>'Nädal_13_4.-9.klass'!B32</f>
        <v>Peedi-piprajuuresalat (L)</v>
      </c>
      <c r="K93" s="439" t="s">
        <v>506</v>
      </c>
      <c r="L93" s="123" t="str">
        <f>'Nädal_13_4.-9.klass'!B41</f>
        <v xml:space="preserve">Pirn </v>
      </c>
    </row>
    <row r="94" spans="1:12">
      <c r="A94" s="454" t="s">
        <v>518</v>
      </c>
      <c r="B94" s="371" t="str">
        <f>'Nädal_13_4.-9.klass'!B31</f>
        <v>Soe valge kaste (G, L)</v>
      </c>
      <c r="C94" s="459"/>
      <c r="D94" s="134" t="s">
        <v>490</v>
      </c>
      <c r="E94" s="345"/>
      <c r="F94" s="246"/>
      <c r="G94" s="440" t="s">
        <v>518</v>
      </c>
      <c r="H94" s="155" t="str">
        <f>'Nädal_13_4.-9.klass'!B30</f>
        <v>Porgand, röstitud</v>
      </c>
      <c r="I94" s="440"/>
      <c r="J94" s="176"/>
      <c r="K94" s="440"/>
      <c r="L94" s="125"/>
    </row>
    <row r="95" spans="1:12">
      <c r="A95" s="439" t="s">
        <v>490</v>
      </c>
      <c r="B95" s="201" t="str">
        <f>'Nädal_13_4.-9.klass'!B44</f>
        <v>Rassolnik kanalihaga (G)</v>
      </c>
      <c r="C95" s="443" t="s">
        <v>504</v>
      </c>
      <c r="D95" s="348"/>
      <c r="E95" s="339" t="str">
        <f>'Nädal_13_4.-9.klass'!B45</f>
        <v>Rassolnik põldubadega (G) (mahe)</v>
      </c>
      <c r="F95" s="245" t="s">
        <v>509</v>
      </c>
      <c r="G95" s="439" t="s">
        <v>490</v>
      </c>
      <c r="H95" s="84"/>
      <c r="I95" s="441" t="s">
        <v>490</v>
      </c>
      <c r="J95" s="126"/>
      <c r="K95" s="441" t="s">
        <v>490</v>
      </c>
      <c r="L95" s="123" t="str">
        <f>'Nädal_13_4.-9.klass'!B55</f>
        <v>Õun (mahe)</v>
      </c>
    </row>
    <row r="96" spans="1:12">
      <c r="A96" s="442"/>
      <c r="B96" s="165" t="str">
        <f>'Nädal_13_4.-9.klass'!B47</f>
        <v>Ploomi-pirnikompott vahukoorega (L)</v>
      </c>
      <c r="C96" s="444"/>
      <c r="D96" s="175"/>
      <c r="E96" s="178"/>
      <c r="F96" s="146"/>
      <c r="G96" s="442"/>
      <c r="H96" s="84"/>
      <c r="I96" s="441"/>
      <c r="J96" s="120"/>
      <c r="K96" s="441"/>
      <c r="L96" s="179"/>
    </row>
    <row r="97" spans="1:12">
      <c r="A97" s="440" t="s">
        <v>490</v>
      </c>
      <c r="B97" s="165" t="str">
        <f>'Nädal_13_4.-9.klass'!B48</f>
        <v>Mustsõstra-rukkivaht (G)</v>
      </c>
      <c r="C97" s="445"/>
      <c r="D97" s="341"/>
      <c r="E97" s="345"/>
      <c r="F97" s="246"/>
      <c r="G97" s="440" t="s">
        <v>490</v>
      </c>
      <c r="H97" s="84"/>
      <c r="I97" s="441"/>
      <c r="J97" s="121"/>
      <c r="K97" s="441"/>
      <c r="L97" s="125"/>
    </row>
    <row r="98" spans="1:12">
      <c r="A98" s="452" t="s">
        <v>510</v>
      </c>
      <c r="B98" s="356" t="str">
        <f>'Nädal_13_4.-9.klass'!B58</f>
        <v>Kalapada värviliste köögiviljadega</v>
      </c>
      <c r="C98" s="455" t="s">
        <v>514</v>
      </c>
      <c r="D98" s="130" t="s">
        <v>482</v>
      </c>
      <c r="E98" s="355" t="str">
        <f>'Nädal_13_4.-9.klass'!B59</f>
        <v>Läätsepada värviliste köögiviljadega (mahe)</v>
      </c>
      <c r="F98" s="245" t="s">
        <v>512</v>
      </c>
      <c r="G98" s="439" t="s">
        <v>510</v>
      </c>
      <c r="H98" s="155" t="str">
        <f>'Nädal_13_4.-9.klass'!B60</f>
        <v>Täisterapasta/pasta (G) (mahe)</v>
      </c>
      <c r="I98" s="439" t="s">
        <v>510</v>
      </c>
      <c r="J98" s="177" t="str">
        <f>'Nädal_13_4.-9.klass'!B63</f>
        <v>Porgandi-mangosalat (mahe porgand)</v>
      </c>
      <c r="K98" s="439" t="s">
        <v>510</v>
      </c>
      <c r="L98" s="123" t="str">
        <f>'Nädal_13_4.-9.klass'!B73</f>
        <v xml:space="preserve">Pirn </v>
      </c>
    </row>
    <row r="99" spans="1:12">
      <c r="A99" s="453" t="s">
        <v>513</v>
      </c>
      <c r="B99" s="143"/>
      <c r="C99" s="456"/>
      <c r="D99" s="175"/>
      <c r="E99" s="145"/>
      <c r="F99" s="146"/>
      <c r="G99" s="442" t="s">
        <v>513</v>
      </c>
      <c r="H99" s="155" t="str">
        <f>'Nädal_13_4.-9.klass'!B61</f>
        <v xml:space="preserve">Riis, aurutatud </v>
      </c>
      <c r="I99" s="442" t="s">
        <v>513</v>
      </c>
      <c r="J99" s="177" t="str">
        <f>'Nädal_13_4.-9.klass'!B64</f>
        <v>Hiina kapsas, roheline hernes, marineeritud punane sibul</v>
      </c>
      <c r="K99" s="442" t="s">
        <v>513</v>
      </c>
      <c r="L99" s="124"/>
    </row>
    <row r="100" spans="1:12">
      <c r="A100" s="454" t="s">
        <v>520</v>
      </c>
      <c r="B100" s="359"/>
      <c r="C100" s="457"/>
      <c r="D100" s="341"/>
      <c r="E100" s="345"/>
      <c r="F100" s="246"/>
      <c r="G100" s="440" t="s">
        <v>520</v>
      </c>
      <c r="H100" s="155" t="str">
        <f>'Nädal_13_4.-9.klass'!B62</f>
        <v>Brokoli, aurutatud</v>
      </c>
      <c r="I100" s="440" t="s">
        <v>520</v>
      </c>
      <c r="J100" s="177"/>
      <c r="K100" s="440" t="s">
        <v>520</v>
      </c>
      <c r="L100" s="125"/>
    </row>
    <row r="101" spans="1:12">
      <c r="A101" s="439" t="s">
        <v>513</v>
      </c>
      <c r="B101" s="160" t="str">
        <f>'Nädal_13_4.-9.klass'!B76</f>
        <v>Hautatud kanaliha ürtidi-köögiviljaleemes</v>
      </c>
      <c r="C101" s="460" t="s">
        <v>484</v>
      </c>
      <c r="D101" s="130" t="s">
        <v>482</v>
      </c>
      <c r="E101" s="360" t="str">
        <f>'Nädal_13_4.-9.klass'!B77</f>
        <v>Kartuli-seeneroog Vahemere ürtidega</v>
      </c>
      <c r="F101" s="245" t="s">
        <v>526</v>
      </c>
      <c r="G101" s="439" t="s">
        <v>513</v>
      </c>
      <c r="H101" s="174" t="str">
        <f>'Nädal_13_4.-9.klass'!B80</f>
        <v>Aedoad, aurutatu</v>
      </c>
      <c r="I101" s="439" t="s">
        <v>513</v>
      </c>
      <c r="J101" s="126"/>
      <c r="K101" s="439" t="s">
        <v>513</v>
      </c>
      <c r="L101" s="123" t="str">
        <f>'Nädal_13_4.-9.klass'!B92</f>
        <v>Õun (mahe)</v>
      </c>
    </row>
    <row r="102" spans="1:12">
      <c r="A102" s="440" t="s">
        <v>490</v>
      </c>
      <c r="B102" s="160" t="str">
        <f>'Nädal_13_4.-9.klass'!B81</f>
        <v>Külm jogurti-küüslaugukaste (L)</v>
      </c>
      <c r="C102" s="461"/>
      <c r="D102" s="134" t="s">
        <v>490</v>
      </c>
      <c r="E102" s="361"/>
      <c r="F102" s="246"/>
      <c r="G102" s="440" t="s">
        <v>490</v>
      </c>
      <c r="H102" s="174"/>
      <c r="I102" s="440" t="s">
        <v>490</v>
      </c>
      <c r="J102" s="121"/>
      <c r="K102" s="440" t="s">
        <v>490</v>
      </c>
      <c r="L102" s="125"/>
    </row>
    <row r="103" spans="1:12" ht="31.5">
      <c r="A103" s="137" t="str">
        <f>'Nädal_14_10.-12.klass'!A7</f>
        <v>14. nädal</v>
      </c>
      <c r="B103" s="337" t="s">
        <v>496</v>
      </c>
      <c r="C103" s="138" t="s">
        <v>497</v>
      </c>
      <c r="D103" s="138" t="s">
        <v>498</v>
      </c>
      <c r="E103" s="137" t="s">
        <v>13</v>
      </c>
      <c r="F103" s="138" t="s">
        <v>499</v>
      </c>
      <c r="G103" s="137" t="str">
        <f>A103</f>
        <v>14. nädal</v>
      </c>
      <c r="H103" s="137" t="s">
        <v>500</v>
      </c>
      <c r="I103" s="137" t="str">
        <f>A103</f>
        <v>14. nädal</v>
      </c>
      <c r="J103" s="137" t="s">
        <v>501</v>
      </c>
      <c r="K103" s="166" t="str">
        <f>A103</f>
        <v>14. nädal</v>
      </c>
      <c r="L103" s="137" t="s">
        <v>502</v>
      </c>
    </row>
    <row r="104" spans="1:12">
      <c r="A104" s="452" t="s">
        <v>503</v>
      </c>
      <c r="B104" s="141" t="str">
        <f>'Nädal_14_4-.9.klass'!B9</f>
        <v>Magushapu sealihapada seesamiseemnetega</v>
      </c>
      <c r="C104" s="449" t="s">
        <v>507</v>
      </c>
      <c r="D104" s="132" t="s">
        <v>486</v>
      </c>
      <c r="E104" s="355" t="str">
        <f>'Nädal_14_4-.9.klass'!B10</f>
        <v>Edamame oad magushapus kastmes (mahe)</v>
      </c>
      <c r="F104" s="245" t="s">
        <v>509</v>
      </c>
      <c r="G104" s="439" t="s">
        <v>503</v>
      </c>
      <c r="H104" s="155" t="str">
        <f>'Nädal_14_4-.9.klass'!B11</f>
        <v>Täisterapasta/pasta (G) (mahe)</v>
      </c>
      <c r="I104" s="439" t="s">
        <v>503</v>
      </c>
      <c r="J104" s="177" t="str">
        <f>'Nädal_14_4-.9.klass'!B14</f>
        <v>Peedisalat pohladega</v>
      </c>
      <c r="K104" s="439" t="s">
        <v>503</v>
      </c>
      <c r="L104" s="123" t="str">
        <f>'Nädal_14_4-.9.klass'!B23</f>
        <v xml:space="preserve">Pirn </v>
      </c>
    </row>
    <row r="105" spans="1:12">
      <c r="A105" s="453" t="s">
        <v>506</v>
      </c>
      <c r="B105" s="140"/>
      <c r="C105" s="450"/>
      <c r="D105" s="175"/>
      <c r="E105" s="145"/>
      <c r="F105" s="146"/>
      <c r="G105" s="442"/>
      <c r="H105" s="155" t="str">
        <f>'Nädal_14_4-.9.klass'!B12</f>
        <v>Riis, aurutatud (mahe)</v>
      </c>
      <c r="I105" s="442"/>
      <c r="J105" s="177" t="str">
        <f>'Nädal_14_4-.9.klass'!B15</f>
        <v>Valge peakapsas, aeduba, kõrvits</v>
      </c>
      <c r="K105" s="442"/>
      <c r="L105" s="124"/>
    </row>
    <row r="106" spans="1:12">
      <c r="A106" s="454" t="s">
        <v>490</v>
      </c>
      <c r="B106" s="140"/>
      <c r="C106" s="451"/>
      <c r="D106" s="341"/>
      <c r="E106" s="345"/>
      <c r="F106" s="246"/>
      <c r="G106" s="440"/>
      <c r="H106" s="155" t="str">
        <f>'Nädal_14_4-.9.klass'!B13</f>
        <v>Kõrvits, röstitud</v>
      </c>
      <c r="I106" s="440"/>
      <c r="J106" s="121"/>
      <c r="K106" s="440"/>
      <c r="L106" s="125"/>
    </row>
    <row r="107" spans="1:12">
      <c r="A107" s="452" t="s">
        <v>506</v>
      </c>
      <c r="B107" s="205" t="str">
        <f>'Nädal_14_4-.9.klass'!B26</f>
        <v>Selge lõhesupp</v>
      </c>
      <c r="C107" s="443" t="s">
        <v>504</v>
      </c>
      <c r="D107" s="130" t="s">
        <v>482</v>
      </c>
      <c r="E107" s="355" t="str">
        <f>'Nädal_14_4-.9.klass'!B27</f>
        <v>Kikerhernesupp kümne köögiviljaga (mahe)</v>
      </c>
      <c r="F107" s="362" t="s">
        <v>505</v>
      </c>
      <c r="G107" s="439" t="s">
        <v>506</v>
      </c>
      <c r="H107" s="84"/>
      <c r="I107" s="439" t="s">
        <v>506</v>
      </c>
      <c r="J107" s="126"/>
      <c r="K107" s="439" t="s">
        <v>506</v>
      </c>
      <c r="L107" s="123" t="str">
        <f>'Nädal_14_4-.9.klass'!B36</f>
        <v>Õun(mahe)</v>
      </c>
    </row>
    <row r="108" spans="1:12">
      <c r="A108" s="453"/>
      <c r="B108" s="165" t="str">
        <f>'Nädal_14_4-.9.klass'!B28</f>
        <v>Pähkli-kakaoruudud (G, L, M, P)</v>
      </c>
      <c r="C108" s="444"/>
      <c r="D108" s="175"/>
      <c r="E108" s="145"/>
      <c r="F108" s="146"/>
      <c r="G108" s="442"/>
      <c r="H108" s="174"/>
      <c r="I108" s="442"/>
      <c r="J108" s="120"/>
      <c r="K108" s="442"/>
      <c r="L108" s="124"/>
    </row>
    <row r="109" spans="1:12">
      <c r="A109" s="454" t="s">
        <v>518</v>
      </c>
      <c r="B109" s="165" t="str">
        <f>'Nädal_14_4-.9.klass'!B29</f>
        <v>Jogurti-kamadessert marjadega (G, L)</v>
      </c>
      <c r="C109" s="445"/>
      <c r="D109" s="341"/>
      <c r="E109" s="345"/>
      <c r="F109" s="246"/>
      <c r="G109" s="440"/>
      <c r="H109" s="84"/>
      <c r="I109" s="440"/>
      <c r="J109" s="121"/>
      <c r="K109" s="440"/>
      <c r="L109" s="125"/>
    </row>
    <row r="110" spans="1:12">
      <c r="A110" s="439" t="s">
        <v>490</v>
      </c>
      <c r="B110" s="141" t="str">
        <f>'Nädal_14_4-.9.klass'!B39</f>
        <v>Segahakklihast kotlett (G, L, M, PT)</v>
      </c>
      <c r="C110" s="367" t="s">
        <v>507</v>
      </c>
      <c r="D110" s="372"/>
      <c r="E110" s="339" t="str">
        <f>'Nädal_14_4-.9.klass'!B40</f>
        <v>Porgandi-suvikõrvitsa kotlett (G, PT) (mahe)</v>
      </c>
      <c r="F110" s="245" t="s">
        <v>519</v>
      </c>
      <c r="G110" s="439" t="s">
        <v>490</v>
      </c>
      <c r="H110" s="155" t="str">
        <f>'Nädal_14_4-.9.klass'!B41</f>
        <v>Kartulipuder (L)</v>
      </c>
      <c r="I110" s="439" t="s">
        <v>490</v>
      </c>
      <c r="J110" s="177" t="str">
        <f>'Nädal_14_4-.9.klass'!B45</f>
        <v>Kapsa-maisi-paprikasalat (mahe kapsas)</v>
      </c>
      <c r="K110" s="439" t="s">
        <v>490</v>
      </c>
      <c r="L110" s="123" t="str">
        <f>'Nädal_14_4-.9.klass'!B54</f>
        <v>Apelsin</v>
      </c>
    </row>
    <row r="111" spans="1:12">
      <c r="A111" s="442"/>
      <c r="B111" s="141" t="str">
        <f>'Nädal_14_4-.9.klass'!B44</f>
        <v>Soe valge kaste (G, L)</v>
      </c>
      <c r="C111" s="168"/>
      <c r="D111" s="134" t="s">
        <v>490</v>
      </c>
      <c r="E111" s="145"/>
      <c r="F111" s="146"/>
      <c r="G111" s="442"/>
      <c r="H111" s="155" t="str">
        <f>'Nädal_14_4-.9.klass'!B42</f>
        <v>Tatar, aurutatud (mahe)</v>
      </c>
      <c r="I111" s="442"/>
      <c r="J111" s="177" t="str">
        <f>'Nädal_14_4-.9.klass'!B46</f>
        <v>Porgand, roheline hernes, valge redis</v>
      </c>
      <c r="K111" s="442"/>
      <c r="L111" s="124"/>
    </row>
    <row r="112" spans="1:12">
      <c r="A112" s="440"/>
      <c r="B112" s="141"/>
      <c r="C112" s="168"/>
      <c r="D112" s="144"/>
      <c r="E112" s="145"/>
      <c r="F112" s="146"/>
      <c r="G112" s="440"/>
      <c r="H112" s="155" t="str">
        <f>'Nädal_14_4-.9.klass'!B43</f>
        <v>Peet, aurutatud</v>
      </c>
      <c r="I112" s="440"/>
      <c r="J112" s="120"/>
      <c r="K112" s="440"/>
      <c r="L112" s="124"/>
    </row>
    <row r="113" spans="1:12">
      <c r="A113" s="452" t="s">
        <v>510</v>
      </c>
      <c r="B113" s="202" t="str">
        <f>'Nädal_14_4-.9.klass'!B57</f>
        <v xml:space="preserve">Kanalihasupp </v>
      </c>
      <c r="C113" s="455" t="s">
        <v>514</v>
      </c>
      <c r="D113" s="134" t="s">
        <v>490</v>
      </c>
      <c r="E113" s="339" t="str">
        <f>'Nädal_14_4-.9.klass'!B58</f>
        <v>Koorene oasupp spinati ja keedumunaga (L) (mahe)</v>
      </c>
      <c r="F113" s="245" t="s">
        <v>509</v>
      </c>
      <c r="G113" s="439" t="s">
        <v>510</v>
      </c>
      <c r="H113" s="84"/>
      <c r="I113" s="439" t="s">
        <v>510</v>
      </c>
      <c r="J113" s="126"/>
      <c r="K113" s="439" t="s">
        <v>510</v>
      </c>
      <c r="L113" s="123" t="str">
        <f>'Nädal_14_4-.9.klass'!B67</f>
        <v xml:space="preserve">Pirn </v>
      </c>
    </row>
    <row r="114" spans="1:12">
      <c r="A114" s="453"/>
      <c r="B114" s="165" t="str">
        <f>'Nädal_14_4-.9.klass'!B59</f>
        <v>Karamellikissell moosiga (L)</v>
      </c>
      <c r="C114" s="456"/>
      <c r="D114" s="175"/>
      <c r="E114" s="145"/>
      <c r="F114" s="146"/>
      <c r="G114" s="442"/>
      <c r="H114" s="84"/>
      <c r="I114" s="442"/>
      <c r="J114" s="120"/>
      <c r="K114" s="442"/>
      <c r="L114" s="124"/>
    </row>
    <row r="115" spans="1:12">
      <c r="A115" s="454" t="s">
        <v>520</v>
      </c>
      <c r="B115" s="165" t="str">
        <f>'Nädal_14_4-.9.klass'!B60</f>
        <v>Pasha kohupiimakreem vahukoore ja maitsestamata jogurtiga (L)</v>
      </c>
      <c r="C115" s="457"/>
      <c r="D115" s="341"/>
      <c r="E115" s="345"/>
      <c r="F115" s="246"/>
      <c r="G115" s="440"/>
      <c r="H115" s="84"/>
      <c r="I115" s="440"/>
      <c r="J115" s="121"/>
      <c r="K115" s="440"/>
      <c r="L115" s="125"/>
    </row>
    <row r="116" spans="1:12">
      <c r="A116" s="439" t="s">
        <v>513</v>
      </c>
      <c r="B116" s="141" t="e" vm="6">
        <f>'Nädal_14_4-.9.klass'!A70</f>
        <v>#VALUE!</v>
      </c>
      <c r="C116" s="443" t="s">
        <v>504</v>
      </c>
      <c r="D116" s="130" t="s">
        <v>482</v>
      </c>
      <c r="E116" s="349">
        <f>'Nädal_14_4-.9.klass'!B71</f>
        <v>0</v>
      </c>
      <c r="F116" s="245" t="s">
        <v>512</v>
      </c>
      <c r="G116" s="439" t="s">
        <v>513</v>
      </c>
      <c r="H116" s="173">
        <f>'Nädal_14_4-.9.klass'!B72</f>
        <v>0</v>
      </c>
      <c r="I116" s="439" t="s">
        <v>513</v>
      </c>
      <c r="J116" s="177">
        <f>'Nädal_14_4-.9.klass'!B76</f>
        <v>0</v>
      </c>
      <c r="K116" s="439" t="s">
        <v>513</v>
      </c>
      <c r="L116" s="123">
        <f>'Nädal_14_4-.9.klass'!B84</f>
        <v>0</v>
      </c>
    </row>
    <row r="117" spans="1:12">
      <c r="A117" s="442" t="s">
        <v>506</v>
      </c>
      <c r="B117" s="141"/>
      <c r="C117" s="444"/>
      <c r="D117" s="175"/>
      <c r="E117" s="163"/>
      <c r="F117" s="146"/>
      <c r="G117" s="442"/>
      <c r="H117" s="173">
        <f>'Nädal_14_4-.9.klass'!B73</f>
        <v>0</v>
      </c>
      <c r="I117" s="442"/>
      <c r="J117" s="177">
        <f>'Nädal_14_4-.9.klass'!B77</f>
        <v>0</v>
      </c>
      <c r="K117" s="442"/>
      <c r="L117" s="124"/>
    </row>
    <row r="118" spans="1:12">
      <c r="A118" s="440" t="s">
        <v>490</v>
      </c>
      <c r="B118" s="140"/>
      <c r="C118" s="445"/>
      <c r="D118" s="341"/>
      <c r="E118" s="361"/>
      <c r="F118" s="246"/>
      <c r="G118" s="440"/>
      <c r="H118" s="173">
        <f>'Nädal_14_4-.9.klass'!B74</f>
        <v>0</v>
      </c>
      <c r="I118" s="440"/>
      <c r="J118" s="121"/>
      <c r="K118" s="440"/>
      <c r="L118" s="125"/>
    </row>
    <row r="119" spans="1:12" ht="31.5">
      <c r="A119" s="137" t="str">
        <f>'Nädal_15_10.-12.klass'!A7</f>
        <v>15. nädal</v>
      </c>
      <c r="B119" s="337" t="s">
        <v>496</v>
      </c>
      <c r="C119" s="138" t="s">
        <v>497</v>
      </c>
      <c r="D119" s="138" t="s">
        <v>498</v>
      </c>
      <c r="E119" s="137" t="s">
        <v>13</v>
      </c>
      <c r="F119" s="138" t="s">
        <v>499</v>
      </c>
      <c r="G119" s="137" t="str">
        <f>A119</f>
        <v>15. nädal</v>
      </c>
      <c r="H119" s="137" t="s">
        <v>500</v>
      </c>
      <c r="I119" s="137" t="str">
        <f>A119</f>
        <v>15. nädal</v>
      </c>
      <c r="J119" s="137" t="s">
        <v>501</v>
      </c>
      <c r="K119" s="166" t="str">
        <f>A119</f>
        <v>15. nädal</v>
      </c>
      <c r="L119" s="137" t="s">
        <v>502</v>
      </c>
    </row>
    <row r="120" spans="1:12">
      <c r="A120" s="452" t="s">
        <v>503</v>
      </c>
      <c r="B120" s="141" t="str">
        <f>'Nädal_15_4.-9.klass'!B9</f>
        <v>Sinepine sealihakaste (G, L)</v>
      </c>
      <c r="C120" s="449" t="s">
        <v>507</v>
      </c>
      <c r="D120" s="134" t="s">
        <v>490</v>
      </c>
      <c r="E120" s="355" t="str">
        <f>'Nädal_15_4.-9.klass'!B10</f>
        <v>Rooskapsas sinepikastmes (G, L) (mahe)</v>
      </c>
      <c r="F120" s="343" t="s">
        <v>515</v>
      </c>
      <c r="G120" s="439" t="s">
        <v>503</v>
      </c>
      <c r="H120" s="139" t="str">
        <f>'Nädal_15_4.-9.klass'!B11</f>
        <v>Täisterapasta/pasta (G) (mahe)</v>
      </c>
      <c r="I120" s="439" t="s">
        <v>503</v>
      </c>
      <c r="J120" s="177" t="str">
        <f>'Nädal_15_4.-9.klass'!B14</f>
        <v>Hiina kapsa salat roheliste hernestega</v>
      </c>
      <c r="K120" s="439" t="s">
        <v>503</v>
      </c>
      <c r="L120" s="123" t="str">
        <f>'Nädal_15_4.-9.klass'!B23</f>
        <v>Õun (mahe)</v>
      </c>
    </row>
    <row r="121" spans="1:12">
      <c r="A121" s="453" t="s">
        <v>506</v>
      </c>
      <c r="B121" s="140"/>
      <c r="C121" s="450"/>
      <c r="D121" s="175"/>
      <c r="E121" s="145"/>
      <c r="F121" s="157"/>
      <c r="G121" s="442"/>
      <c r="H121" s="139" t="str">
        <f>'Nädal_15_4.-9.klass'!B12</f>
        <v>Riis, aurutatud (mahe)</v>
      </c>
      <c r="I121" s="442"/>
      <c r="J121" s="177" t="str">
        <f>'Nädal_15_4.-9.klass'!B15</f>
        <v>Porgand, šampinjonid küüslauguga, valge redis</v>
      </c>
      <c r="K121" s="442"/>
      <c r="L121" s="124"/>
    </row>
    <row r="122" spans="1:12">
      <c r="A122" s="454" t="s">
        <v>490</v>
      </c>
      <c r="B122" s="140"/>
      <c r="C122" s="451"/>
      <c r="D122" s="341"/>
      <c r="E122" s="345"/>
      <c r="F122" s="354"/>
      <c r="G122" s="440"/>
      <c r="H122" s="139" t="str">
        <f>'Nädal_15_4.-9.klass'!B13</f>
        <v>Miniporgandid, aurutatud</v>
      </c>
      <c r="I122" s="440"/>
      <c r="J122" s="121"/>
      <c r="K122" s="440"/>
      <c r="L122" s="125"/>
    </row>
    <row r="123" spans="1:12">
      <c r="A123" s="452" t="s">
        <v>506</v>
      </c>
      <c r="B123" s="141" t="str">
        <f>'Nädal_15_4.-9.klass'!B26</f>
        <v>Ühepajatoit kanalihaga</v>
      </c>
      <c r="C123" s="443" t="s">
        <v>504</v>
      </c>
      <c r="D123" s="348"/>
      <c r="E123" s="355" t="str">
        <f>'Nädal_15_4.-9.klass'!B27</f>
        <v>Koorene köögiviljakaste (G, L)</v>
      </c>
      <c r="F123" s="343" t="s">
        <v>515</v>
      </c>
      <c r="G123" s="439" t="s">
        <v>506</v>
      </c>
      <c r="H123" s="155" t="str">
        <f>'Nädal_15_4.-9.klass'!B28</f>
        <v>Kartul, aurutatud (mahe)</v>
      </c>
      <c r="I123" s="439" t="s">
        <v>506</v>
      </c>
      <c r="J123" s="177" t="str">
        <f>'Nädal_15_4.-9.klass'!B31</f>
        <v>Valge redisesalat värske kurgiga</v>
      </c>
      <c r="K123" s="439" t="s">
        <v>506</v>
      </c>
      <c r="L123" s="123" t="str">
        <f>'Nädal_15_4.-9.klass'!B40</f>
        <v>Pirn</v>
      </c>
    </row>
    <row r="124" spans="1:12">
      <c r="A124" s="453" t="s">
        <v>513</v>
      </c>
      <c r="B124" s="140"/>
      <c r="C124" s="444"/>
      <c r="D124" s="175"/>
      <c r="E124" s="145"/>
      <c r="F124" s="157"/>
      <c r="G124" s="442"/>
      <c r="H124" s="155" t="str">
        <f>'Nädal_15_4.-9.klass'!B29</f>
        <v xml:space="preserve">Tatar, aurutatud </v>
      </c>
      <c r="I124" s="442"/>
      <c r="J124" s="177" t="str">
        <f>'Nädal_15_4.-9.klass'!B32</f>
        <v>Peet, hernes, kaalikas</v>
      </c>
      <c r="K124" s="442"/>
      <c r="L124" s="124"/>
    </row>
    <row r="125" spans="1:12">
      <c r="A125" s="454" t="s">
        <v>518</v>
      </c>
      <c r="B125" s="140"/>
      <c r="C125" s="445"/>
      <c r="D125" s="341"/>
      <c r="E125" s="345"/>
      <c r="F125" s="354"/>
      <c r="G125" s="440"/>
      <c r="H125" s="155" t="str">
        <f>'Nädal_15_4.-9.klass'!B30</f>
        <v>Kõrvits, röstitud</v>
      </c>
      <c r="I125" s="440"/>
      <c r="J125" s="177" t="str">
        <f>'Nädal_15_4.-9.klass'!B33</f>
        <v>Seemnesegu (mahe)</v>
      </c>
      <c r="K125" s="440"/>
      <c r="L125" s="125"/>
    </row>
    <row r="126" spans="1:12">
      <c r="A126" s="439" t="s">
        <v>490</v>
      </c>
      <c r="B126" s="203" t="str">
        <f>'Nädal_15_4.-9.klass'!B43</f>
        <v>Hakklihasupp</v>
      </c>
      <c r="C126" s="449" t="s">
        <v>507</v>
      </c>
      <c r="D126" s="132" t="s">
        <v>486</v>
      </c>
      <c r="E126" s="355" t="str">
        <f>'Nädal_15_4.-9.klass'!B44</f>
        <v>Tomatine kikerhernesupp</v>
      </c>
      <c r="F126" s="366" t="s">
        <v>515</v>
      </c>
      <c r="G126" s="439" t="s">
        <v>490</v>
      </c>
      <c r="H126" s="84"/>
      <c r="I126" s="439" t="s">
        <v>490</v>
      </c>
      <c r="J126" s="126"/>
      <c r="K126" s="439" t="s">
        <v>490</v>
      </c>
      <c r="L126" s="123" t="str">
        <f>'Nädal_15_4.-9.klass'!B54</f>
        <v>Õun (mahe)</v>
      </c>
    </row>
    <row r="127" spans="1:12">
      <c r="A127" s="442"/>
      <c r="B127" s="165" t="str">
        <f>'Nädal_15_4.-9.klass'!B46</f>
        <v>Maisimannakreem kisselliga (L)</v>
      </c>
      <c r="C127" s="450"/>
      <c r="D127" s="175"/>
      <c r="E127" s="145"/>
      <c r="F127" s="157"/>
      <c r="G127" s="442"/>
      <c r="H127" s="84"/>
      <c r="I127" s="442"/>
      <c r="J127" s="120"/>
      <c r="K127" s="442"/>
      <c r="L127" s="124"/>
    </row>
    <row r="128" spans="1:12">
      <c r="A128" s="440" t="s">
        <v>490</v>
      </c>
      <c r="B128" s="165" t="str">
        <f>'Nädal_15_4.-9.klass'!B47</f>
        <v>Vanilje panna cotta pohlakastmega (L)</v>
      </c>
      <c r="C128" s="451"/>
      <c r="D128" s="175"/>
      <c r="E128" s="145"/>
      <c r="F128" s="157"/>
      <c r="G128" s="440"/>
      <c r="H128" s="84"/>
      <c r="I128" s="440"/>
      <c r="J128" s="121"/>
      <c r="K128" s="440"/>
      <c r="L128" s="125"/>
    </row>
    <row r="129" spans="1:12">
      <c r="A129" s="439" t="s">
        <v>510</v>
      </c>
      <c r="B129" s="141" t="str">
        <f>'Nädal_15_4.-9.klass'!B57</f>
        <v>Ahjukala juustukattega (G, L, PT)</v>
      </c>
      <c r="C129" s="446" t="s">
        <v>514</v>
      </c>
      <c r="D129" s="348"/>
      <c r="E129" s="198" t="str">
        <f>'Nädal_15_4.-9.klass'!B58</f>
        <v>Köögivilja-läätse pikkpoiss (G, L, M)</v>
      </c>
      <c r="F129" s="343" t="s">
        <v>512</v>
      </c>
      <c r="G129" s="439" t="s">
        <v>510</v>
      </c>
      <c r="H129" s="155" t="str">
        <f>'Nädal_15_4.-9.klass'!B59</f>
        <v>Kartul, aurutatud (mahe)</v>
      </c>
      <c r="I129" s="439" t="s">
        <v>510</v>
      </c>
      <c r="J129" s="177" t="str">
        <f>'Nädal_15_4.-9.klass'!B63</f>
        <v>Porgandi-ananassisalat</v>
      </c>
      <c r="K129" s="439" t="s">
        <v>510</v>
      </c>
      <c r="L129" s="123" t="str">
        <f>'Nädal_15_4.-9.klass'!B72</f>
        <v>Pirn</v>
      </c>
    </row>
    <row r="130" spans="1:12">
      <c r="A130" s="442"/>
      <c r="B130" s="141" t="str">
        <f>'Nädal_15_4.-9.klass'!B62</f>
        <v>Tartarkaste (L)</v>
      </c>
      <c r="C130" s="447"/>
      <c r="D130" s="134" t="s">
        <v>490</v>
      </c>
      <c r="E130" s="199"/>
      <c r="F130" s="157"/>
      <c r="G130" s="442"/>
      <c r="H130" s="155" t="str">
        <f>'Nädal_15_4.-9.klass'!B60</f>
        <v>Kuskuss, aurutatud (G)</v>
      </c>
      <c r="I130" s="442"/>
      <c r="J130" s="177" t="str">
        <f>'Nädal_15_4.-9.klass'!B64</f>
        <v>Nuikapsas, kikerherned, porrulauk</v>
      </c>
      <c r="K130" s="442"/>
      <c r="L130" s="125"/>
    </row>
    <row r="131" spans="1:12">
      <c r="A131" s="440"/>
      <c r="B131" s="141"/>
      <c r="C131" s="448"/>
      <c r="D131" s="363"/>
      <c r="E131" s="200"/>
      <c r="F131" s="354"/>
      <c r="G131" s="440"/>
      <c r="H131" s="155" t="str">
        <f>'Nädal_15_4.-9.klass'!B61</f>
        <v>Pastinaak, röstitud</v>
      </c>
      <c r="I131" s="440"/>
      <c r="J131" s="177"/>
      <c r="K131" s="440"/>
      <c r="L131" s="124"/>
    </row>
    <row r="132" spans="1:12">
      <c r="A132" s="439" t="s">
        <v>513</v>
      </c>
      <c r="B132" s="183" t="str">
        <f>'Nädal_15_4.-9.klass'!B75</f>
        <v>Pilaff kanalihaga</v>
      </c>
      <c r="C132" s="443" t="s">
        <v>504</v>
      </c>
      <c r="D132" s="130" t="s">
        <v>482</v>
      </c>
      <c r="E132" s="184" t="str">
        <f>'Nädal_15_4.-9.klass'!B76</f>
        <v>Pilaff porgandi ja punaste ubadega (mahe)</v>
      </c>
      <c r="F132" s="186" t="s">
        <v>509</v>
      </c>
      <c r="G132" s="439" t="s">
        <v>513</v>
      </c>
      <c r="H132" s="191" t="str">
        <f>'Nädal_15_4.-9.klass'!B77</f>
        <v>Brokoli, aurutatud</v>
      </c>
      <c r="I132" s="439" t="s">
        <v>513</v>
      </c>
      <c r="J132" s="192" t="str">
        <f>'Nädal_15_4.-9.klass'!B79</f>
        <v>Peedi-piprajuuresalat</v>
      </c>
      <c r="K132" s="439" t="s">
        <v>513</v>
      </c>
      <c r="L132" s="123" t="str">
        <f>'Nädal_15_4.-9.klass'!B89</f>
        <v>Õun (mahe)</v>
      </c>
    </row>
    <row r="133" spans="1:12">
      <c r="A133" s="442"/>
      <c r="B133" s="183" t="str">
        <f>'Nädal_15_4.-9.klass'!B78</f>
        <v>Soe tomatikaste</v>
      </c>
      <c r="C133" s="444"/>
      <c r="D133" s="132" t="s">
        <v>486</v>
      </c>
      <c r="E133" s="185"/>
      <c r="F133" s="187"/>
      <c r="G133" s="442"/>
      <c r="H133" s="191"/>
      <c r="I133" s="442"/>
      <c r="J133" s="192" t="str">
        <f>'Nädal_15_4.-9.klass'!B80</f>
        <v>Hiina kapsas, marineeritud punane sibul, mais</v>
      </c>
      <c r="K133" s="442"/>
      <c r="L133" s="125"/>
    </row>
    <row r="134" spans="1:12">
      <c r="A134" s="440"/>
      <c r="B134" s="141"/>
      <c r="C134" s="445"/>
      <c r="D134" s="341"/>
      <c r="E134" s="188"/>
      <c r="F134" s="172"/>
      <c r="G134" s="440"/>
      <c r="H134" s="189"/>
      <c r="I134" s="440"/>
      <c r="J134" s="190"/>
      <c r="K134" s="440"/>
      <c r="L134" s="75"/>
    </row>
  </sheetData>
  <mergeCells count="200">
    <mergeCell ref="C9:C11"/>
    <mergeCell ref="G9:G11"/>
    <mergeCell ref="I9:I11"/>
    <mergeCell ref="N17:N18"/>
    <mergeCell ref="K9:K11"/>
    <mergeCell ref="A12:A14"/>
    <mergeCell ref="C12:C14"/>
    <mergeCell ref="G12:G14"/>
    <mergeCell ref="I12:I14"/>
    <mergeCell ref="K12:K14"/>
    <mergeCell ref="J13:J14"/>
    <mergeCell ref="A9:A11"/>
    <mergeCell ref="A15:A16"/>
    <mergeCell ref="C15:C16"/>
    <mergeCell ref="G15:G16"/>
    <mergeCell ref="I15:I16"/>
    <mergeCell ref="K15:K16"/>
    <mergeCell ref="C25:C27"/>
    <mergeCell ref="G25:G27"/>
    <mergeCell ref="I25:I27"/>
    <mergeCell ref="K25:K27"/>
    <mergeCell ref="A25:A27"/>
    <mergeCell ref="A28:A30"/>
    <mergeCell ref="C28:C30"/>
    <mergeCell ref="G28:G30"/>
    <mergeCell ref="I28:I30"/>
    <mergeCell ref="K28:K30"/>
    <mergeCell ref="A21:A23"/>
    <mergeCell ref="C21:C23"/>
    <mergeCell ref="G21:G23"/>
    <mergeCell ref="I21:I23"/>
    <mergeCell ref="K21:K23"/>
    <mergeCell ref="A18:A20"/>
    <mergeCell ref="C18:C20"/>
    <mergeCell ref="G18:G20"/>
    <mergeCell ref="I18:I20"/>
    <mergeCell ref="K18:K20"/>
    <mergeCell ref="J19:J20"/>
    <mergeCell ref="A34:A36"/>
    <mergeCell ref="C34:C36"/>
    <mergeCell ref="G34:G36"/>
    <mergeCell ref="I34:I36"/>
    <mergeCell ref="K34:K36"/>
    <mergeCell ref="A31:A33"/>
    <mergeCell ref="C31:C33"/>
    <mergeCell ref="G31:G33"/>
    <mergeCell ref="I31:I33"/>
    <mergeCell ref="K31:K33"/>
    <mergeCell ref="J32:J33"/>
    <mergeCell ref="K37:K40"/>
    <mergeCell ref="K42:K44"/>
    <mergeCell ref="J43:J44"/>
    <mergeCell ref="A45:A47"/>
    <mergeCell ref="C45:C47"/>
    <mergeCell ref="G45:G47"/>
    <mergeCell ref="I45:I47"/>
    <mergeCell ref="K45:K47"/>
    <mergeCell ref="A37:A40"/>
    <mergeCell ref="C37:C40"/>
    <mergeCell ref="G37:G40"/>
    <mergeCell ref="I37:I40"/>
    <mergeCell ref="A42:A44"/>
    <mergeCell ref="C42:C44"/>
    <mergeCell ref="G42:G44"/>
    <mergeCell ref="I42:I44"/>
    <mergeCell ref="A48:A50"/>
    <mergeCell ref="C48:C50"/>
    <mergeCell ref="G48:G50"/>
    <mergeCell ref="A58:A60"/>
    <mergeCell ref="C58:C60"/>
    <mergeCell ref="G58:G60"/>
    <mergeCell ref="I58:I60"/>
    <mergeCell ref="K58:K60"/>
    <mergeCell ref="C54:C55"/>
    <mergeCell ref="I48:I50"/>
    <mergeCell ref="K48:K50"/>
    <mergeCell ref="A51:A53"/>
    <mergeCell ref="C51:C53"/>
    <mergeCell ref="G51:G53"/>
    <mergeCell ref="I51:I53"/>
    <mergeCell ref="K51:K53"/>
    <mergeCell ref="I54:I55"/>
    <mergeCell ref="A54:A56"/>
    <mergeCell ref="G54:G56"/>
    <mergeCell ref="K54:K56"/>
    <mergeCell ref="A61:A63"/>
    <mergeCell ref="C61:C63"/>
    <mergeCell ref="G61:G63"/>
    <mergeCell ref="I61:I63"/>
    <mergeCell ref="K61:K63"/>
    <mergeCell ref="A70:A72"/>
    <mergeCell ref="C70:C72"/>
    <mergeCell ref="G70:G72"/>
    <mergeCell ref="I70:I72"/>
    <mergeCell ref="K70:K72"/>
    <mergeCell ref="A64:A66"/>
    <mergeCell ref="C64:C66"/>
    <mergeCell ref="G64:G66"/>
    <mergeCell ref="I64:I66"/>
    <mergeCell ref="K64:K66"/>
    <mergeCell ref="J65:J66"/>
    <mergeCell ref="A67:A69"/>
    <mergeCell ref="C67:C69"/>
    <mergeCell ref="G67:G69"/>
    <mergeCell ref="I67:I69"/>
    <mergeCell ref="K67:K69"/>
    <mergeCell ref="A74:A76"/>
    <mergeCell ref="C74:C76"/>
    <mergeCell ref="G74:G76"/>
    <mergeCell ref="K74:K76"/>
    <mergeCell ref="A86:A88"/>
    <mergeCell ref="C86:C88"/>
    <mergeCell ref="K77:K79"/>
    <mergeCell ref="K80:K82"/>
    <mergeCell ref="K83:K85"/>
    <mergeCell ref="K86:K88"/>
    <mergeCell ref="K90:K92"/>
    <mergeCell ref="A83:A85"/>
    <mergeCell ref="C83:C85"/>
    <mergeCell ref="G83:G85"/>
    <mergeCell ref="G86:G87"/>
    <mergeCell ref="A80:A82"/>
    <mergeCell ref="C80:C82"/>
    <mergeCell ref="G80:G82"/>
    <mergeCell ref="A77:A79"/>
    <mergeCell ref="C77:C79"/>
    <mergeCell ref="G77:G79"/>
    <mergeCell ref="A90:A92"/>
    <mergeCell ref="C90:C92"/>
    <mergeCell ref="G90:G92"/>
    <mergeCell ref="I90:I92"/>
    <mergeCell ref="A95:A97"/>
    <mergeCell ref="C95:C97"/>
    <mergeCell ref="G95:G97"/>
    <mergeCell ref="A93:A94"/>
    <mergeCell ref="C93:C94"/>
    <mergeCell ref="G93:G94"/>
    <mergeCell ref="A101:A102"/>
    <mergeCell ref="C101:C102"/>
    <mergeCell ref="G101:G102"/>
    <mergeCell ref="A98:A100"/>
    <mergeCell ref="C98:C100"/>
    <mergeCell ref="G98:G100"/>
    <mergeCell ref="A107:A109"/>
    <mergeCell ref="C107:C109"/>
    <mergeCell ref="G107:G109"/>
    <mergeCell ref="A104:A106"/>
    <mergeCell ref="C104:C106"/>
    <mergeCell ref="G104:G106"/>
    <mergeCell ref="A113:A115"/>
    <mergeCell ref="C113:C115"/>
    <mergeCell ref="G113:G115"/>
    <mergeCell ref="A110:A112"/>
    <mergeCell ref="G110:G112"/>
    <mergeCell ref="A123:A125"/>
    <mergeCell ref="C123:C125"/>
    <mergeCell ref="G123:G125"/>
    <mergeCell ref="I123:I125"/>
    <mergeCell ref="K123:K125"/>
    <mergeCell ref="A120:A122"/>
    <mergeCell ref="C120:C122"/>
    <mergeCell ref="G120:G122"/>
    <mergeCell ref="A116:A118"/>
    <mergeCell ref="C116:C118"/>
    <mergeCell ref="G116:G118"/>
    <mergeCell ref="G132:G134"/>
    <mergeCell ref="A132:A134"/>
    <mergeCell ref="C132:C134"/>
    <mergeCell ref="K132:K134"/>
    <mergeCell ref="A129:A131"/>
    <mergeCell ref="G129:G131"/>
    <mergeCell ref="C129:C131"/>
    <mergeCell ref="A126:A128"/>
    <mergeCell ref="C126:C128"/>
    <mergeCell ref="G126:G128"/>
    <mergeCell ref="I126:I128"/>
    <mergeCell ref="I129:I131"/>
    <mergeCell ref="I132:I134"/>
    <mergeCell ref="K126:K128"/>
    <mergeCell ref="K129:K131"/>
    <mergeCell ref="K93:K94"/>
    <mergeCell ref="K95:K97"/>
    <mergeCell ref="I95:I97"/>
    <mergeCell ref="I93:I94"/>
    <mergeCell ref="I98:I100"/>
    <mergeCell ref="K98:K100"/>
    <mergeCell ref="I101:I102"/>
    <mergeCell ref="K101:K102"/>
    <mergeCell ref="I120:I122"/>
    <mergeCell ref="K120:K122"/>
    <mergeCell ref="I110:I112"/>
    <mergeCell ref="K110:K112"/>
    <mergeCell ref="I113:I115"/>
    <mergeCell ref="K113:K115"/>
    <mergeCell ref="I116:I118"/>
    <mergeCell ref="K116:K118"/>
    <mergeCell ref="I104:I106"/>
    <mergeCell ref="K104:K106"/>
    <mergeCell ref="I107:I109"/>
    <mergeCell ref="K107:K109"/>
  </mergeCells>
  <conditionalFormatting sqref="B1">
    <cfRule type="expression" priority="105">
      <formula>B1="siga"+$B$5</formula>
    </cfRule>
  </conditionalFormatting>
  <conditionalFormatting sqref="B1:B2 B4:B7">
    <cfRule type="expression" dxfId="60" priority="104">
      <formula>B1="siga"</formula>
    </cfRule>
    <cfRule type="expression" priority="106">
      <formula>B1="siga"</formula>
    </cfRule>
  </conditionalFormatting>
  <conditionalFormatting sqref="B2">
    <cfRule type="expression" dxfId="59" priority="103">
      <formula>B2="veis"</formula>
    </cfRule>
  </conditionalFormatting>
  <conditionalFormatting sqref="B4">
    <cfRule type="expression" dxfId="58" priority="102">
      <formula>B4="kalkun"</formula>
    </cfRule>
  </conditionalFormatting>
  <conditionalFormatting sqref="B5">
    <cfRule type="expression" dxfId="57" priority="101">
      <formula>B5="kala"</formula>
    </cfRule>
  </conditionalFormatting>
  <conditionalFormatting sqref="B6">
    <cfRule type="expression" dxfId="56" priority="100">
      <formula>B6="lammas"</formula>
    </cfRule>
  </conditionalFormatting>
  <conditionalFormatting sqref="B7">
    <cfRule type="expression" dxfId="55" priority="98">
      <formula>B7="segaliha"</formula>
    </cfRule>
    <cfRule type="expression" dxfId="54" priority="99">
      <formula>B7="segaliha"</formula>
    </cfRule>
  </conditionalFormatting>
  <conditionalFormatting sqref="C9">
    <cfRule type="expression" dxfId="53" priority="7">
      <formula>C9="kala"</formula>
    </cfRule>
    <cfRule type="expression" dxfId="52" priority="8">
      <formula>C9="siga"</formula>
    </cfRule>
    <cfRule type="expression" priority="9">
      <formula>C9="siga"</formula>
    </cfRule>
  </conditionalFormatting>
  <conditionalFormatting sqref="C12">
    <cfRule type="expression" dxfId="51" priority="92">
      <formula>C12="veis"</formula>
    </cfRule>
    <cfRule type="expression" dxfId="50" priority="93">
      <formula>C12="siga"</formula>
    </cfRule>
    <cfRule type="expression" priority="94">
      <formula>C12="siga"</formula>
    </cfRule>
  </conditionalFormatting>
  <conditionalFormatting sqref="C15">
    <cfRule type="expression" dxfId="49" priority="89">
      <formula>C15="kala"</formula>
    </cfRule>
    <cfRule type="expression" dxfId="48" priority="90">
      <formula>C15="siga"</formula>
    </cfRule>
    <cfRule type="expression" priority="91">
      <formula>C15="siga"</formula>
    </cfRule>
  </conditionalFormatting>
  <conditionalFormatting sqref="C18">
    <cfRule type="expression" dxfId="47" priority="85">
      <formula>C18="segaliha"</formula>
    </cfRule>
    <cfRule type="expression" dxfId="46" priority="86">
      <formula>C18="segaliha"</formula>
    </cfRule>
    <cfRule type="expression" dxfId="45" priority="87">
      <formula>C18="siga"</formula>
    </cfRule>
    <cfRule type="expression" priority="88">
      <formula>C18="siga"</formula>
    </cfRule>
  </conditionalFormatting>
  <conditionalFormatting sqref="C25">
    <cfRule type="expression" dxfId="44" priority="82">
      <formula>C25="veis"</formula>
    </cfRule>
    <cfRule type="expression" dxfId="43" priority="83">
      <formula>C25="siga"</formula>
    </cfRule>
    <cfRule type="expression" priority="84">
      <formula>C25="siga"</formula>
    </cfRule>
  </conditionalFormatting>
  <conditionalFormatting sqref="C28">
    <cfRule type="expression" dxfId="42" priority="78">
      <formula>C28="segaliha"</formula>
    </cfRule>
    <cfRule type="expression" dxfId="41" priority="79">
      <formula>C28="segaliha"</formula>
    </cfRule>
    <cfRule type="expression" dxfId="40" priority="80">
      <formula>C28="siga"</formula>
    </cfRule>
    <cfRule type="expression" priority="81">
      <formula>C28="siga"</formula>
    </cfRule>
  </conditionalFormatting>
  <conditionalFormatting sqref="C34">
    <cfRule type="expression" dxfId="39" priority="75">
      <formula>C34="kala"</formula>
    </cfRule>
    <cfRule type="expression" dxfId="38" priority="76">
      <formula>C34="siga"</formula>
    </cfRule>
    <cfRule type="expression" priority="77">
      <formula>C34="siga"</formula>
    </cfRule>
  </conditionalFormatting>
  <conditionalFormatting sqref="C37:C38">
    <cfRule type="expression" dxfId="37" priority="72">
      <formula>C37="kalkun"</formula>
    </cfRule>
    <cfRule type="expression" dxfId="36" priority="73">
      <formula>C37="siga"</formula>
    </cfRule>
    <cfRule type="expression" priority="74">
      <formula>C37="siga"</formula>
    </cfRule>
  </conditionalFormatting>
  <conditionalFormatting sqref="C42">
    <cfRule type="expression" dxfId="35" priority="69">
      <formula>C42="siga"</formula>
    </cfRule>
    <cfRule type="expression" priority="70">
      <formula>C42="siga"+$B$5</formula>
    </cfRule>
    <cfRule type="expression" priority="71">
      <formula>C42="siga"</formula>
    </cfRule>
  </conditionalFormatting>
  <conditionalFormatting sqref="C48">
    <cfRule type="expression" dxfId="34" priority="4">
      <formula>C48="siga"</formula>
    </cfRule>
    <cfRule type="expression" priority="5">
      <formula>C48="siga"+$B$5</formula>
    </cfRule>
    <cfRule type="expression" priority="6">
      <formula>C48="siga"</formula>
    </cfRule>
  </conditionalFormatting>
  <conditionalFormatting sqref="C51">
    <cfRule type="expression" dxfId="33" priority="63">
      <formula>C51="kala"</formula>
    </cfRule>
    <cfRule type="expression" dxfId="32" priority="64">
      <formula>C51="siga"</formula>
    </cfRule>
    <cfRule type="expression" priority="65">
      <formula>C51="siga"</formula>
    </cfRule>
  </conditionalFormatting>
  <conditionalFormatting sqref="C54">
    <cfRule type="expression" dxfId="31" priority="1">
      <formula>C54="kala"</formula>
    </cfRule>
    <cfRule type="expression" dxfId="30" priority="2">
      <formula>C54="siga"</formula>
    </cfRule>
    <cfRule type="expression" priority="3">
      <formula>C54="siga"</formula>
    </cfRule>
  </conditionalFormatting>
  <conditionalFormatting sqref="C61">
    <cfRule type="expression" dxfId="29" priority="60">
      <formula>C61="siga"</formula>
    </cfRule>
    <cfRule type="expression" priority="61">
      <formula>C61="siga"+$B$5</formula>
    </cfRule>
    <cfRule type="expression" priority="62">
      <formula>C61="siga"</formula>
    </cfRule>
  </conditionalFormatting>
  <conditionalFormatting sqref="C67">
    <cfRule type="expression" dxfId="28" priority="57">
      <formula>C67="kala"</formula>
    </cfRule>
    <cfRule type="expression" dxfId="27" priority="58">
      <formula>C67="siga"</formula>
    </cfRule>
    <cfRule type="expression" priority="59">
      <formula>C67="siga"</formula>
    </cfRule>
  </conditionalFormatting>
  <conditionalFormatting sqref="C70">
    <cfRule type="expression" dxfId="26" priority="54">
      <formula>C70="veis"</formula>
    </cfRule>
    <cfRule type="expression" dxfId="25" priority="55">
      <formula>C70="siga"</formula>
    </cfRule>
    <cfRule type="expression" priority="56">
      <formula>C70="siga"</formula>
    </cfRule>
  </conditionalFormatting>
  <conditionalFormatting sqref="C74">
    <cfRule type="expression" dxfId="24" priority="51">
      <formula>C74="siga"</formula>
    </cfRule>
    <cfRule type="expression" priority="52">
      <formula>C74="siga"+$B$5</formula>
    </cfRule>
    <cfRule type="expression" priority="53">
      <formula>C74="siga"</formula>
    </cfRule>
  </conditionalFormatting>
  <conditionalFormatting sqref="C77">
    <cfRule type="expression" dxfId="23" priority="48">
      <formula>C77="veis"</formula>
    </cfRule>
    <cfRule type="expression" dxfId="22" priority="49">
      <formula>C77="siga"</formula>
    </cfRule>
    <cfRule type="expression" priority="50">
      <formula>C77="siga"</formula>
    </cfRule>
  </conditionalFormatting>
  <conditionalFormatting sqref="C80">
    <cfRule type="expression" dxfId="21" priority="45">
      <formula>C80="kala"</formula>
    </cfRule>
    <cfRule type="expression" dxfId="20" priority="46">
      <formula>C80="siga"</formula>
    </cfRule>
    <cfRule type="expression" priority="47">
      <formula>C80="siga"</formula>
    </cfRule>
  </conditionalFormatting>
  <conditionalFormatting sqref="C83">
    <cfRule type="expression" dxfId="19" priority="41">
      <formula>C83="segaliha"</formula>
    </cfRule>
    <cfRule type="expression" dxfId="18" priority="42">
      <formula>C83="segaliha"</formula>
    </cfRule>
    <cfRule type="expression" dxfId="17" priority="43">
      <formula>C83="siga"</formula>
    </cfRule>
    <cfRule type="expression" priority="44">
      <formula>C83="siga"</formula>
    </cfRule>
  </conditionalFormatting>
  <conditionalFormatting sqref="C90">
    <cfRule type="expression" dxfId="16" priority="38">
      <formula>C90="veis"</formula>
    </cfRule>
    <cfRule type="expression" dxfId="15" priority="39">
      <formula>C90="siga"</formula>
    </cfRule>
    <cfRule type="expression" priority="40">
      <formula>C90="siga"</formula>
    </cfRule>
  </conditionalFormatting>
  <conditionalFormatting sqref="C93">
    <cfRule type="expression" dxfId="14" priority="34">
      <formula>C93="segaliha"</formula>
    </cfRule>
    <cfRule type="expression" dxfId="13" priority="35">
      <formula>C93="segaliha"</formula>
    </cfRule>
    <cfRule type="expression" dxfId="12" priority="36">
      <formula>C93="siga"</formula>
    </cfRule>
    <cfRule type="expression" priority="37">
      <formula>C93="siga"</formula>
    </cfRule>
  </conditionalFormatting>
  <conditionalFormatting sqref="C98">
    <cfRule type="expression" dxfId="11" priority="31">
      <formula>C98="kala"</formula>
    </cfRule>
    <cfRule type="expression" dxfId="10" priority="32">
      <formula>C98="siga"</formula>
    </cfRule>
    <cfRule type="expression" priority="33">
      <formula>C98="siga"</formula>
    </cfRule>
  </conditionalFormatting>
  <conditionalFormatting sqref="C101">
    <cfRule type="expression" dxfId="9" priority="28">
      <formula>C101="kalkun"</formula>
    </cfRule>
    <cfRule type="expression" dxfId="8" priority="29">
      <formula>C101="siga"</formula>
    </cfRule>
    <cfRule type="expression" priority="30">
      <formula>C101="siga"</formula>
    </cfRule>
  </conditionalFormatting>
  <conditionalFormatting sqref="C104">
    <cfRule type="expression" dxfId="7" priority="25">
      <formula>C104="siga"</formula>
    </cfRule>
    <cfRule type="expression" priority="26">
      <formula>C104="siga"+$B$5</formula>
    </cfRule>
    <cfRule type="expression" priority="27">
      <formula>C104="siga"</formula>
    </cfRule>
  </conditionalFormatting>
  <conditionalFormatting sqref="C110">
    <cfRule type="expression" dxfId="6" priority="22">
      <formula>C110="siga"</formula>
    </cfRule>
    <cfRule type="expression" priority="23">
      <formula>C110="siga"+$B$5</formula>
    </cfRule>
    <cfRule type="expression" priority="24">
      <formula>C110="siga"</formula>
    </cfRule>
  </conditionalFormatting>
  <conditionalFormatting sqref="C113">
    <cfRule type="expression" dxfId="5" priority="19">
      <formula>C113="kala"</formula>
    </cfRule>
    <cfRule type="expression" dxfId="4" priority="20">
      <formula>C113="siga"</formula>
    </cfRule>
    <cfRule type="expression" priority="21">
      <formula>C113="siga"</formula>
    </cfRule>
  </conditionalFormatting>
  <conditionalFormatting sqref="C120">
    <cfRule type="expression" dxfId="3" priority="13">
      <formula>C120="siga"</formula>
    </cfRule>
    <cfRule type="expression" priority="14">
      <formula>C120="siga"+$B$5</formula>
    </cfRule>
    <cfRule type="expression" priority="15">
      <formula>C120="siga"</formula>
    </cfRule>
  </conditionalFormatting>
  <conditionalFormatting sqref="C126">
    <cfRule type="expression" dxfId="2" priority="10">
      <formula>C126="siga"</formula>
    </cfRule>
    <cfRule type="expression" priority="11">
      <formula>C126="siga"+$B$5</formula>
    </cfRule>
    <cfRule type="expression" priority="12">
      <formula>C126="siga"</formula>
    </cfRule>
  </conditionalFormatting>
  <conditionalFormatting sqref="C129">
    <cfRule type="expression" dxfId="1" priority="16">
      <formula>C129="kala"</formula>
    </cfRule>
    <cfRule type="expression" dxfId="0" priority="17">
      <formula>C129="siga"</formula>
    </cfRule>
    <cfRule type="expression" priority="18">
      <formula>C129="siga"</formula>
    </cfRule>
  </conditionalFormatting>
  <pageMargins left="0.25" right="0.25" top="0.75" bottom="0.75" header="0.3" footer="0.3"/>
  <pageSetup paperSize="8" scale="72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b9f17d00cf6041034fcb0e051c8a5de5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c6ee5b6ba9b34cac0920fda88746b20b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8F293-56E5-42DD-9BDB-C4953085F12C}"/>
</file>

<file path=customXml/itemProps2.xml><?xml version="1.0" encoding="utf-8"?>
<ds:datastoreItem xmlns:ds="http://schemas.openxmlformats.org/officeDocument/2006/customXml" ds:itemID="{C3BAB96D-074F-406B-80D5-DCF503CB3756}"/>
</file>

<file path=customXml/itemProps3.xml><?xml version="1.0" encoding="utf-8"?>
<ds:datastoreItem xmlns:ds="http://schemas.openxmlformats.org/officeDocument/2006/customXml" ds:itemID="{2E16FA98-B4F8-4639-8B6D-CD6B6A9F9C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Kerli Jalas</dc:creator>
  <cp:keywords/>
  <dc:description/>
  <cp:lastModifiedBy/>
  <cp:revision/>
  <dcterms:created xsi:type="dcterms:W3CDTF">2025-11-10T14:06:11Z</dcterms:created>
  <dcterms:modified xsi:type="dcterms:W3CDTF">2026-01-22T12:38:07Z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