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tlana\Desktop\mai\"/>
    </mc:Choice>
  </mc:AlternateContent>
  <xr:revisionPtr revIDLastSave="0" documentId="13_ncr:1_{CD4F2D13-2F32-4F1B-B6E1-72B1BD32F2DD}" xr6:coauthVersionLast="47" xr6:coauthVersionMax="47" xr10:uidLastSave="{00000000-0000-0000-0000-000000000000}"/>
  <bookViews>
    <workbookView xWindow="-120" yWindow="-120" windowWidth="29040" windowHeight="15720" tabRatio="821" xr2:uid="{00000000-000D-0000-FFFF-FFFF00000000}"/>
  </bookViews>
  <sheets>
    <sheet name="Teine 19" sheetId="5" r:id="rId1"/>
    <sheet name="Teine 20" sheetId="3" r:id="rId2"/>
    <sheet name="Teine 21" sheetId="24" r:id="rId3"/>
    <sheet name="Teine 22" sheetId="25" r:id="rId4"/>
    <sheet name="Esimene 19" sheetId="6" r:id="rId5"/>
    <sheet name="Esimene 20" sheetId="7" r:id="rId6"/>
    <sheet name="Esimene 21" sheetId="26" r:id="rId7"/>
    <sheet name="Esimene 22" sheetId="27" r:id="rId8"/>
    <sheet name="Kolmas 19" sheetId="9" r:id="rId9"/>
    <sheet name="Kolmas 20" sheetId="10" r:id="rId10"/>
    <sheet name="Kolmas 21" sheetId="28" r:id="rId11"/>
    <sheet name="Kolmas 22" sheetId="29" r:id="rId12"/>
  </sheets>
  <definedNames>
    <definedName name="_xlnm.Print_Area" localSheetId="4">'Esimene 19'!$B$1:$H$93</definedName>
    <definedName name="_xlnm.Print_Area" localSheetId="5">'Esimene 20'!$B$1:$H$99</definedName>
    <definedName name="_xlnm.Print_Area" localSheetId="6">'Esimene 21'!$B$1:$H$95</definedName>
    <definedName name="_xlnm.Print_Area" localSheetId="7">'Esimene 22'!$B$1:$H$99</definedName>
    <definedName name="_xlnm.Print_Area" localSheetId="8">'Kolmas 19'!$B$1:$H$89</definedName>
    <definedName name="_xlnm.Print_Area" localSheetId="9">'Kolmas 20'!$B$1:$H$94</definedName>
    <definedName name="_xlnm.Print_Area" localSheetId="10">'Kolmas 21'!$B$1:$H$95</definedName>
    <definedName name="_xlnm.Print_Area" localSheetId="11">'Kolmas 22'!$B$1:$H$99</definedName>
    <definedName name="_xlnm.Print_Area" localSheetId="0">'Teine 19'!$B$1:$H$94</definedName>
    <definedName name="_xlnm.Print_Area" localSheetId="1">'Teine 20'!$B$1:$H$99</definedName>
    <definedName name="_xlnm.Print_Area" localSheetId="2">'Teine 21'!$B$1:$H$95</definedName>
    <definedName name="_xlnm.Print_Area" localSheetId="3">'Teine 22'!$B$1:$H$99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9" l="1"/>
  <c r="G71" i="9" s="1"/>
  <c r="H71" i="9" s="1"/>
  <c r="E71" i="9"/>
  <c r="E72" i="9"/>
  <c r="C71" i="9"/>
  <c r="F71" i="6"/>
  <c r="G71" i="6"/>
  <c r="H71" i="6" s="1"/>
  <c r="E71" i="6"/>
  <c r="E72" i="6"/>
  <c r="C71" i="6"/>
  <c r="C72" i="6"/>
  <c r="F72" i="6"/>
  <c r="C69" i="6"/>
  <c r="C70" i="6"/>
  <c r="C73" i="6"/>
  <c r="C74" i="6"/>
  <c r="C75" i="6"/>
  <c r="F87" i="29"/>
  <c r="G87" i="29"/>
  <c r="H87" i="29" s="1"/>
  <c r="E87" i="29"/>
  <c r="C87" i="29"/>
  <c r="F68" i="28"/>
  <c r="G68" i="28"/>
  <c r="H68" i="28" s="1"/>
  <c r="E68" i="28"/>
  <c r="E69" i="28"/>
  <c r="E69" i="9"/>
  <c r="F69" i="9" s="1"/>
  <c r="G69" i="9" s="1"/>
  <c r="H69" i="9" s="1"/>
  <c r="E70" i="9"/>
  <c r="C69" i="9"/>
  <c r="C70" i="9"/>
  <c r="E69" i="6"/>
  <c r="F69" i="6" s="1"/>
  <c r="G69" i="6" s="1"/>
  <c r="H69" i="6" s="1"/>
  <c r="F74" i="28"/>
  <c r="G74" i="28" s="1"/>
  <c r="H74" i="28" s="1"/>
  <c r="E74" i="28"/>
  <c r="C74" i="28"/>
  <c r="C75" i="28"/>
  <c r="F74" i="26"/>
  <c r="G74" i="26" s="1"/>
  <c r="H74" i="26" s="1"/>
  <c r="E74" i="26"/>
  <c r="C74" i="26"/>
  <c r="E70" i="28"/>
  <c r="F70" i="28" s="1"/>
  <c r="G70" i="28" s="1"/>
  <c r="H70" i="28" s="1"/>
  <c r="E71" i="28"/>
  <c r="C70" i="28"/>
  <c r="C71" i="28"/>
  <c r="C72" i="28"/>
  <c r="C69" i="28"/>
  <c r="E69" i="26"/>
  <c r="E70" i="26"/>
  <c r="F70" i="26" s="1"/>
  <c r="G70" i="26" s="1"/>
  <c r="H70" i="26" s="1"/>
  <c r="E71" i="26"/>
  <c r="E72" i="26"/>
  <c r="E73" i="26"/>
  <c r="C71" i="26"/>
  <c r="C72" i="26"/>
  <c r="C73" i="26"/>
  <c r="C70" i="26"/>
  <c r="E43" i="10"/>
  <c r="F43" i="10" s="1"/>
  <c r="G43" i="10" s="1"/>
  <c r="H43" i="10" s="1"/>
  <c r="C43" i="10"/>
  <c r="E43" i="7"/>
  <c r="F43" i="7" s="1"/>
  <c r="G43" i="7" s="1"/>
  <c r="H43" i="7" s="1"/>
  <c r="C43" i="7"/>
  <c r="F60" i="29"/>
  <c r="G60" i="29" s="1"/>
  <c r="H60" i="29" s="1"/>
  <c r="E60" i="29"/>
  <c r="C60" i="29"/>
  <c r="F56" i="29"/>
  <c r="G56" i="29"/>
  <c r="H56" i="29" s="1"/>
  <c r="E56" i="29"/>
  <c r="C56" i="29"/>
  <c r="F56" i="27"/>
  <c r="G56" i="27" s="1"/>
  <c r="H56" i="27" s="1"/>
  <c r="E56" i="27"/>
  <c r="F60" i="27"/>
  <c r="G60" i="27"/>
  <c r="H60" i="27" s="1"/>
  <c r="E60" i="27"/>
  <c r="C60" i="27"/>
  <c r="C61" i="27"/>
  <c r="C56" i="27"/>
  <c r="C59" i="27"/>
  <c r="H73" i="29"/>
  <c r="H74" i="29"/>
  <c r="H75" i="29"/>
  <c r="H76" i="29"/>
  <c r="H77" i="29"/>
  <c r="H78" i="29"/>
  <c r="H79" i="29"/>
  <c r="H80" i="29"/>
  <c r="G73" i="29"/>
  <c r="G74" i="29"/>
  <c r="G75" i="29"/>
  <c r="G76" i="29"/>
  <c r="G77" i="29"/>
  <c r="G78" i="29"/>
  <c r="G79" i="29"/>
  <c r="F73" i="29"/>
  <c r="F74" i="29"/>
  <c r="F75" i="29"/>
  <c r="F76" i="29"/>
  <c r="F77" i="29"/>
  <c r="F78" i="29"/>
  <c r="F79" i="29"/>
  <c r="F80" i="29"/>
  <c r="F81" i="29"/>
  <c r="E73" i="29"/>
  <c r="E74" i="29"/>
  <c r="E75" i="29"/>
  <c r="E76" i="29"/>
  <c r="E77" i="29"/>
  <c r="E78" i="29"/>
  <c r="E79" i="29"/>
  <c r="E80" i="29"/>
  <c r="E81" i="29"/>
  <c r="C73" i="29"/>
  <c r="C74" i="29"/>
  <c r="C75" i="29"/>
  <c r="C76" i="29"/>
  <c r="C77" i="29"/>
  <c r="C78" i="29"/>
  <c r="C79" i="29"/>
  <c r="C80" i="29"/>
  <c r="C73" i="27"/>
  <c r="C74" i="27"/>
  <c r="C75" i="27"/>
  <c r="C76" i="27"/>
  <c r="C77" i="27"/>
  <c r="C78" i="27"/>
  <c r="H73" i="27"/>
  <c r="H74" i="27"/>
  <c r="H75" i="27"/>
  <c r="H76" i="27"/>
  <c r="H77" i="27"/>
  <c r="H78" i="27"/>
  <c r="H79" i="27"/>
  <c r="H80" i="27"/>
  <c r="G73" i="27"/>
  <c r="G74" i="27"/>
  <c r="G75" i="27"/>
  <c r="G76" i="27"/>
  <c r="G77" i="27"/>
  <c r="G78" i="27"/>
  <c r="G79" i="27"/>
  <c r="G80" i="27"/>
  <c r="F73" i="27"/>
  <c r="F74" i="27"/>
  <c r="F75" i="27"/>
  <c r="F76" i="27"/>
  <c r="F77" i="27"/>
  <c r="F78" i="27"/>
  <c r="F79" i="27"/>
  <c r="F80" i="27"/>
  <c r="F81" i="27"/>
  <c r="E73" i="27"/>
  <c r="E74" i="27"/>
  <c r="E75" i="27"/>
  <c r="E76" i="27"/>
  <c r="E77" i="27"/>
  <c r="E78" i="27"/>
  <c r="E79" i="27"/>
  <c r="E80" i="27"/>
  <c r="E81" i="27"/>
  <c r="F63" i="29"/>
  <c r="G63" i="29" s="1"/>
  <c r="H63" i="29" s="1"/>
  <c r="E55" i="29"/>
  <c r="F55" i="29" s="1"/>
  <c r="G55" i="29" s="1"/>
  <c r="H55" i="29" s="1"/>
  <c r="E57" i="29"/>
  <c r="F57" i="29" s="1"/>
  <c r="G57" i="29" s="1"/>
  <c r="H57" i="29" s="1"/>
  <c r="E58" i="29"/>
  <c r="F58" i="29" s="1"/>
  <c r="G58" i="29" s="1"/>
  <c r="H58" i="29" s="1"/>
  <c r="E59" i="29"/>
  <c r="F59" i="29" s="1"/>
  <c r="G59" i="29" s="1"/>
  <c r="H59" i="29" s="1"/>
  <c r="E61" i="29"/>
  <c r="F61" i="29" s="1"/>
  <c r="G61" i="29" s="1"/>
  <c r="H61" i="29" s="1"/>
  <c r="E62" i="29"/>
  <c r="F62" i="29" s="1"/>
  <c r="G62" i="29" s="1"/>
  <c r="H62" i="29" s="1"/>
  <c r="E63" i="29"/>
  <c r="E64" i="29"/>
  <c r="F64" i="29" s="1"/>
  <c r="G64" i="29" s="1"/>
  <c r="H64" i="29" s="1"/>
  <c r="E65" i="29"/>
  <c r="F65" i="29" s="1"/>
  <c r="G65" i="29" s="1"/>
  <c r="H65" i="29" s="1"/>
  <c r="E66" i="29"/>
  <c r="F66" i="29" s="1"/>
  <c r="G66" i="29" s="1"/>
  <c r="H66" i="29" s="1"/>
  <c r="E67" i="29"/>
  <c r="F67" i="29" s="1"/>
  <c r="E68" i="29"/>
  <c r="F68" i="29" s="1"/>
  <c r="G68" i="29" s="1"/>
  <c r="H68" i="29" s="1"/>
  <c r="E69" i="29"/>
  <c r="F69" i="29" s="1"/>
  <c r="G69" i="29" s="1"/>
  <c r="E54" i="29"/>
  <c r="F54" i="29" s="1"/>
  <c r="G54" i="29" s="1"/>
  <c r="H54" i="29" s="1"/>
  <c r="C55" i="29"/>
  <c r="C57" i="29"/>
  <c r="C58" i="29"/>
  <c r="C59" i="29"/>
  <c r="C61" i="29"/>
  <c r="C62" i="29"/>
  <c r="C63" i="29"/>
  <c r="C64" i="29"/>
  <c r="C65" i="29"/>
  <c r="C66" i="29"/>
  <c r="C67" i="29"/>
  <c r="C68" i="29"/>
  <c r="C69" i="29"/>
  <c r="C54" i="29"/>
  <c r="E55" i="27"/>
  <c r="F55" i="27" s="1"/>
  <c r="G55" i="27" s="1"/>
  <c r="H55" i="27" s="1"/>
  <c r="E57" i="27"/>
  <c r="F57" i="27" s="1"/>
  <c r="G57" i="27" s="1"/>
  <c r="H57" i="27" s="1"/>
  <c r="E58" i="27"/>
  <c r="F58" i="27" s="1"/>
  <c r="G58" i="27" s="1"/>
  <c r="H58" i="27" s="1"/>
  <c r="E59" i="27"/>
  <c r="F59" i="27" s="1"/>
  <c r="G59" i="27" s="1"/>
  <c r="H59" i="27" s="1"/>
  <c r="E61" i="27"/>
  <c r="F61" i="27" s="1"/>
  <c r="G61" i="27" s="1"/>
  <c r="H61" i="27" s="1"/>
  <c r="E62" i="27"/>
  <c r="F62" i="27" s="1"/>
  <c r="G62" i="27" s="1"/>
  <c r="H62" i="27" s="1"/>
  <c r="E63" i="27"/>
  <c r="F63" i="27" s="1"/>
  <c r="G63" i="27" s="1"/>
  <c r="H63" i="27" s="1"/>
  <c r="E64" i="27"/>
  <c r="F64" i="27" s="1"/>
  <c r="G64" i="27" s="1"/>
  <c r="H64" i="27" s="1"/>
  <c r="E65" i="27"/>
  <c r="F65" i="27" s="1"/>
  <c r="G65" i="27" s="1"/>
  <c r="H65" i="27" s="1"/>
  <c r="E66" i="27"/>
  <c r="F66" i="27" s="1"/>
  <c r="G66" i="27" s="1"/>
  <c r="H66" i="27" s="1"/>
  <c r="E67" i="27"/>
  <c r="F67" i="27" s="1"/>
  <c r="E68" i="27"/>
  <c r="F68" i="27" s="1"/>
  <c r="G68" i="27" s="1"/>
  <c r="H68" i="27" s="1"/>
  <c r="E69" i="27"/>
  <c r="F69" i="27" s="1"/>
  <c r="G69" i="27" s="1"/>
  <c r="E54" i="27"/>
  <c r="F54" i="27" s="1"/>
  <c r="G54" i="27" s="1"/>
  <c r="H54" i="27" s="1"/>
  <c r="C55" i="27"/>
  <c r="C57" i="27"/>
  <c r="C58" i="27"/>
  <c r="C62" i="27"/>
  <c r="C63" i="27"/>
  <c r="C64" i="27"/>
  <c r="C65" i="27"/>
  <c r="C66" i="27"/>
  <c r="C67" i="27"/>
  <c r="C68" i="27"/>
  <c r="C69" i="27"/>
  <c r="C54" i="27"/>
  <c r="E75" i="28"/>
  <c r="F75" i="28" s="1"/>
  <c r="G75" i="28" s="1"/>
  <c r="H75" i="28" s="1"/>
  <c r="E76" i="28"/>
  <c r="E75" i="26"/>
  <c r="F75" i="26" s="1"/>
  <c r="G75" i="26" s="1"/>
  <c r="H75" i="26" s="1"/>
  <c r="C75" i="26"/>
  <c r="C76" i="26"/>
  <c r="G80" i="29" l="1"/>
  <c r="E82" i="29"/>
  <c r="E83" i="29"/>
  <c r="E84" i="29"/>
  <c r="E85" i="29"/>
  <c r="E86" i="29"/>
  <c r="E57" i="28"/>
  <c r="F57" i="28" s="1"/>
  <c r="G57" i="28" s="1"/>
  <c r="H57" i="28" s="1"/>
  <c r="C57" i="28"/>
  <c r="C58" i="28"/>
  <c r="E58" i="28"/>
  <c r="F58" i="28"/>
  <c r="G58" i="28"/>
  <c r="H58" i="28"/>
  <c r="H85" i="27"/>
  <c r="H86" i="27"/>
  <c r="H87" i="27"/>
  <c r="G85" i="27"/>
  <c r="G86" i="27"/>
  <c r="G87" i="27"/>
  <c r="F85" i="27"/>
  <c r="F86" i="27"/>
  <c r="F87" i="27"/>
  <c r="E85" i="27"/>
  <c r="E86" i="27"/>
  <c r="E87" i="27"/>
  <c r="C79" i="27"/>
  <c r="C80" i="27"/>
  <c r="C81" i="27"/>
  <c r="C82" i="27"/>
  <c r="C83" i="27"/>
  <c r="C84" i="27"/>
  <c r="C85" i="27"/>
  <c r="C86" i="27"/>
  <c r="C87" i="27"/>
  <c r="C81" i="29"/>
  <c r="C82" i="29"/>
  <c r="C83" i="29"/>
  <c r="C84" i="29"/>
  <c r="C85" i="29"/>
  <c r="C86" i="29"/>
  <c r="E72" i="28"/>
  <c r="C69" i="26"/>
  <c r="E57" i="26"/>
  <c r="F57" i="26" s="1"/>
  <c r="G57" i="26" s="1"/>
  <c r="H57" i="26" s="1"/>
  <c r="C57" i="26"/>
  <c r="B5" i="7"/>
  <c r="B5" i="6"/>
  <c r="E73" i="10" l="1"/>
  <c r="F73" i="10" s="1"/>
  <c r="G73" i="10" s="1"/>
  <c r="H73" i="10" s="1"/>
  <c r="E74" i="10"/>
  <c r="F74" i="10" s="1"/>
  <c r="G74" i="10" s="1"/>
  <c r="H74" i="10" s="1"/>
  <c r="E75" i="10"/>
  <c r="F75" i="10" s="1"/>
  <c r="G75" i="10" s="1"/>
  <c r="H75" i="10" s="1"/>
  <c r="E76" i="10"/>
  <c r="F76" i="10" s="1"/>
  <c r="G76" i="10" s="1"/>
  <c r="H76" i="10" s="1"/>
  <c r="E77" i="10"/>
  <c r="F77" i="10" s="1"/>
  <c r="G77" i="10" s="1"/>
  <c r="H77" i="10" s="1"/>
  <c r="C73" i="10"/>
  <c r="C74" i="10"/>
  <c r="C75" i="10"/>
  <c r="C76" i="10"/>
  <c r="C77" i="10"/>
  <c r="E73" i="7"/>
  <c r="F73" i="7" s="1"/>
  <c r="G73" i="7" s="1"/>
  <c r="H73" i="7" s="1"/>
  <c r="E74" i="7"/>
  <c r="F74" i="7" s="1"/>
  <c r="G74" i="7" s="1"/>
  <c r="H74" i="7" s="1"/>
  <c r="E75" i="7"/>
  <c r="F75" i="7" s="1"/>
  <c r="G75" i="7" s="1"/>
  <c r="H75" i="7" s="1"/>
  <c r="E76" i="7"/>
  <c r="F76" i="7" s="1"/>
  <c r="G76" i="7" s="1"/>
  <c r="H76" i="7" s="1"/>
  <c r="E77" i="7"/>
  <c r="F77" i="7" s="1"/>
  <c r="G77" i="7" s="1"/>
  <c r="H77" i="7" s="1"/>
  <c r="C73" i="7"/>
  <c r="C74" i="7"/>
  <c r="C75" i="7"/>
  <c r="C76" i="7"/>
  <c r="C77" i="7"/>
  <c r="E13" i="7"/>
  <c r="E35" i="24" l="1"/>
  <c r="F35" i="24"/>
  <c r="G35" i="24"/>
  <c r="H35" i="24"/>
  <c r="E28" i="28" l="1"/>
  <c r="F28" i="28" s="1"/>
  <c r="G28" i="28" s="1"/>
  <c r="H28" i="28" s="1"/>
  <c r="E26" i="26" l="1"/>
  <c r="F26" i="26" s="1"/>
  <c r="G26" i="26" s="1"/>
  <c r="H26" i="26" s="1"/>
  <c r="C26" i="26"/>
  <c r="E26" i="28"/>
  <c r="F26" i="28" s="1"/>
  <c r="G26" i="28" s="1"/>
  <c r="H26" i="28" s="1"/>
  <c r="C26" i="28"/>
  <c r="H69" i="28"/>
  <c r="H71" i="28"/>
  <c r="H72" i="28"/>
  <c r="H73" i="28"/>
  <c r="H76" i="28"/>
  <c r="H77" i="28"/>
  <c r="H78" i="28"/>
  <c r="H79" i="28"/>
  <c r="H80" i="28"/>
  <c r="H81" i="28"/>
  <c r="H82" i="28"/>
  <c r="H83" i="28"/>
  <c r="G69" i="28"/>
  <c r="G71" i="28"/>
  <c r="G72" i="28"/>
  <c r="G73" i="28"/>
  <c r="G76" i="28"/>
  <c r="G77" i="28"/>
  <c r="G78" i="28"/>
  <c r="G79" i="28"/>
  <c r="G80" i="28"/>
  <c r="G81" i="28"/>
  <c r="G82" i="28"/>
  <c r="G83" i="28"/>
  <c r="F69" i="28"/>
  <c r="F71" i="28"/>
  <c r="F72" i="28"/>
  <c r="F73" i="28"/>
  <c r="F76" i="28"/>
  <c r="F77" i="28"/>
  <c r="F78" i="28"/>
  <c r="F79" i="28"/>
  <c r="F80" i="28"/>
  <c r="F81" i="28"/>
  <c r="F82" i="28"/>
  <c r="F83" i="28"/>
  <c r="E73" i="28"/>
  <c r="E77" i="28"/>
  <c r="E78" i="28"/>
  <c r="E79" i="28"/>
  <c r="E80" i="28"/>
  <c r="E81" i="28"/>
  <c r="E82" i="28"/>
  <c r="E83" i="28"/>
  <c r="C56" i="28"/>
  <c r="C59" i="28"/>
  <c r="C61" i="28"/>
  <c r="C62" i="28"/>
  <c r="C63" i="28"/>
  <c r="C64" i="28"/>
  <c r="C73" i="28"/>
  <c r="C76" i="28"/>
  <c r="C77" i="28"/>
  <c r="C79" i="28"/>
  <c r="C80" i="28"/>
  <c r="C81" i="28"/>
  <c r="C82" i="28"/>
  <c r="E25" i="10"/>
  <c r="F25" i="10" s="1"/>
  <c r="G25" i="10" s="1"/>
  <c r="H25" i="10" s="1"/>
  <c r="E26" i="10"/>
  <c r="F26" i="10" s="1"/>
  <c r="G26" i="10" s="1"/>
  <c r="H26" i="10" s="1"/>
  <c r="E27" i="10"/>
  <c r="F27" i="10" s="1"/>
  <c r="G27" i="10" s="1"/>
  <c r="H27" i="10" s="1"/>
  <c r="E28" i="10"/>
  <c r="F28" i="10" s="1"/>
  <c r="G28" i="10" s="1"/>
  <c r="H28" i="10" s="1"/>
  <c r="E29" i="10"/>
  <c r="F29" i="10" s="1"/>
  <c r="G29" i="10" s="1"/>
  <c r="H29" i="10" s="1"/>
  <c r="E30" i="10"/>
  <c r="F30" i="10" s="1"/>
  <c r="G30" i="10" s="1"/>
  <c r="H30" i="10" s="1"/>
  <c r="E31" i="10"/>
  <c r="F31" i="10" s="1"/>
  <c r="G31" i="10" s="1"/>
  <c r="H31" i="10" s="1"/>
  <c r="E32" i="10"/>
  <c r="F32" i="10" s="1"/>
  <c r="G32" i="10" s="1"/>
  <c r="H32" i="10" s="1"/>
  <c r="E33" i="10"/>
  <c r="F33" i="10" s="1"/>
  <c r="G33" i="10" s="1"/>
  <c r="H33" i="10" s="1"/>
  <c r="E34" i="10"/>
  <c r="F34" i="10" s="1"/>
  <c r="G34" i="10" s="1"/>
  <c r="H34" i="10" s="1"/>
  <c r="E35" i="10"/>
  <c r="F35" i="10" s="1"/>
  <c r="G35" i="10" s="1"/>
  <c r="H35" i="10" s="1"/>
  <c r="E36" i="10"/>
  <c r="F36" i="10" s="1"/>
  <c r="E37" i="10"/>
  <c r="F37" i="10" s="1"/>
  <c r="G37" i="10" s="1"/>
  <c r="H37" i="10" s="1"/>
  <c r="E38" i="10"/>
  <c r="F38" i="10" s="1"/>
  <c r="G38" i="10" s="1"/>
  <c r="H38" i="10" s="1"/>
  <c r="E24" i="10"/>
  <c r="F24" i="10" s="1"/>
  <c r="G24" i="10" s="1"/>
  <c r="H24" i="10" s="1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24" i="10"/>
  <c r="E78" i="10"/>
  <c r="F78" i="10" s="1"/>
  <c r="G78" i="10" s="1"/>
  <c r="H78" i="10" s="1"/>
  <c r="E79" i="10"/>
  <c r="F79" i="10" s="1"/>
  <c r="G79" i="10" s="1"/>
  <c r="H79" i="10" s="1"/>
  <c r="E80" i="10"/>
  <c r="F80" i="10" s="1"/>
  <c r="G80" i="10" s="1"/>
  <c r="H80" i="10" s="1"/>
  <c r="E81" i="10"/>
  <c r="F81" i="10" s="1"/>
  <c r="G81" i="10" s="1"/>
  <c r="H81" i="10" s="1"/>
  <c r="E82" i="10"/>
  <c r="F82" i="10" s="1"/>
  <c r="G82" i="10" s="1"/>
  <c r="H82" i="10" s="1"/>
  <c r="E83" i="10"/>
  <c r="F83" i="10" s="1"/>
  <c r="G83" i="10" s="1"/>
  <c r="H83" i="10" s="1"/>
  <c r="E84" i="10"/>
  <c r="F84" i="10" s="1"/>
  <c r="G84" i="10" s="1"/>
  <c r="H84" i="10" s="1"/>
  <c r="E85" i="10"/>
  <c r="F85" i="10" s="1"/>
  <c r="E86" i="10"/>
  <c r="F86" i="10" s="1"/>
  <c r="G86" i="10" s="1"/>
  <c r="H86" i="10" s="1"/>
  <c r="E87" i="10"/>
  <c r="F87" i="10" s="1"/>
  <c r="G87" i="10" s="1"/>
  <c r="H87" i="10" s="1"/>
  <c r="E72" i="10"/>
  <c r="F72" i="10" s="1"/>
  <c r="G72" i="10" s="1"/>
  <c r="H72" i="10" s="1"/>
  <c r="C78" i="10"/>
  <c r="C79" i="10"/>
  <c r="C80" i="10"/>
  <c r="C81" i="10"/>
  <c r="C82" i="10"/>
  <c r="C83" i="10"/>
  <c r="C84" i="10"/>
  <c r="C85" i="10"/>
  <c r="C86" i="10"/>
  <c r="C87" i="10"/>
  <c r="C72" i="10"/>
  <c r="F73" i="26"/>
  <c r="G73" i="26" s="1"/>
  <c r="H73" i="26" s="1"/>
  <c r="C56" i="26"/>
  <c r="E38" i="7"/>
  <c r="F38" i="7" s="1"/>
  <c r="G38" i="7" s="1"/>
  <c r="H38" i="7" s="1"/>
  <c r="E25" i="7"/>
  <c r="F25" i="7" s="1"/>
  <c r="G25" i="7" s="1"/>
  <c r="H25" i="7" s="1"/>
  <c r="E26" i="7"/>
  <c r="F26" i="7" s="1"/>
  <c r="G26" i="7" s="1"/>
  <c r="H26" i="7" s="1"/>
  <c r="E27" i="7"/>
  <c r="F27" i="7" s="1"/>
  <c r="G27" i="7" s="1"/>
  <c r="H27" i="7" s="1"/>
  <c r="E28" i="7"/>
  <c r="F28" i="7" s="1"/>
  <c r="G28" i="7" s="1"/>
  <c r="H28" i="7" s="1"/>
  <c r="E29" i="7"/>
  <c r="F29" i="7" s="1"/>
  <c r="G29" i="7" s="1"/>
  <c r="H29" i="7" s="1"/>
  <c r="E30" i="7"/>
  <c r="F30" i="7" s="1"/>
  <c r="G30" i="7" s="1"/>
  <c r="H30" i="7" s="1"/>
  <c r="E31" i="7"/>
  <c r="F31" i="7" s="1"/>
  <c r="G31" i="7" s="1"/>
  <c r="H31" i="7" s="1"/>
  <c r="E32" i="7"/>
  <c r="F32" i="7" s="1"/>
  <c r="G32" i="7" s="1"/>
  <c r="H32" i="7" s="1"/>
  <c r="E33" i="7"/>
  <c r="F33" i="7" s="1"/>
  <c r="G33" i="7" s="1"/>
  <c r="H33" i="7" s="1"/>
  <c r="E34" i="7"/>
  <c r="F34" i="7" s="1"/>
  <c r="G34" i="7" s="1"/>
  <c r="H34" i="7" s="1"/>
  <c r="E35" i="7"/>
  <c r="F35" i="7" s="1"/>
  <c r="G35" i="7" s="1"/>
  <c r="H35" i="7" s="1"/>
  <c r="E36" i="7"/>
  <c r="F36" i="7" s="1"/>
  <c r="E37" i="7"/>
  <c r="F37" i="7" s="1"/>
  <c r="G37" i="7" s="1"/>
  <c r="H37" i="7" s="1"/>
  <c r="E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24" i="7"/>
  <c r="E78" i="7"/>
  <c r="F78" i="7" s="1"/>
  <c r="G78" i="7" s="1"/>
  <c r="H78" i="7" s="1"/>
  <c r="E79" i="7"/>
  <c r="F79" i="7" s="1"/>
  <c r="G79" i="7" s="1"/>
  <c r="H79" i="7" s="1"/>
  <c r="E80" i="7"/>
  <c r="F80" i="7" s="1"/>
  <c r="G80" i="7" s="1"/>
  <c r="H80" i="7" s="1"/>
  <c r="E81" i="7"/>
  <c r="F81" i="7" s="1"/>
  <c r="G81" i="7" s="1"/>
  <c r="H81" i="7" s="1"/>
  <c r="E82" i="7"/>
  <c r="F82" i="7" s="1"/>
  <c r="G82" i="7" s="1"/>
  <c r="H82" i="7" s="1"/>
  <c r="E83" i="7"/>
  <c r="F83" i="7" s="1"/>
  <c r="G83" i="7" s="1"/>
  <c r="H83" i="7" s="1"/>
  <c r="E84" i="7"/>
  <c r="F84" i="7" s="1"/>
  <c r="G84" i="7" s="1"/>
  <c r="H84" i="7" s="1"/>
  <c r="E85" i="7"/>
  <c r="F85" i="7" s="1"/>
  <c r="E86" i="7"/>
  <c r="F86" i="7" s="1"/>
  <c r="G86" i="7" s="1"/>
  <c r="H86" i="7" s="1"/>
  <c r="E87" i="7"/>
  <c r="F87" i="7" s="1"/>
  <c r="G87" i="7" s="1"/>
  <c r="H87" i="7" s="1"/>
  <c r="E72" i="7"/>
  <c r="F72" i="7" s="1"/>
  <c r="G72" i="7" s="1"/>
  <c r="H72" i="7" s="1"/>
  <c r="C78" i="7"/>
  <c r="C79" i="7"/>
  <c r="C80" i="7"/>
  <c r="C81" i="7"/>
  <c r="C82" i="7"/>
  <c r="C83" i="7"/>
  <c r="C84" i="7"/>
  <c r="C85" i="7"/>
  <c r="C86" i="7"/>
  <c r="C87" i="7"/>
  <c r="C72" i="7"/>
  <c r="C54" i="7"/>
  <c r="E54" i="7"/>
  <c r="F54" i="7"/>
  <c r="G54" i="7"/>
  <c r="H54" i="7"/>
  <c r="C55" i="7"/>
  <c r="E55" i="7"/>
  <c r="F55" i="7"/>
  <c r="G55" i="7"/>
  <c r="H55" i="7"/>
  <c r="C56" i="7"/>
  <c r="E56" i="7"/>
  <c r="F56" i="7"/>
  <c r="G56" i="7"/>
  <c r="H56" i="7"/>
  <c r="C57" i="7"/>
  <c r="E57" i="7"/>
  <c r="F57" i="7"/>
  <c r="G57" i="7"/>
  <c r="H57" i="7"/>
  <c r="C58" i="7"/>
  <c r="E58" i="7"/>
  <c r="F58" i="7"/>
  <c r="G58" i="7"/>
  <c r="H58" i="7"/>
  <c r="C59" i="7"/>
  <c r="E59" i="7"/>
  <c r="F59" i="7"/>
  <c r="G59" i="7"/>
  <c r="H59" i="7"/>
  <c r="C60" i="7"/>
  <c r="E60" i="7"/>
  <c r="F60" i="7"/>
  <c r="G60" i="7"/>
  <c r="H60" i="7"/>
  <c r="C61" i="7"/>
  <c r="E61" i="7"/>
  <c r="F61" i="7"/>
  <c r="G61" i="7"/>
  <c r="H61" i="7"/>
  <c r="C62" i="7"/>
  <c r="E62" i="7"/>
  <c r="F62" i="7"/>
  <c r="G62" i="7"/>
  <c r="H62" i="7"/>
  <c r="C63" i="7"/>
  <c r="E63" i="7"/>
  <c r="F63" i="7"/>
  <c r="G63" i="7"/>
  <c r="H63" i="7"/>
  <c r="C64" i="7"/>
  <c r="E64" i="7"/>
  <c r="F64" i="7"/>
  <c r="G64" i="7"/>
  <c r="H64" i="7"/>
  <c r="C65" i="7"/>
  <c r="E65" i="7"/>
  <c r="F65" i="7"/>
  <c r="G65" i="7"/>
  <c r="H65" i="7"/>
  <c r="C66" i="7"/>
  <c r="E66" i="7"/>
  <c r="F66" i="7"/>
  <c r="G66" i="7"/>
  <c r="H66" i="7"/>
  <c r="C67" i="7"/>
  <c r="E67" i="7"/>
  <c r="F67" i="7"/>
  <c r="G67" i="7"/>
  <c r="H67" i="7"/>
  <c r="C68" i="7"/>
  <c r="E68" i="7"/>
  <c r="F68" i="7"/>
  <c r="G68" i="7"/>
  <c r="H68" i="7"/>
  <c r="C69" i="7"/>
  <c r="E69" i="7"/>
  <c r="F69" i="7"/>
  <c r="G69" i="7"/>
  <c r="H69" i="7"/>
  <c r="C41" i="7"/>
  <c r="E41" i="7"/>
  <c r="F41" i="7"/>
  <c r="G41" i="7"/>
  <c r="H41" i="7"/>
  <c r="C42" i="7"/>
  <c r="E42" i="7"/>
  <c r="F42" i="7"/>
  <c r="G42" i="7"/>
  <c r="H42" i="7"/>
  <c r="C44" i="7"/>
  <c r="E44" i="7"/>
  <c r="F44" i="7"/>
  <c r="G44" i="7"/>
  <c r="H44" i="7"/>
  <c r="C45" i="7"/>
  <c r="E45" i="7"/>
  <c r="F45" i="7"/>
  <c r="G45" i="7"/>
  <c r="H45" i="7"/>
  <c r="C46" i="7"/>
  <c r="E46" i="7"/>
  <c r="F46" i="7"/>
  <c r="G46" i="7"/>
  <c r="H46" i="7"/>
  <c r="C47" i="7"/>
  <c r="E47" i="7"/>
  <c r="F47" i="7"/>
  <c r="G47" i="7"/>
  <c r="H47" i="7"/>
  <c r="C48" i="7"/>
  <c r="E48" i="7"/>
  <c r="F48" i="7"/>
  <c r="G48" i="7"/>
  <c r="H48" i="7"/>
  <c r="C49" i="7"/>
  <c r="E49" i="7"/>
  <c r="F49" i="7"/>
  <c r="G49" i="7"/>
  <c r="H49" i="7"/>
  <c r="C50" i="7"/>
  <c r="E50" i="7"/>
  <c r="F50" i="7"/>
  <c r="G50" i="7"/>
  <c r="H50" i="7"/>
  <c r="C51" i="7"/>
  <c r="E51" i="7"/>
  <c r="F51" i="7"/>
  <c r="G51" i="7"/>
  <c r="H51" i="7"/>
  <c r="C67" i="6"/>
  <c r="E52" i="3"/>
  <c r="F52" i="3"/>
  <c r="G52" i="3"/>
  <c r="H52" i="3"/>
  <c r="H81" i="29"/>
  <c r="H82" i="29"/>
  <c r="H83" i="29"/>
  <c r="H84" i="29"/>
  <c r="H85" i="29"/>
  <c r="H86" i="29"/>
  <c r="H72" i="29"/>
  <c r="G81" i="29"/>
  <c r="G82" i="29"/>
  <c r="G83" i="29"/>
  <c r="G84" i="29"/>
  <c r="G85" i="29"/>
  <c r="G86" i="29"/>
  <c r="G72" i="29"/>
  <c r="F82" i="29"/>
  <c r="F83" i="29"/>
  <c r="F84" i="29"/>
  <c r="F85" i="29"/>
  <c r="F86" i="29"/>
  <c r="F72" i="29"/>
  <c r="E72" i="29"/>
  <c r="H43" i="29"/>
  <c r="H44" i="29"/>
  <c r="H45" i="29"/>
  <c r="H46" i="29"/>
  <c r="H47" i="29"/>
  <c r="H48" i="29"/>
  <c r="H49" i="29"/>
  <c r="H50" i="29"/>
  <c r="H51" i="29"/>
  <c r="H42" i="29"/>
  <c r="G43" i="29"/>
  <c r="G44" i="29"/>
  <c r="G45" i="29"/>
  <c r="G46" i="29"/>
  <c r="G47" i="29"/>
  <c r="G48" i="29"/>
  <c r="G49" i="29"/>
  <c r="G50" i="29"/>
  <c r="G51" i="29"/>
  <c r="G42" i="29"/>
  <c r="F43" i="29"/>
  <c r="F44" i="29"/>
  <c r="F45" i="29"/>
  <c r="F46" i="29"/>
  <c r="F47" i="29"/>
  <c r="F48" i="29"/>
  <c r="F49" i="29"/>
  <c r="F50" i="29"/>
  <c r="F51" i="29"/>
  <c r="F42" i="29"/>
  <c r="E43" i="29"/>
  <c r="E44" i="29"/>
  <c r="E45" i="29"/>
  <c r="E46" i="29"/>
  <c r="E47" i="29"/>
  <c r="E48" i="29"/>
  <c r="E49" i="29"/>
  <c r="E50" i="29"/>
  <c r="E51" i="29"/>
  <c r="E42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4" i="29"/>
  <c r="H8" i="29"/>
  <c r="H9" i="29"/>
  <c r="H10" i="29"/>
  <c r="H12" i="29"/>
  <c r="H13" i="29"/>
  <c r="H14" i="29"/>
  <c r="H15" i="29"/>
  <c r="H16" i="29"/>
  <c r="H17" i="29"/>
  <c r="H18" i="29"/>
  <c r="H19" i="29"/>
  <c r="H20" i="29"/>
  <c r="H21" i="29"/>
  <c r="H7" i="29"/>
  <c r="G8" i="29"/>
  <c r="G9" i="29"/>
  <c r="G10" i="29"/>
  <c r="G12" i="29"/>
  <c r="G13" i="29"/>
  <c r="G14" i="29"/>
  <c r="G15" i="29"/>
  <c r="G16" i="29"/>
  <c r="G17" i="29"/>
  <c r="G18" i="29"/>
  <c r="G19" i="29"/>
  <c r="G20" i="29"/>
  <c r="G21" i="29"/>
  <c r="G7" i="29"/>
  <c r="F8" i="29"/>
  <c r="F9" i="29"/>
  <c r="F10" i="29"/>
  <c r="F12" i="29"/>
  <c r="F13" i="29"/>
  <c r="F14" i="29"/>
  <c r="F15" i="29"/>
  <c r="F16" i="29"/>
  <c r="F17" i="29"/>
  <c r="F18" i="29"/>
  <c r="F19" i="29"/>
  <c r="F20" i="29"/>
  <c r="F21" i="29"/>
  <c r="F7" i="29"/>
  <c r="E8" i="29"/>
  <c r="E9" i="29"/>
  <c r="E10" i="29"/>
  <c r="E12" i="29"/>
  <c r="E13" i="29"/>
  <c r="E14" i="29"/>
  <c r="E15" i="29"/>
  <c r="E16" i="29"/>
  <c r="E17" i="29"/>
  <c r="E18" i="29"/>
  <c r="E19" i="29"/>
  <c r="E20" i="29"/>
  <c r="E21" i="29"/>
  <c r="E7" i="29"/>
  <c r="C72" i="29"/>
  <c r="C43" i="29"/>
  <c r="C44" i="29"/>
  <c r="C45" i="29"/>
  <c r="C47" i="29"/>
  <c r="C48" i="29"/>
  <c r="C49" i="29"/>
  <c r="C50" i="29"/>
  <c r="C42" i="29"/>
  <c r="C25" i="29"/>
  <c r="C26" i="29"/>
  <c r="C27" i="29"/>
  <c r="C28" i="29"/>
  <c r="C29" i="29"/>
  <c r="C30" i="29"/>
  <c r="C31" i="29"/>
  <c r="C32" i="29"/>
  <c r="C33" i="29"/>
  <c r="C35" i="29"/>
  <c r="C36" i="29"/>
  <c r="C37" i="29"/>
  <c r="C38" i="29"/>
  <c r="C24" i="29"/>
  <c r="C8" i="29"/>
  <c r="C9" i="29"/>
  <c r="C10" i="29"/>
  <c r="C12" i="29"/>
  <c r="C13" i="29"/>
  <c r="C14" i="29"/>
  <c r="C15" i="29"/>
  <c r="C17" i="29"/>
  <c r="C18" i="29"/>
  <c r="C19" i="29"/>
  <c r="C20" i="29"/>
  <c r="C7" i="29"/>
  <c r="H56" i="28"/>
  <c r="H59" i="28"/>
  <c r="H60" i="28"/>
  <c r="H61" i="28"/>
  <c r="H62" i="28"/>
  <c r="H63" i="28"/>
  <c r="H64" i="28"/>
  <c r="H65" i="28"/>
  <c r="H55" i="28"/>
  <c r="G56" i="28"/>
  <c r="G59" i="28"/>
  <c r="G60" i="28"/>
  <c r="G61" i="28"/>
  <c r="G62" i="28"/>
  <c r="G63" i="28"/>
  <c r="G64" i="28"/>
  <c r="G65" i="28"/>
  <c r="G55" i="28"/>
  <c r="F56" i="28"/>
  <c r="F59" i="28"/>
  <c r="F60" i="28"/>
  <c r="F61" i="28"/>
  <c r="F62" i="28"/>
  <c r="F63" i="28"/>
  <c r="F64" i="28"/>
  <c r="F65" i="28"/>
  <c r="F55" i="28"/>
  <c r="E56" i="28"/>
  <c r="E59" i="28"/>
  <c r="E60" i="28"/>
  <c r="E61" i="28"/>
  <c r="E62" i="28"/>
  <c r="E63" i="28"/>
  <c r="E64" i="28"/>
  <c r="E65" i="28"/>
  <c r="E55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37" i="28"/>
  <c r="H25" i="28"/>
  <c r="H27" i="28"/>
  <c r="H29" i="28"/>
  <c r="H30" i="28"/>
  <c r="H31" i="28"/>
  <c r="H32" i="28"/>
  <c r="H33" i="28"/>
  <c r="H34" i="28"/>
  <c r="H24" i="28"/>
  <c r="G25" i="28"/>
  <c r="G27" i="28"/>
  <c r="G29" i="28"/>
  <c r="G30" i="28"/>
  <c r="G31" i="28"/>
  <c r="G32" i="28"/>
  <c r="G33" i="28"/>
  <c r="G34" i="28"/>
  <c r="G24" i="28"/>
  <c r="F25" i="28"/>
  <c r="F27" i="28"/>
  <c r="F29" i="28"/>
  <c r="F30" i="28"/>
  <c r="F31" i="28"/>
  <c r="F32" i="28"/>
  <c r="F33" i="28"/>
  <c r="F34" i="28"/>
  <c r="F24" i="28"/>
  <c r="E25" i="28"/>
  <c r="E27" i="28"/>
  <c r="E29" i="28"/>
  <c r="E30" i="28"/>
  <c r="E31" i="28"/>
  <c r="E32" i="28"/>
  <c r="E33" i="28"/>
  <c r="E34" i="28"/>
  <c r="E24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7" i="28"/>
  <c r="F21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7" i="28"/>
  <c r="C68" i="28"/>
  <c r="C55" i="28"/>
  <c r="C38" i="28"/>
  <c r="C39" i="28"/>
  <c r="C40" i="28"/>
  <c r="C41" i="28"/>
  <c r="C42" i="28"/>
  <c r="C43" i="28"/>
  <c r="C44" i="28"/>
  <c r="C45" i="28"/>
  <c r="C46" i="28"/>
  <c r="C48" i="28"/>
  <c r="C49" i="28"/>
  <c r="C50" i="28"/>
  <c r="C51" i="28"/>
  <c r="C52" i="28"/>
  <c r="C37" i="28"/>
  <c r="C25" i="28"/>
  <c r="C27" i="28"/>
  <c r="C28" i="28"/>
  <c r="C30" i="28"/>
  <c r="C31" i="28"/>
  <c r="C32" i="28"/>
  <c r="C33" i="28"/>
  <c r="C24" i="28"/>
  <c r="C8" i="28"/>
  <c r="C9" i="28"/>
  <c r="C10" i="28"/>
  <c r="C11" i="28"/>
  <c r="C12" i="28"/>
  <c r="C13" i="28"/>
  <c r="C14" i="28"/>
  <c r="C15" i="28"/>
  <c r="C17" i="28"/>
  <c r="C18" i="28"/>
  <c r="C19" i="28"/>
  <c r="C20" i="28"/>
  <c r="C7" i="28"/>
  <c r="H81" i="27"/>
  <c r="H82" i="27"/>
  <c r="H83" i="27"/>
  <c r="H84" i="27"/>
  <c r="H72" i="27"/>
  <c r="G81" i="27"/>
  <c r="G82" i="27"/>
  <c r="G83" i="27"/>
  <c r="G84" i="27"/>
  <c r="G72" i="27"/>
  <c r="F82" i="27"/>
  <c r="F83" i="27"/>
  <c r="F84" i="27"/>
  <c r="F72" i="27"/>
  <c r="E82" i="27"/>
  <c r="E83" i="27"/>
  <c r="E84" i="27"/>
  <c r="E72" i="27"/>
  <c r="H43" i="27"/>
  <c r="H44" i="27"/>
  <c r="H45" i="27"/>
  <c r="H46" i="27"/>
  <c r="H47" i="27"/>
  <c r="H48" i="27"/>
  <c r="H49" i="27"/>
  <c r="H50" i="27"/>
  <c r="H51" i="27"/>
  <c r="H42" i="27"/>
  <c r="G43" i="27"/>
  <c r="G44" i="27"/>
  <c r="G45" i="27"/>
  <c r="G46" i="27"/>
  <c r="G47" i="27"/>
  <c r="G48" i="27"/>
  <c r="G49" i="27"/>
  <c r="G50" i="27"/>
  <c r="G51" i="27"/>
  <c r="G42" i="27"/>
  <c r="F43" i="27"/>
  <c r="F44" i="27"/>
  <c r="F45" i="27"/>
  <c r="F46" i="27"/>
  <c r="F47" i="27"/>
  <c r="F48" i="27"/>
  <c r="F49" i="27"/>
  <c r="F50" i="27"/>
  <c r="F51" i="27"/>
  <c r="F42" i="27"/>
  <c r="E43" i="27"/>
  <c r="E44" i="27"/>
  <c r="E45" i="27"/>
  <c r="E46" i="27"/>
  <c r="E47" i="27"/>
  <c r="E48" i="27"/>
  <c r="E49" i="27"/>
  <c r="E50" i="27"/>
  <c r="E51" i="27"/>
  <c r="E42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24" i="27"/>
  <c r="H8" i="27"/>
  <c r="H9" i="27"/>
  <c r="H10" i="27"/>
  <c r="H12" i="27"/>
  <c r="H13" i="27"/>
  <c r="H14" i="27"/>
  <c r="H15" i="27"/>
  <c r="H16" i="27"/>
  <c r="H17" i="27"/>
  <c r="H18" i="27"/>
  <c r="H19" i="27"/>
  <c r="H20" i="27"/>
  <c r="H21" i="27"/>
  <c r="H7" i="27"/>
  <c r="G8" i="27"/>
  <c r="G9" i="27"/>
  <c r="G10" i="27"/>
  <c r="G12" i="27"/>
  <c r="G13" i="27"/>
  <c r="G14" i="27"/>
  <c r="G15" i="27"/>
  <c r="G16" i="27"/>
  <c r="G17" i="27"/>
  <c r="G18" i="27"/>
  <c r="G19" i="27"/>
  <c r="G20" i="27"/>
  <c r="G21" i="27"/>
  <c r="G7" i="27"/>
  <c r="F8" i="27"/>
  <c r="F9" i="27"/>
  <c r="F10" i="27"/>
  <c r="F12" i="27"/>
  <c r="F13" i="27"/>
  <c r="F14" i="27"/>
  <c r="F15" i="27"/>
  <c r="F16" i="27"/>
  <c r="F17" i="27"/>
  <c r="F18" i="27"/>
  <c r="F19" i="27"/>
  <c r="F20" i="27"/>
  <c r="F21" i="27"/>
  <c r="F7" i="27"/>
  <c r="E8" i="27"/>
  <c r="E9" i="27"/>
  <c r="E10" i="27"/>
  <c r="E12" i="27"/>
  <c r="E13" i="27"/>
  <c r="E14" i="27"/>
  <c r="E15" i="27"/>
  <c r="E16" i="27"/>
  <c r="E17" i="27"/>
  <c r="E18" i="27"/>
  <c r="E19" i="27"/>
  <c r="E20" i="27"/>
  <c r="E21" i="27"/>
  <c r="E7" i="27"/>
  <c r="C72" i="27"/>
  <c r="C43" i="27"/>
  <c r="C44" i="27"/>
  <c r="C45" i="27"/>
  <c r="C46" i="27"/>
  <c r="C47" i="27"/>
  <c r="C48" i="27"/>
  <c r="C49" i="27"/>
  <c r="C50" i="27"/>
  <c r="C51" i="27"/>
  <c r="C42" i="27"/>
  <c r="C24" i="27"/>
  <c r="C8" i="27"/>
  <c r="C9" i="27"/>
  <c r="C10" i="27"/>
  <c r="C12" i="27"/>
  <c r="C13" i="27"/>
  <c r="C14" i="27"/>
  <c r="C15" i="27"/>
  <c r="C16" i="27"/>
  <c r="C17" i="27"/>
  <c r="C18" i="27"/>
  <c r="C19" i="27"/>
  <c r="C20" i="27"/>
  <c r="C21" i="27"/>
  <c r="C7" i="27"/>
  <c r="H69" i="26"/>
  <c r="H71" i="26"/>
  <c r="H72" i="26"/>
  <c r="H76" i="26"/>
  <c r="H77" i="26"/>
  <c r="H78" i="26"/>
  <c r="H79" i="26"/>
  <c r="H80" i="26"/>
  <c r="H81" i="26"/>
  <c r="H82" i="26"/>
  <c r="H83" i="26"/>
  <c r="H68" i="26"/>
  <c r="G69" i="26"/>
  <c r="G71" i="26"/>
  <c r="G72" i="26"/>
  <c r="G76" i="26"/>
  <c r="G77" i="26"/>
  <c r="G78" i="26"/>
  <c r="G79" i="26"/>
  <c r="G80" i="26"/>
  <c r="G81" i="26"/>
  <c r="G82" i="26"/>
  <c r="G83" i="26"/>
  <c r="G68" i="26"/>
  <c r="F69" i="26"/>
  <c r="F71" i="26"/>
  <c r="F72" i="26"/>
  <c r="F76" i="26"/>
  <c r="F77" i="26"/>
  <c r="F78" i="26"/>
  <c r="F79" i="26"/>
  <c r="F80" i="26"/>
  <c r="F81" i="26"/>
  <c r="F82" i="26"/>
  <c r="F83" i="26"/>
  <c r="F68" i="26"/>
  <c r="E76" i="26"/>
  <c r="E77" i="26"/>
  <c r="E78" i="26"/>
  <c r="E79" i="26"/>
  <c r="E80" i="26"/>
  <c r="E81" i="26"/>
  <c r="E82" i="26"/>
  <c r="E83" i="26"/>
  <c r="E68" i="26"/>
  <c r="H56" i="26"/>
  <c r="H58" i="26"/>
  <c r="H59" i="26"/>
  <c r="H60" i="26"/>
  <c r="H61" i="26"/>
  <c r="H62" i="26"/>
  <c r="H63" i="26"/>
  <c r="H64" i="26"/>
  <c r="H65" i="26"/>
  <c r="H55" i="26"/>
  <c r="G56" i="26"/>
  <c r="G58" i="26"/>
  <c r="G59" i="26"/>
  <c r="G60" i="26"/>
  <c r="G61" i="26"/>
  <c r="G62" i="26"/>
  <c r="G63" i="26"/>
  <c r="G64" i="26"/>
  <c r="G65" i="26"/>
  <c r="G55" i="26"/>
  <c r="F56" i="26"/>
  <c r="F58" i="26"/>
  <c r="F59" i="26"/>
  <c r="F60" i="26"/>
  <c r="F61" i="26"/>
  <c r="F62" i="26"/>
  <c r="F63" i="26"/>
  <c r="F64" i="26"/>
  <c r="F65" i="26"/>
  <c r="F55" i="26"/>
  <c r="E56" i="26"/>
  <c r="E58" i="26"/>
  <c r="E59" i="26"/>
  <c r="E60" i="26"/>
  <c r="E61" i="26"/>
  <c r="E62" i="26"/>
  <c r="E63" i="26"/>
  <c r="E64" i="26"/>
  <c r="E65" i="26"/>
  <c r="E55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37" i="26"/>
  <c r="F50" i="26"/>
  <c r="F51" i="26"/>
  <c r="F52" i="26"/>
  <c r="F49" i="26"/>
  <c r="F48" i="26"/>
  <c r="F47" i="26"/>
  <c r="F38" i="26"/>
  <c r="F39" i="26"/>
  <c r="F40" i="26"/>
  <c r="F41" i="26"/>
  <c r="F42" i="26"/>
  <c r="F43" i="26"/>
  <c r="F44" i="26"/>
  <c r="F45" i="26"/>
  <c r="F46" i="26"/>
  <c r="F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37" i="26"/>
  <c r="H25" i="26"/>
  <c r="H27" i="26"/>
  <c r="H28" i="26"/>
  <c r="H29" i="26"/>
  <c r="H30" i="26"/>
  <c r="H31" i="26"/>
  <c r="H32" i="26"/>
  <c r="H33" i="26"/>
  <c r="H34" i="26"/>
  <c r="H24" i="26"/>
  <c r="G25" i="26"/>
  <c r="G27" i="26"/>
  <c r="G28" i="26"/>
  <c r="G29" i="26"/>
  <c r="G30" i="26"/>
  <c r="G31" i="26"/>
  <c r="G32" i="26"/>
  <c r="G33" i="26"/>
  <c r="G34" i="26"/>
  <c r="G24" i="26"/>
  <c r="F25" i="26"/>
  <c r="F27" i="26"/>
  <c r="F28" i="26"/>
  <c r="F29" i="26"/>
  <c r="F30" i="26"/>
  <c r="F31" i="26"/>
  <c r="F32" i="26"/>
  <c r="F33" i="26"/>
  <c r="F34" i="26"/>
  <c r="F24" i="26"/>
  <c r="E25" i="26"/>
  <c r="E27" i="26"/>
  <c r="E28" i="26"/>
  <c r="E29" i="26"/>
  <c r="E30" i="26"/>
  <c r="E31" i="26"/>
  <c r="E32" i="26"/>
  <c r="E33" i="26"/>
  <c r="E34" i="26"/>
  <c r="C25" i="26"/>
  <c r="C27" i="26"/>
  <c r="C28" i="26"/>
  <c r="C29" i="26"/>
  <c r="C30" i="26"/>
  <c r="C31" i="26"/>
  <c r="C32" i="26"/>
  <c r="C33" i="26"/>
  <c r="C34" i="26"/>
  <c r="E24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7" i="26"/>
  <c r="C68" i="26"/>
  <c r="C77" i="26"/>
  <c r="C78" i="26"/>
  <c r="C79" i="26"/>
  <c r="C80" i="26"/>
  <c r="C81" i="26"/>
  <c r="C82" i="26"/>
  <c r="C83" i="26"/>
  <c r="C58" i="26"/>
  <c r="C59" i="26"/>
  <c r="C60" i="26"/>
  <c r="C61" i="26"/>
  <c r="C62" i="26"/>
  <c r="C63" i="26"/>
  <c r="C64" i="26"/>
  <c r="C65" i="26"/>
  <c r="C55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37" i="26"/>
  <c r="C24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7" i="26"/>
  <c r="E52" i="25"/>
  <c r="E40" i="25"/>
  <c r="F88" i="25"/>
  <c r="G88" i="25"/>
  <c r="H88" i="25"/>
  <c r="E88" i="25"/>
  <c r="G88" i="27" l="1"/>
  <c r="G70" i="7"/>
  <c r="F70" i="7"/>
  <c r="H70" i="7"/>
  <c r="E70" i="7"/>
  <c r="E39" i="7"/>
  <c r="F24" i="7"/>
  <c r="G24" i="7" s="1"/>
  <c r="H24" i="7" s="1"/>
  <c r="H39" i="7" s="1"/>
  <c r="H52" i="7"/>
  <c r="G52" i="7"/>
  <c r="F52" i="7"/>
  <c r="E52" i="7"/>
  <c r="E35" i="26"/>
  <c r="E40" i="29"/>
  <c r="F70" i="29"/>
  <c r="H88" i="27"/>
  <c r="H22" i="28"/>
  <c r="F66" i="26"/>
  <c r="H84" i="28"/>
  <c r="F84" i="26"/>
  <c r="E22" i="28"/>
  <c r="F53" i="28"/>
  <c r="H53" i="28"/>
  <c r="F52" i="29"/>
  <c r="G35" i="26"/>
  <c r="H35" i="26"/>
  <c r="G40" i="29"/>
  <c r="G52" i="29"/>
  <c r="E52" i="29"/>
  <c r="H70" i="29"/>
  <c r="E70" i="29"/>
  <c r="H88" i="29"/>
  <c r="F88" i="29"/>
  <c r="E88" i="29"/>
  <c r="G88" i="29"/>
  <c r="G70" i="29"/>
  <c r="H52" i="29"/>
  <c r="H40" i="29"/>
  <c r="F40" i="29"/>
  <c r="G84" i="28"/>
  <c r="G66" i="28"/>
  <c r="F66" i="28"/>
  <c r="E66" i="28"/>
  <c r="H35" i="28"/>
  <c r="E35" i="28"/>
  <c r="F84" i="28"/>
  <c r="E84" i="28"/>
  <c r="H66" i="28"/>
  <c r="G53" i="28"/>
  <c r="E53" i="28"/>
  <c r="G35" i="28"/>
  <c r="F35" i="28"/>
  <c r="G22" i="28"/>
  <c r="F22" i="28"/>
  <c r="F70" i="27"/>
  <c r="G70" i="27"/>
  <c r="E88" i="27"/>
  <c r="E70" i="27"/>
  <c r="F52" i="27"/>
  <c r="G52" i="27"/>
  <c r="E52" i="27"/>
  <c r="F40" i="27"/>
  <c r="G40" i="27"/>
  <c r="H40" i="27"/>
  <c r="H70" i="27"/>
  <c r="F88" i="27"/>
  <c r="H52" i="27"/>
  <c r="E40" i="27"/>
  <c r="F53" i="26"/>
  <c r="E53" i="26"/>
  <c r="G53" i="26"/>
  <c r="H53" i="26"/>
  <c r="G22" i="26"/>
  <c r="F22" i="26"/>
  <c r="E22" i="26"/>
  <c r="H22" i="26"/>
  <c r="G84" i="26"/>
  <c r="H84" i="26"/>
  <c r="E84" i="26"/>
  <c r="H66" i="26"/>
  <c r="G66" i="26"/>
  <c r="E66" i="26"/>
  <c r="F35" i="26"/>
  <c r="F70" i="25"/>
  <c r="G70" i="25"/>
  <c r="H70" i="25"/>
  <c r="E70" i="25"/>
  <c r="F52" i="25"/>
  <c r="G52" i="25"/>
  <c r="H52" i="25"/>
  <c r="F40" i="25"/>
  <c r="G40" i="25"/>
  <c r="H40" i="25"/>
  <c r="F85" i="28" l="1"/>
  <c r="F39" i="7"/>
  <c r="G39" i="7"/>
  <c r="H85" i="28"/>
  <c r="F85" i="26"/>
  <c r="E85" i="28"/>
  <c r="G85" i="28"/>
  <c r="G85" i="26"/>
  <c r="E85" i="26"/>
  <c r="H85" i="26"/>
  <c r="F84" i="24" l="1"/>
  <c r="G84" i="24"/>
  <c r="H84" i="24"/>
  <c r="E84" i="24"/>
  <c r="F66" i="24"/>
  <c r="G66" i="24"/>
  <c r="H66" i="24"/>
  <c r="E66" i="24"/>
  <c r="F53" i="24"/>
  <c r="G53" i="24"/>
  <c r="H53" i="24"/>
  <c r="E53" i="24"/>
  <c r="F22" i="24"/>
  <c r="G22" i="24"/>
  <c r="H22" i="24"/>
  <c r="E22" i="24"/>
  <c r="B5" i="29"/>
  <c r="B5" i="28"/>
  <c r="B5" i="27"/>
  <c r="B5" i="26"/>
  <c r="G85" i="24" l="1"/>
  <c r="F85" i="24"/>
  <c r="H85" i="24"/>
  <c r="E85" i="24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54" i="10"/>
  <c r="H42" i="10"/>
  <c r="H44" i="10"/>
  <c r="H45" i="10"/>
  <c r="H46" i="10"/>
  <c r="H47" i="10"/>
  <c r="H48" i="10"/>
  <c r="H49" i="10"/>
  <c r="H50" i="10"/>
  <c r="H51" i="10"/>
  <c r="H41" i="10"/>
  <c r="G42" i="10"/>
  <c r="G44" i="10"/>
  <c r="G45" i="10"/>
  <c r="G46" i="10"/>
  <c r="G47" i="10"/>
  <c r="G48" i="10"/>
  <c r="G49" i="10"/>
  <c r="G50" i="10"/>
  <c r="G51" i="10"/>
  <c r="G41" i="10"/>
  <c r="F42" i="10"/>
  <c r="F44" i="10"/>
  <c r="F45" i="10"/>
  <c r="F46" i="10"/>
  <c r="F47" i="10"/>
  <c r="F48" i="10"/>
  <c r="F49" i="10"/>
  <c r="F50" i="10"/>
  <c r="F51" i="10"/>
  <c r="F41" i="10"/>
  <c r="E42" i="10"/>
  <c r="E44" i="10"/>
  <c r="E45" i="10"/>
  <c r="E46" i="10"/>
  <c r="E47" i="10"/>
  <c r="E48" i="10"/>
  <c r="E49" i="10"/>
  <c r="E50" i="10"/>
  <c r="E51" i="10"/>
  <c r="E41" i="10"/>
  <c r="C42" i="10"/>
  <c r="C44" i="10"/>
  <c r="C45" i="10"/>
  <c r="C47" i="10"/>
  <c r="C48" i="10"/>
  <c r="C49" i="10"/>
  <c r="C50" i="10"/>
  <c r="C41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7" i="10"/>
  <c r="F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7" i="10"/>
  <c r="C8" i="10"/>
  <c r="C9" i="10"/>
  <c r="C10" i="10"/>
  <c r="C11" i="10"/>
  <c r="C12" i="10"/>
  <c r="C13" i="10"/>
  <c r="C14" i="10"/>
  <c r="C15" i="10"/>
  <c r="C17" i="10"/>
  <c r="C18" i="10"/>
  <c r="C19" i="10"/>
  <c r="C20" i="10"/>
  <c r="C7" i="10"/>
  <c r="H68" i="9"/>
  <c r="H70" i="9"/>
  <c r="H72" i="9"/>
  <c r="H73" i="9"/>
  <c r="H74" i="9"/>
  <c r="H75" i="9"/>
  <c r="H76" i="9"/>
  <c r="H78" i="9"/>
  <c r="H79" i="9"/>
  <c r="H80" i="9"/>
  <c r="H81" i="9"/>
  <c r="H82" i="9"/>
  <c r="H67" i="9"/>
  <c r="G68" i="9"/>
  <c r="G70" i="9"/>
  <c r="G72" i="9"/>
  <c r="G73" i="9"/>
  <c r="G74" i="9"/>
  <c r="G75" i="9"/>
  <c r="G76" i="9"/>
  <c r="G78" i="9"/>
  <c r="G79" i="9"/>
  <c r="G80" i="9"/>
  <c r="G81" i="9"/>
  <c r="G82" i="9"/>
  <c r="G67" i="9"/>
  <c r="F82" i="9"/>
  <c r="F68" i="9"/>
  <c r="F70" i="9"/>
  <c r="F72" i="9"/>
  <c r="F73" i="9"/>
  <c r="F74" i="9"/>
  <c r="F75" i="9"/>
  <c r="F76" i="9"/>
  <c r="F78" i="9"/>
  <c r="F79" i="9"/>
  <c r="F80" i="9"/>
  <c r="F81" i="9"/>
  <c r="F67" i="9"/>
  <c r="E68" i="9"/>
  <c r="E73" i="9"/>
  <c r="E74" i="9"/>
  <c r="E75" i="9"/>
  <c r="E76" i="9"/>
  <c r="E78" i="9"/>
  <c r="E79" i="9"/>
  <c r="E80" i="9"/>
  <c r="E81" i="9"/>
  <c r="E82" i="9"/>
  <c r="E67" i="9"/>
  <c r="H56" i="9"/>
  <c r="H57" i="9"/>
  <c r="H58" i="9"/>
  <c r="H60" i="9"/>
  <c r="H61" i="9"/>
  <c r="H62" i="9"/>
  <c r="H63" i="9"/>
  <c r="H64" i="9"/>
  <c r="H55" i="9"/>
  <c r="G56" i="9"/>
  <c r="G57" i="9"/>
  <c r="G58" i="9"/>
  <c r="G60" i="9"/>
  <c r="G61" i="9"/>
  <c r="G62" i="9"/>
  <c r="G63" i="9"/>
  <c r="G64" i="9"/>
  <c r="G55" i="9"/>
  <c r="F56" i="9"/>
  <c r="F57" i="9"/>
  <c r="F58" i="9"/>
  <c r="F60" i="9"/>
  <c r="F61" i="9"/>
  <c r="F62" i="9"/>
  <c r="F63" i="9"/>
  <c r="F64" i="9"/>
  <c r="F55" i="9"/>
  <c r="E56" i="9"/>
  <c r="E57" i="9"/>
  <c r="E58" i="9"/>
  <c r="E60" i="9"/>
  <c r="E61" i="9"/>
  <c r="E62" i="9"/>
  <c r="E63" i="9"/>
  <c r="E64" i="9"/>
  <c r="E55" i="9"/>
  <c r="H38" i="9"/>
  <c r="H39" i="9"/>
  <c r="H40" i="9"/>
  <c r="H41" i="9"/>
  <c r="H42" i="9"/>
  <c r="H43" i="9"/>
  <c r="H44" i="9"/>
  <c r="H45" i="9"/>
  <c r="H46" i="9"/>
  <c r="H48" i="9"/>
  <c r="H49" i="9"/>
  <c r="H50" i="9"/>
  <c r="H51" i="9"/>
  <c r="H52" i="9"/>
  <c r="H37" i="9"/>
  <c r="G38" i="9"/>
  <c r="G39" i="9"/>
  <c r="G40" i="9"/>
  <c r="G41" i="9"/>
  <c r="G42" i="9"/>
  <c r="G43" i="9"/>
  <c r="G44" i="9"/>
  <c r="G45" i="9"/>
  <c r="G46" i="9"/>
  <c r="G48" i="9"/>
  <c r="G49" i="9"/>
  <c r="G50" i="9"/>
  <c r="G51" i="9"/>
  <c r="G52" i="9"/>
  <c r="G37" i="9"/>
  <c r="F38" i="9"/>
  <c r="F39" i="9"/>
  <c r="F40" i="9"/>
  <c r="F41" i="9"/>
  <c r="F42" i="9"/>
  <c r="F43" i="9"/>
  <c r="F44" i="9"/>
  <c r="F45" i="9"/>
  <c r="F46" i="9"/>
  <c r="F48" i="9"/>
  <c r="F49" i="9"/>
  <c r="F50" i="9"/>
  <c r="F51" i="9"/>
  <c r="F52" i="9"/>
  <c r="F37" i="9"/>
  <c r="E38" i="9"/>
  <c r="E39" i="9"/>
  <c r="E40" i="9"/>
  <c r="E41" i="9"/>
  <c r="E42" i="9"/>
  <c r="E43" i="9"/>
  <c r="E44" i="9"/>
  <c r="E45" i="9"/>
  <c r="E46" i="9"/>
  <c r="E48" i="9"/>
  <c r="E49" i="9"/>
  <c r="E50" i="9"/>
  <c r="E51" i="9"/>
  <c r="E52" i="9"/>
  <c r="E37" i="9"/>
  <c r="H25" i="9"/>
  <c r="H26" i="9"/>
  <c r="H27" i="9"/>
  <c r="H28" i="9"/>
  <c r="H30" i="9"/>
  <c r="H31" i="9"/>
  <c r="H32" i="9"/>
  <c r="H33" i="9"/>
  <c r="H34" i="9"/>
  <c r="H24" i="9"/>
  <c r="G25" i="9"/>
  <c r="G26" i="9"/>
  <c r="G27" i="9"/>
  <c r="G28" i="9"/>
  <c r="G30" i="9"/>
  <c r="G31" i="9"/>
  <c r="G32" i="9"/>
  <c r="G33" i="9"/>
  <c r="G34" i="9"/>
  <c r="G24" i="9"/>
  <c r="F25" i="9"/>
  <c r="F26" i="9"/>
  <c r="F27" i="9"/>
  <c r="F28" i="9"/>
  <c r="F30" i="9"/>
  <c r="F31" i="9"/>
  <c r="F32" i="9"/>
  <c r="F33" i="9"/>
  <c r="F34" i="9"/>
  <c r="F24" i="9"/>
  <c r="E25" i="9"/>
  <c r="E26" i="9"/>
  <c r="E27" i="9"/>
  <c r="E28" i="9"/>
  <c r="E30" i="9"/>
  <c r="E31" i="9"/>
  <c r="E32" i="9"/>
  <c r="E33" i="9"/>
  <c r="E34" i="9"/>
  <c r="E24" i="9"/>
  <c r="H8" i="9"/>
  <c r="H9" i="9"/>
  <c r="H10" i="9"/>
  <c r="H11" i="9"/>
  <c r="H12" i="9"/>
  <c r="H13" i="9"/>
  <c r="H14" i="9"/>
  <c r="H15" i="9"/>
  <c r="H17" i="9"/>
  <c r="H18" i="9"/>
  <c r="H19" i="9"/>
  <c r="H20" i="9"/>
  <c r="H21" i="9"/>
  <c r="H7" i="9"/>
  <c r="G8" i="9"/>
  <c r="G9" i="9"/>
  <c r="G10" i="9"/>
  <c r="G11" i="9"/>
  <c r="G12" i="9"/>
  <c r="G13" i="9"/>
  <c r="G14" i="9"/>
  <c r="G15" i="9"/>
  <c r="G17" i="9"/>
  <c r="G18" i="9"/>
  <c r="G19" i="9"/>
  <c r="G20" i="9"/>
  <c r="G21" i="9"/>
  <c r="G7" i="9"/>
  <c r="F8" i="9"/>
  <c r="F9" i="9"/>
  <c r="F10" i="9"/>
  <c r="F11" i="9"/>
  <c r="F12" i="9"/>
  <c r="F13" i="9"/>
  <c r="F14" i="9"/>
  <c r="F15" i="9"/>
  <c r="F17" i="9"/>
  <c r="F18" i="9"/>
  <c r="F19" i="9"/>
  <c r="F20" i="9"/>
  <c r="F21" i="9"/>
  <c r="F7" i="9"/>
  <c r="E8" i="9"/>
  <c r="E9" i="9"/>
  <c r="E10" i="9"/>
  <c r="E11" i="9"/>
  <c r="E12" i="9"/>
  <c r="E13" i="9"/>
  <c r="E14" i="9"/>
  <c r="E15" i="9"/>
  <c r="E17" i="9"/>
  <c r="E18" i="9"/>
  <c r="E19" i="9"/>
  <c r="E20" i="9"/>
  <c r="E21" i="9"/>
  <c r="E7" i="9"/>
  <c r="C68" i="9"/>
  <c r="C72" i="9"/>
  <c r="C73" i="9"/>
  <c r="C74" i="9"/>
  <c r="C75" i="9"/>
  <c r="C76" i="9"/>
  <c r="C78" i="9"/>
  <c r="C79" i="9"/>
  <c r="C80" i="9"/>
  <c r="C81" i="9"/>
  <c r="C67" i="9"/>
  <c r="C56" i="9"/>
  <c r="C57" i="9"/>
  <c r="C58" i="9"/>
  <c r="C60" i="9"/>
  <c r="C61" i="9"/>
  <c r="C62" i="9"/>
  <c r="C63" i="9"/>
  <c r="C55" i="9"/>
  <c r="C38" i="9"/>
  <c r="C39" i="9"/>
  <c r="C40" i="9"/>
  <c r="C41" i="9"/>
  <c r="C42" i="9"/>
  <c r="C43" i="9"/>
  <c r="C44" i="9"/>
  <c r="C45" i="9"/>
  <c r="C46" i="9"/>
  <c r="C48" i="9"/>
  <c r="C49" i="9"/>
  <c r="C50" i="9"/>
  <c r="C51" i="9"/>
  <c r="C37" i="9"/>
  <c r="C25" i="9"/>
  <c r="C26" i="9"/>
  <c r="C27" i="9"/>
  <c r="C28" i="9"/>
  <c r="C30" i="9"/>
  <c r="C31" i="9"/>
  <c r="C32" i="9"/>
  <c r="C33" i="9"/>
  <c r="C24" i="9"/>
  <c r="C8" i="9"/>
  <c r="C9" i="9"/>
  <c r="C10" i="9"/>
  <c r="C11" i="9"/>
  <c r="C12" i="9"/>
  <c r="C13" i="9"/>
  <c r="C14" i="9"/>
  <c r="C15" i="9"/>
  <c r="C17" i="9"/>
  <c r="C18" i="9"/>
  <c r="C19" i="9"/>
  <c r="C20" i="9"/>
  <c r="C7" i="9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7" i="7"/>
  <c r="E8" i="7"/>
  <c r="E9" i="7"/>
  <c r="E10" i="7"/>
  <c r="E11" i="7"/>
  <c r="E12" i="7"/>
  <c r="E14" i="7"/>
  <c r="E15" i="7"/>
  <c r="E16" i="7"/>
  <c r="E17" i="7"/>
  <c r="E18" i="7"/>
  <c r="E19" i="7"/>
  <c r="E20" i="7"/>
  <c r="E21" i="7"/>
  <c r="E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7" i="7"/>
  <c r="H68" i="6"/>
  <c r="H70" i="6"/>
  <c r="H72" i="6"/>
  <c r="H73" i="6"/>
  <c r="H74" i="6"/>
  <c r="H75" i="6"/>
  <c r="H76" i="6"/>
  <c r="H77" i="6"/>
  <c r="H78" i="6"/>
  <c r="H79" i="6"/>
  <c r="H80" i="6"/>
  <c r="H81" i="6"/>
  <c r="H82" i="6"/>
  <c r="H67" i="6"/>
  <c r="G68" i="6"/>
  <c r="G70" i="6"/>
  <c r="G72" i="6"/>
  <c r="G73" i="6"/>
  <c r="G74" i="6"/>
  <c r="G75" i="6"/>
  <c r="G76" i="6"/>
  <c r="G77" i="6"/>
  <c r="G78" i="6"/>
  <c r="G79" i="6"/>
  <c r="G80" i="6"/>
  <c r="G81" i="6"/>
  <c r="G82" i="6"/>
  <c r="G67" i="6"/>
  <c r="F68" i="6"/>
  <c r="F70" i="6"/>
  <c r="F73" i="6"/>
  <c r="F74" i="6"/>
  <c r="F75" i="6"/>
  <c r="F76" i="6"/>
  <c r="F77" i="6"/>
  <c r="F78" i="6"/>
  <c r="F79" i="6"/>
  <c r="F80" i="6"/>
  <c r="F81" i="6"/>
  <c r="F82" i="6"/>
  <c r="F67" i="6"/>
  <c r="E68" i="6"/>
  <c r="E70" i="6"/>
  <c r="E73" i="6"/>
  <c r="E74" i="6"/>
  <c r="E75" i="6"/>
  <c r="E76" i="6"/>
  <c r="E77" i="6"/>
  <c r="E78" i="6"/>
  <c r="E79" i="6"/>
  <c r="E80" i="6"/>
  <c r="E81" i="6"/>
  <c r="E82" i="6"/>
  <c r="E67" i="6"/>
  <c r="H56" i="6"/>
  <c r="H57" i="6"/>
  <c r="H58" i="6"/>
  <c r="H59" i="6"/>
  <c r="H60" i="6"/>
  <c r="H61" i="6"/>
  <c r="H62" i="6"/>
  <c r="H63" i="6"/>
  <c r="H64" i="6"/>
  <c r="H55" i="6"/>
  <c r="G56" i="6"/>
  <c r="G57" i="6"/>
  <c r="G58" i="6"/>
  <c r="G59" i="6"/>
  <c r="G60" i="6"/>
  <c r="G61" i="6"/>
  <c r="G62" i="6"/>
  <c r="G63" i="6"/>
  <c r="G64" i="6"/>
  <c r="G55" i="6"/>
  <c r="F56" i="6"/>
  <c r="F57" i="6"/>
  <c r="F58" i="6"/>
  <c r="F59" i="6"/>
  <c r="F60" i="6"/>
  <c r="F61" i="6"/>
  <c r="F62" i="6"/>
  <c r="F63" i="6"/>
  <c r="F64" i="6"/>
  <c r="F55" i="6"/>
  <c r="E56" i="6"/>
  <c r="E57" i="6"/>
  <c r="E58" i="6"/>
  <c r="E59" i="6"/>
  <c r="E60" i="6"/>
  <c r="E61" i="6"/>
  <c r="E62" i="6"/>
  <c r="E63" i="6"/>
  <c r="E64" i="6"/>
  <c r="E55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37" i="6"/>
  <c r="H25" i="6"/>
  <c r="H26" i="6"/>
  <c r="H27" i="6"/>
  <c r="H28" i="6"/>
  <c r="H29" i="6"/>
  <c r="H30" i="6"/>
  <c r="H31" i="6"/>
  <c r="H32" i="6"/>
  <c r="H33" i="6"/>
  <c r="H34" i="6"/>
  <c r="H24" i="6"/>
  <c r="G25" i="6"/>
  <c r="G26" i="6"/>
  <c r="G27" i="6"/>
  <c r="G28" i="6"/>
  <c r="G29" i="6"/>
  <c r="G30" i="6"/>
  <c r="G31" i="6"/>
  <c r="G32" i="6"/>
  <c r="G33" i="6"/>
  <c r="G34" i="6"/>
  <c r="G24" i="6"/>
  <c r="F25" i="6"/>
  <c r="F26" i="6"/>
  <c r="F27" i="6"/>
  <c r="F28" i="6"/>
  <c r="F29" i="6"/>
  <c r="F30" i="6"/>
  <c r="F31" i="6"/>
  <c r="F32" i="6"/>
  <c r="F33" i="6"/>
  <c r="F34" i="6"/>
  <c r="F24" i="6"/>
  <c r="E25" i="6"/>
  <c r="E26" i="6"/>
  <c r="E27" i="6"/>
  <c r="E28" i="6"/>
  <c r="E29" i="6"/>
  <c r="E30" i="6"/>
  <c r="E31" i="6"/>
  <c r="E32" i="6"/>
  <c r="E33" i="6"/>
  <c r="E34" i="6"/>
  <c r="E2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7" i="6"/>
  <c r="C68" i="6"/>
  <c r="C76" i="6"/>
  <c r="C77" i="6"/>
  <c r="C78" i="6"/>
  <c r="C79" i="6"/>
  <c r="C80" i="6"/>
  <c r="C81" i="6"/>
  <c r="C82" i="6"/>
  <c r="C56" i="6"/>
  <c r="C57" i="6"/>
  <c r="C58" i="6"/>
  <c r="C59" i="6"/>
  <c r="C60" i="6"/>
  <c r="C61" i="6"/>
  <c r="C62" i="6"/>
  <c r="C63" i="6"/>
  <c r="C64" i="6"/>
  <c r="C55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37" i="6"/>
  <c r="C25" i="6"/>
  <c r="C26" i="6"/>
  <c r="C27" i="6"/>
  <c r="C28" i="6"/>
  <c r="C29" i="6"/>
  <c r="C30" i="6"/>
  <c r="C31" i="6"/>
  <c r="C32" i="6"/>
  <c r="C33" i="6"/>
  <c r="C34" i="6"/>
  <c r="C24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7" i="6"/>
  <c r="F39" i="3"/>
  <c r="G39" i="3"/>
  <c r="H39" i="3"/>
  <c r="E39" i="3"/>
  <c r="F70" i="3"/>
  <c r="G70" i="3"/>
  <c r="H70" i="3"/>
  <c r="E70" i="3"/>
  <c r="F88" i="3"/>
  <c r="G88" i="3"/>
  <c r="H88" i="3"/>
  <c r="E88" i="3"/>
  <c r="F22" i="3"/>
  <c r="G22" i="3"/>
  <c r="H22" i="3"/>
  <c r="E22" i="3"/>
  <c r="F83" i="5"/>
  <c r="G83" i="5"/>
  <c r="H83" i="5"/>
  <c r="E83" i="5"/>
  <c r="F65" i="5"/>
  <c r="G65" i="5"/>
  <c r="H65" i="5"/>
  <c r="E65" i="5"/>
  <c r="F53" i="5"/>
  <c r="G53" i="5"/>
  <c r="H53" i="5"/>
  <c r="E53" i="5"/>
  <c r="F35" i="5"/>
  <c r="G35" i="5"/>
  <c r="H35" i="5"/>
  <c r="E35" i="5"/>
  <c r="F22" i="5"/>
  <c r="G22" i="5"/>
  <c r="H22" i="5"/>
  <c r="E22" i="5"/>
  <c r="E89" i="3" l="1"/>
  <c r="H35" i="9"/>
  <c r="G35" i="9"/>
  <c r="F53" i="9"/>
  <c r="F35" i="9"/>
  <c r="H83" i="9"/>
  <c r="H22" i="9"/>
  <c r="G83" i="9"/>
  <c r="E83" i="9"/>
  <c r="G22" i="9"/>
  <c r="F83" i="9"/>
  <c r="H53" i="9"/>
  <c r="H65" i="9"/>
  <c r="F22" i="9"/>
  <c r="G53" i="9"/>
  <c r="G65" i="9"/>
  <c r="F65" i="9"/>
  <c r="G89" i="3"/>
  <c r="F89" i="3"/>
  <c r="F22" i="7"/>
  <c r="E22" i="7"/>
  <c r="E88" i="7"/>
  <c r="F88" i="7"/>
  <c r="G88" i="7"/>
  <c r="H88" i="7"/>
  <c r="H22" i="7"/>
  <c r="G22" i="7"/>
  <c r="H52" i="10"/>
  <c r="E39" i="10"/>
  <c r="F39" i="10"/>
  <c r="H39" i="10"/>
  <c r="F52" i="10"/>
  <c r="G39" i="10"/>
  <c r="E52" i="10"/>
  <c r="H22" i="10"/>
  <c r="E22" i="10"/>
  <c r="G22" i="10"/>
  <c r="E88" i="10"/>
  <c r="F88" i="10"/>
  <c r="G88" i="10"/>
  <c r="H88" i="10"/>
  <c r="E70" i="10"/>
  <c r="H70" i="10"/>
  <c r="F70" i="10"/>
  <c r="G70" i="10"/>
  <c r="G52" i="10"/>
  <c r="H89" i="3"/>
  <c r="E84" i="5"/>
  <c r="E89" i="10" l="1"/>
  <c r="G89" i="10"/>
  <c r="H89" i="10"/>
  <c r="C55" i="10" l="1"/>
  <c r="C56" i="10"/>
  <c r="C57" i="10"/>
  <c r="C58" i="10"/>
  <c r="C59" i="10"/>
  <c r="C60" i="10"/>
  <c r="C61" i="10"/>
  <c r="C62" i="10"/>
  <c r="C63" i="10"/>
  <c r="C65" i="10"/>
  <c r="C66" i="10"/>
  <c r="C67" i="10"/>
  <c r="C68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 l="1"/>
  <c r="F89" i="10" s="1"/>
  <c r="E22" i="6"/>
  <c r="E35" i="6"/>
  <c r="E83" i="6"/>
  <c r="F83" i="6"/>
  <c r="E65" i="6"/>
  <c r="E53" i="6"/>
  <c r="E84" i="6" l="1"/>
  <c r="G83" i="6"/>
  <c r="H83" i="6"/>
  <c r="C54" i="10" l="1"/>
  <c r="B5" i="10" l="1"/>
  <c r="B5" i="9"/>
  <c r="E65" i="9" l="1"/>
  <c r="E53" i="9"/>
  <c r="E22" i="9"/>
  <c r="E35" i="9"/>
  <c r="E84" i="9" l="1"/>
  <c r="F84" i="9" l="1"/>
  <c r="H84" i="9"/>
  <c r="G84" i="9"/>
  <c r="F53" i="6" l="1"/>
  <c r="H53" i="6" l="1"/>
  <c r="G53" i="6"/>
  <c r="F65" i="6" l="1"/>
  <c r="F35" i="6"/>
  <c r="H65" i="6" l="1"/>
  <c r="G65" i="6"/>
  <c r="H35" i="6"/>
  <c r="G35" i="6"/>
  <c r="F22" i="6"/>
  <c r="F84" i="6" s="1"/>
  <c r="H22" i="6" l="1"/>
  <c r="H84" i="6" s="1"/>
  <c r="G22" i="6"/>
  <c r="G84" i="6" s="1"/>
  <c r="F89" i="7" l="1"/>
  <c r="E89" i="7"/>
  <c r="G89" i="7"/>
  <c r="H89" i="7"/>
  <c r="H84" i="5" l="1"/>
  <c r="G84" i="5"/>
  <c r="F84" i="5"/>
  <c r="F11" i="27"/>
  <c r="F22" i="27" s="1"/>
  <c r="F89" i="27" s="1"/>
  <c r="H11" i="29"/>
  <c r="H22" i="29" s="1"/>
  <c r="H89" i="29" s="1"/>
  <c r="H11" i="27"/>
  <c r="H22" i="27" s="1"/>
  <c r="H89" i="27" s="1"/>
  <c r="F11" i="29"/>
  <c r="F22" i="29" s="1"/>
  <c r="F89" i="29" s="1"/>
  <c r="E11" i="29"/>
  <c r="E22" i="29" s="1"/>
  <c r="E89" i="29" s="1"/>
  <c r="F22" i="25"/>
  <c r="F89" i="25" s="1"/>
  <c r="G11" i="27"/>
  <c r="G22" i="27" s="1"/>
  <c r="G89" i="27" s="1"/>
  <c r="H22" i="25"/>
  <c r="H89" i="25" s="1"/>
  <c r="G11" i="29"/>
  <c r="G22" i="29" s="1"/>
  <c r="G89" i="29" s="1"/>
  <c r="E11" i="27"/>
  <c r="E22" i="27" s="1"/>
  <c r="E89" i="27" s="1"/>
  <c r="G22" i="25"/>
  <c r="G89" i="25" s="1"/>
  <c r="E22" i="25"/>
  <c r="E89" i="25" s="1"/>
  <c r="C11" i="29"/>
  <c r="C11" i="27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<sst xmlns="http://schemas.openxmlformats.org/spreadsheetml/2006/main" count="1014" uniqueCount="176">
  <si>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</si>
  <si>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</si>
  <si>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</si>
  <si>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</si>
  <si>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</si>
  <si>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</si>
  <si>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</si>
  <si>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Kokku:</t>
  </si>
  <si>
    <t>Teisipäev</t>
  </si>
  <si>
    <t>Pirn (PRIA)</t>
  </si>
  <si>
    <t>Kolmapäev</t>
  </si>
  <si>
    <t>Neljapäev</t>
  </si>
  <si>
    <t>Reede</t>
  </si>
  <si>
    <t>NÄDALA KESKMINE KOKKU:</t>
  </si>
  <si>
    <t>Pirn</t>
  </si>
  <si>
    <t>Taimetoit</t>
  </si>
  <si>
    <t>Täisterapasta/pasta (G)</t>
  </si>
  <si>
    <t>Soe valge kaste (G, L)</t>
  </si>
  <si>
    <t>Ahjuköögiviljad</t>
  </si>
  <si>
    <t>Kartulipuder (L)</t>
  </si>
  <si>
    <t>Rukkileiva (3 sorti) - ja sepikutoodete valik  (G)</t>
  </si>
  <si>
    <t>Seemnesegu (mahe)</t>
  </si>
  <si>
    <t>Riis, aurutatud (mahe)</t>
  </si>
  <si>
    <t>Hiina kapsas, tomat, redis (mahe)</t>
  </si>
  <si>
    <t>Porgand, aurutatud</t>
  </si>
  <si>
    <t>Külm jogurtikaste (L)</t>
  </si>
  <si>
    <t>Tatar, keedetud</t>
  </si>
  <si>
    <t>Kapsas, röstitud</t>
  </si>
  <si>
    <t>Tatar, aurutatud (mahe)</t>
  </si>
  <si>
    <t>Peet, röstitud</t>
  </si>
  <si>
    <t>Bulgur, keedetud (G)</t>
  </si>
  <si>
    <t>Kuskuss, keedetud (mahe) (G)</t>
  </si>
  <si>
    <t>Hiina kapsas, tomat, mais</t>
  </si>
  <si>
    <t>Õun (PRIA) (mahe)</t>
  </si>
  <si>
    <t>Mahla-õlikaste</t>
  </si>
  <si>
    <t>Pastinaak, röstitud</t>
  </si>
  <si>
    <t>Õun (mahe)</t>
  </si>
  <si>
    <t>Porgand (mahe), mais, marineeritud kurk</t>
  </si>
  <si>
    <t>Rooskapsas, röstitud</t>
  </si>
  <si>
    <t>PRIA Piimatooted (piim, keefir R 2,5% ) (L)</t>
  </si>
  <si>
    <t>Joogijogurt R 1,5%, maitsestatud (L)</t>
  </si>
  <si>
    <t>Tee, suhkruta</t>
  </si>
  <si>
    <t>Hiina kapsa salat pirni ja Kreeka pähklitega</t>
  </si>
  <si>
    <t>Peet, porgand (mahe), valge redis</t>
  </si>
  <si>
    <t>Porgandi-mangosalat (mahe porgand)</t>
  </si>
  <si>
    <t>Porgandi-apelsinisalat</t>
  </si>
  <si>
    <t>Kapsas, paprika, porrulauk (mahe kapsas)</t>
  </si>
  <si>
    <t>Peedi-küüslaugusalat</t>
  </si>
  <si>
    <t>Hapukoor R 10% (L)</t>
  </si>
  <si>
    <t xml:space="preserve">Mahla-õlikaste </t>
  </si>
  <si>
    <t>Kaalikas, röstitud</t>
  </si>
  <si>
    <t>Hiina kapsa salat spinatiga</t>
  </si>
  <si>
    <t>Kaalikas (PRIA)</t>
  </si>
  <si>
    <t>Porgand (PRIA)</t>
  </si>
  <si>
    <t>Kapsas (PRIA)</t>
  </si>
  <si>
    <t>Piimatooted (piim, keefir R 2,5% ) (L)</t>
  </si>
  <si>
    <t>Kaalikas</t>
  </si>
  <si>
    <t>Porgand</t>
  </si>
  <si>
    <t>Kapsas</t>
  </si>
  <si>
    <t>Kõrvits, röstitud</t>
  </si>
  <si>
    <t>Peedi-hapukurgisalat</t>
  </si>
  <si>
    <t>Hiina kapsas, roheline hernes, punane redis (mahe)</t>
  </si>
  <si>
    <t>Peet, aurutatud</t>
  </si>
  <si>
    <t>Porgand, tomat, porrulauk</t>
  </si>
  <si>
    <t>Kuskuss, aurutatud (G)</t>
  </si>
  <si>
    <t>Täisterapasta/pasta (G) (mahe)</t>
  </si>
  <si>
    <t>Kaalika-porgandi-mangosalat</t>
  </si>
  <si>
    <t>Kapsas, paprika, roheline hernes</t>
  </si>
  <si>
    <t>Õun (PRIA)</t>
  </si>
  <si>
    <t>Kartul, aurutatud</t>
  </si>
  <si>
    <t>Miniporgandid, aurutatud</t>
  </si>
  <si>
    <t>Hiina kapsas, tomat, roheline sibul (mahe)</t>
  </si>
  <si>
    <t>Hiina kapsa-kurgisalat</t>
  </si>
  <si>
    <t>Porgand, mais, redis</t>
  </si>
  <si>
    <t>Õun mahe</t>
  </si>
  <si>
    <t>Vaarika-mündijook</t>
  </si>
  <si>
    <t>Apelsin</t>
  </si>
  <si>
    <t>Peet, kaalikas, mais</t>
  </si>
  <si>
    <t>Piimatooted  (piim, keefir R 2,5%) (L)</t>
  </si>
  <si>
    <t>PT – portsjontoode</t>
  </si>
  <si>
    <t>Taimetoit võib sisaldada muna- ja piimatooteid</t>
  </si>
  <si>
    <t>Allergeenide kohta küsi köögipersonalilt</t>
  </si>
  <si>
    <t>PRIA toetusprogrammid</t>
  </si>
  <si>
    <t>PRIA koolipiima ning puu- ja köögivilja pakume iga päev</t>
  </si>
  <si>
    <t>G – sisaldab gluteeni</t>
  </si>
  <si>
    <t>M – sisaldab muna</t>
  </si>
  <si>
    <t>P – sisaldab pähkleid</t>
  </si>
  <si>
    <t>L – sisaldab piimatooteid (sh laktoosi)</t>
  </si>
  <si>
    <t>Üldinfo menüü kohta</t>
  </si>
  <si>
    <t>Tähised menüüs</t>
  </si>
  <si>
    <t>PRIA koolipiima pakume iga päev</t>
  </si>
  <si>
    <t>Mahlajook (erinevad maitsed)</t>
  </si>
  <si>
    <t>Koolilõuna 05.05-09.05.2025</t>
  </si>
  <si>
    <t>Koolilõuna 12.05-16.05.2025</t>
  </si>
  <si>
    <t>Koolilõuna 19.05-23.05.2025</t>
  </si>
  <si>
    <t>Koolilõuna 26.05-30.05.2025</t>
  </si>
  <si>
    <t>Külm küüslaugu-jogurtikaste (L)</t>
  </si>
  <si>
    <t>Peedi-piprajuuresalat</t>
  </si>
  <si>
    <t>Hiina kapsas, marineeritud punane sibul, brokoli</t>
  </si>
  <si>
    <t>Mahl (erinevad maitsed)</t>
  </si>
  <si>
    <t>Peedipüreesupp tüümiani ja kikerhernestega</t>
  </si>
  <si>
    <t>Riisivaht maasikakisselliga (L)</t>
  </si>
  <si>
    <t>Mango-jogurtikreem (L)</t>
  </si>
  <si>
    <t>Magushapu kana seesamiseemnetega</t>
  </si>
  <si>
    <t>Böfstrooganov (G, L)</t>
  </si>
  <si>
    <t>Seenestrooganov (G, L)</t>
  </si>
  <si>
    <t>Sinepine sealihakaste (G, L)</t>
  </si>
  <si>
    <t>Stoovitud porgandid (G, L)</t>
  </si>
  <si>
    <t>Rassolnik kanalihaga (G)</t>
  </si>
  <si>
    <t>Rassolnik põldubadega (G) (mahe)</t>
  </si>
  <si>
    <t>Karamellipuding keedisega (L)</t>
  </si>
  <si>
    <t>Vanilli-kohupiimakreem (L)</t>
  </si>
  <si>
    <t>Kalapada värviliste köögiviljadega</t>
  </si>
  <si>
    <t>Läätsepada värviliste köögiviljadega (mahe)</t>
  </si>
  <si>
    <t xml:space="preserve">Riis, aurutatud </t>
  </si>
  <si>
    <t>Ahjus küpsetatud kanakintsuliha (PT)</t>
  </si>
  <si>
    <t>Suvikõrvitsa-spinatikotletid juustuga (G, L, PT)</t>
  </si>
  <si>
    <t>Salatisegu, roheline hernes, kapsas</t>
  </si>
  <si>
    <t>Kodune sealihaguljašš (G, L)</t>
  </si>
  <si>
    <t>Läätseguljašš (L) (mahe)</t>
  </si>
  <si>
    <t>Hakkliha-riisipall (segahakkliha, siga-veis) (G, PT)</t>
  </si>
  <si>
    <t>Juurviljakotlet (G, PT) (mahe)</t>
  </si>
  <si>
    <t>Värskekapsa-läätsehautis (mahe)</t>
  </si>
  <si>
    <t>Kartul, aurutatud (mahe)</t>
  </si>
  <si>
    <t>Borš sealihaga</t>
  </si>
  <si>
    <t xml:space="preserve">Seeneseljanka </t>
  </si>
  <si>
    <t>Muffin vanillikastmega (G, M, L)</t>
  </si>
  <si>
    <t>Marjatarretis vahukoorega (L)</t>
  </si>
  <si>
    <t>Virsiku-kohupiimakreem (L)</t>
  </si>
  <si>
    <t>Jogurtikreem tikri ja piparmündiga (L)</t>
  </si>
  <si>
    <t>Rohelise herne pasta (G, L)</t>
  </si>
  <si>
    <t>Lõhetükid koorekastmes (G, L)</t>
  </si>
  <si>
    <t>Selge kalasupp kinoaga</t>
  </si>
  <si>
    <t>Pasta-köögiviljasupp (G)</t>
  </si>
  <si>
    <t>Kanasupp</t>
  </si>
  <si>
    <t>Kuskussi-köögiviljasupp (G)</t>
  </si>
  <si>
    <t>Kalkuni-karrikaste (L)</t>
  </si>
  <si>
    <t>Praetud veisemaks hapukoorekastmes (G, L)</t>
  </si>
  <si>
    <t>Porgandi-paprikasalat</t>
  </si>
  <si>
    <t>Valge redise-melonisalat</t>
  </si>
  <si>
    <t>Tomatine ahjukala sibula ja porgandiga (PT)</t>
  </si>
  <si>
    <t>Tofukaste tomati ja paprikaga (L)</t>
  </si>
  <si>
    <t>Banaan</t>
  </si>
  <si>
    <t>Külm jogurtikaste maitserohelisega (L)</t>
  </si>
  <si>
    <t>Salatisegu, uba, hernevõrsed</t>
  </si>
  <si>
    <t>Värskekapsasupp kikerhernestega</t>
  </si>
  <si>
    <t>Mustika panna cotta (L)</t>
  </si>
  <si>
    <t>Puuviljakissell vahukoorega (L)</t>
  </si>
  <si>
    <t>Pasta hakklihaga (G)</t>
  </si>
  <si>
    <t>Peedi-läätse pikkpoiss (M, PT)</t>
  </si>
  <si>
    <t>Tomatikaste</t>
  </si>
  <si>
    <t>Kinoa, keedetud</t>
  </si>
  <si>
    <t>Aedoad, aurutatud</t>
  </si>
  <si>
    <t>Maisimannakreem mustsõstrakisselliga (L)</t>
  </si>
  <si>
    <t>Jogurtikaste murulaugu ja tilliga</t>
  </si>
  <si>
    <t>Hapukurgi-jogurtikaste (L)</t>
  </si>
  <si>
    <t>Rabarberi-kohupiima purukook (G, L, M, PT)</t>
  </si>
  <si>
    <t>Soe rõõsakoorekaste tilliga (G, L)</t>
  </si>
  <si>
    <t>Menüü on koostatud lähtudes II vanuserühma toiduenergia- ja toitainete vajadusest, järgides kehtivaid toitumissoovitusi</t>
  </si>
  <si>
    <t>Menüü on koostatud lähtudes II vanuserühma toiduenergia ja toitainete vajadusest, järgides kehtivaid toitumissoovitusi</t>
  </si>
  <si>
    <t>Hakkliha-porgandipikkpoiss (G, M, PT)</t>
  </si>
  <si>
    <t>Porgandi-kõrvitsapikkpoiss (G, M, PT)</t>
  </si>
  <si>
    <t>Kikerhernekarri (L)</t>
  </si>
  <si>
    <t xml:space="preserve">Kodune seljanka </t>
  </si>
  <si>
    <t xml:space="preserve">Tomatikaste ürtidega </t>
  </si>
  <si>
    <t>Grillsalat (Hiina kapsas, tomat, kurk, punane sibul)</t>
  </si>
  <si>
    <t>Magushapukaste paprika ja ananassiga</t>
  </si>
  <si>
    <t>Baklažaani-Parmesani ahjuvorm (G, L)</t>
  </si>
  <si>
    <t>Frikadellisupp värske tilliga</t>
  </si>
  <si>
    <t>Menüü on koostatud lähtudes I vanuserühma toiduenergia ja toitainete vajadusest, järgides kehtivaid toitumissoovitusi</t>
  </si>
  <si>
    <t>Menüü on koostatud lähtudes I vanuserühma toiduenergia ja toitainetevajadusest, järgides kehtivaid toitumissoovitusi</t>
  </si>
  <si>
    <t>Menüü on koostatud lähtudes III vanuserühma toiduenergia  ja toitainete vajadusest, järgides kehtivaid toitumissoovitusi</t>
  </si>
  <si>
    <t>Menüü on koostatud lähtudes III vanuserühma toiduenergia ja toitainete vajadusest, järgides kehtivaid toitumissoovitusi</t>
  </si>
  <si>
    <t>Kartulipüree (L)</t>
  </si>
  <si>
    <t>Värskekapsahautis sealihaga (sealiha, kapsas, porgand, mugulsibul, till)</t>
  </si>
  <si>
    <t xml:space="preserve">Kartul, aurutatud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</si>
</sst>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0.00;[Red]0.00"/>
  </numFmts>
  <fonts count="23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indexed="8"/>
      <name val="Dussmann"/>
      <family val="2"/>
      <charset val="186"/>
    </font>
    <font>
      <b/>
      <sz val="18"/>
      <color indexed="10"/>
      <name val="Dussmann"/>
      <family val="2"/>
      <charset val="186"/>
    </font>
    <font>
      <sz val="12"/>
      <name val="Dussmann"/>
      <family val="2"/>
      <charset val="186"/>
    </font>
    <font>
      <sz val="12"/>
      <color theme="1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sz val="12"/>
      <color rgb="FF000000"/>
      <name val="Dussmann"/>
      <family val="2"/>
      <charset val="186"/>
    </font>
    <font>
      <b/>
      <sz val="18"/>
      <color rgb="FFFF0000"/>
      <name val="Dussmann"/>
      <family val="2"/>
      <charset val="186"/>
    </font>
    <font>
      <sz val="12"/>
      <color rgb="FFFF0000"/>
      <name val="Dussmann"/>
      <family val="2"/>
      <charset val="186"/>
    </font>
    <font>
      <b/>
      <sz val="12"/>
      <color rgb="FF000000"/>
      <name val="Dussmann"/>
      <family val="2"/>
      <charset val="186"/>
    </font>
    <font>
      <sz val="11"/>
      <color rgb="FFFF0000"/>
      <name val="Dussmann"/>
      <family val="2"/>
      <charset val="186"/>
    </font>
    <font>
      <b/>
      <sz val="11"/>
      <color theme="1"/>
      <name val="Dussmann"/>
      <family val="2"/>
      <charset val="186"/>
    </font>
    <font>
      <b/>
      <sz val="18"/>
      <color rgb="FF000000"/>
      <name val="Dussmann"/>
      <family val="2"/>
      <charset val="186"/>
    </font>
    <font>
      <sz val="11"/>
      <name val="Dussmann"/>
      <family val="2"/>
      <charset val="186"/>
    </font>
    <font>
      <sz val="11"/>
      <color rgb="FF000000"/>
      <name val="Dussmann"/>
      <family val="2"/>
      <charset val="186"/>
    </font>
    <font>
      <sz val="9"/>
      <name val="Dussmann"/>
      <family val="2"/>
      <charset val="186"/>
    </font>
    <font>
      <b/>
      <sz val="18"/>
      <name val="Dussmann"/>
      <family val="2"/>
      <charset val="186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/>
  </cellStyleXfs>
  <cellXfs count="45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8" xfId="0" applyFont="1" applyBorder="1"/>
    <xf numFmtId="0" fontId="5" fillId="0" borderId="0" xfId="0" applyFont="1"/>
    <xf numFmtId="0" fontId="6" fillId="0" borderId="0" xfId="0" applyFont="1"/>
    <xf numFmtId="2" fontId="8" fillId="0" borderId="5" xfId="0" applyNumberFormat="1" applyFont="1" applyBorder="1" applyAlignment="1">
      <alignment wrapText="1"/>
    </xf>
    <xf numFmtId="2" fontId="8" fillId="0" borderId="5" xfId="0" applyNumberFormat="1" applyFont="1" applyBorder="1" applyAlignment="1">
      <alignment horizontal="right" wrapText="1"/>
    </xf>
    <xf numFmtId="2" fontId="8" fillId="0" borderId="0" xfId="0" applyNumberFormat="1" applyFont="1" applyAlignment="1">
      <alignment wrapText="1"/>
    </xf>
    <xf numFmtId="2" fontId="5" fillId="4" borderId="5" xfId="0" applyNumberFormat="1" applyFont="1" applyFill="1" applyBorder="1" applyAlignment="1">
      <alignment wrapText="1"/>
    </xf>
    <xf numFmtId="2" fontId="10" fillId="4" borderId="5" xfId="0" applyNumberFormat="1" applyFont="1" applyFill="1" applyBorder="1" applyAlignment="1">
      <alignment wrapText="1"/>
    </xf>
    <xf numFmtId="2" fontId="8" fillId="0" borderId="15" xfId="0" applyNumberFormat="1" applyFont="1" applyBorder="1" applyAlignment="1">
      <alignment wrapText="1"/>
    </xf>
    <xf numFmtId="2" fontId="8" fillId="2" borderId="5" xfId="0" applyNumberFormat="1" applyFont="1" applyFill="1" applyBorder="1" applyAlignment="1">
      <alignment wrapText="1"/>
    </xf>
    <xf numFmtId="49" fontId="5" fillId="0" borderId="0" xfId="0" applyNumberFormat="1" applyFont="1"/>
    <xf numFmtId="49" fontId="8" fillId="0" borderId="0" xfId="0" applyNumberFormat="1" applyFont="1" applyAlignment="1">
      <alignment wrapText="1"/>
    </xf>
    <xf numFmtId="2" fontId="8" fillId="0" borderId="9" xfId="0" applyNumberFormat="1" applyFont="1" applyBorder="1" applyAlignment="1">
      <alignment wrapText="1"/>
    </xf>
    <xf numFmtId="2" fontId="10" fillId="4" borderId="7" xfId="0" applyNumberFormat="1" applyFont="1" applyFill="1" applyBorder="1" applyAlignment="1">
      <alignment wrapText="1"/>
    </xf>
    <xf numFmtId="49" fontId="11" fillId="0" borderId="0" xfId="0" applyNumberFormat="1" applyFont="1" applyAlignment="1">
      <alignment wrapText="1"/>
    </xf>
    <xf numFmtId="2" fontId="10" fillId="0" borderId="0" xfId="0" applyNumberFormat="1" applyFont="1" applyAlignment="1">
      <alignment horizontal="right" wrapText="1"/>
    </xf>
    <xf numFmtId="2" fontId="10" fillId="0" borderId="5" xfId="0" applyNumberFormat="1" applyFont="1" applyBorder="1" applyAlignment="1">
      <alignment wrapText="1"/>
    </xf>
    <xf numFmtId="0" fontId="12" fillId="0" borderId="0" xfId="0" applyFont="1"/>
    <xf numFmtId="0" fontId="7" fillId="2" borderId="10" xfId="0" applyFont="1" applyFill="1" applyBorder="1"/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49" fontId="8" fillId="0" borderId="10" xfId="0" applyNumberFormat="1" applyFont="1" applyBorder="1" applyAlignment="1">
      <alignment wrapText="1"/>
    </xf>
    <xf numFmtId="0" fontId="13" fillId="0" borderId="0" xfId="0" applyFont="1"/>
    <xf numFmtId="49" fontId="9" fillId="4" borderId="10" xfId="0" applyNumberFormat="1" applyFont="1" applyFill="1" applyBorder="1" applyAlignment="1">
      <alignment wrapText="1"/>
    </xf>
    <xf numFmtId="49" fontId="10" fillId="4" borderId="14" xfId="0" applyNumberFormat="1" applyFont="1" applyFill="1" applyBorder="1" applyAlignment="1">
      <alignment horizontal="right" wrapText="1"/>
    </xf>
    <xf numFmtId="2" fontId="5" fillId="4" borderId="10" xfId="0" applyNumberFormat="1" applyFont="1" applyFill="1" applyBorder="1" applyAlignment="1">
      <alignment wrapText="1"/>
    </xf>
    <xf numFmtId="2" fontId="10" fillId="4" borderId="10" xfId="0" applyNumberFormat="1" applyFont="1" applyFill="1" applyBorder="1" applyAlignment="1">
      <alignment wrapText="1"/>
    </xf>
    <xf numFmtId="49" fontId="9" fillId="0" borderId="10" xfId="0" applyNumberFormat="1" applyFont="1" applyBorder="1" applyAlignment="1">
      <alignment wrapText="1"/>
    </xf>
    <xf numFmtId="0" fontId="7" fillId="0" borderId="10" xfId="0" applyFont="1" applyBorder="1"/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wrapText="1"/>
    </xf>
    <xf numFmtId="164" fontId="10" fillId="0" borderId="0" xfId="0" applyNumberFormat="1" applyFont="1" applyAlignment="1">
      <alignment horizontal="right"/>
    </xf>
    <xf numFmtId="2" fontId="8" fillId="2" borderId="15" xfId="0" applyNumberFormat="1" applyFont="1" applyFill="1" applyBorder="1" applyAlignment="1">
      <alignment wrapText="1"/>
    </xf>
    <xf numFmtId="0" fontId="6" fillId="2" borderId="10" xfId="0" applyFont="1" applyFill="1" applyBorder="1"/>
    <xf numFmtId="2" fontId="8" fillId="2" borderId="9" xfId="0" applyNumberFormat="1" applyFont="1" applyFill="1" applyBorder="1" applyAlignment="1">
      <alignment wrapText="1"/>
    </xf>
    <xf numFmtId="49" fontId="8" fillId="2" borderId="10" xfId="0" applyNumberFormat="1" applyFont="1" applyFill="1" applyBorder="1" applyAlignment="1">
      <alignment wrapText="1"/>
    </xf>
    <xf numFmtId="2" fontId="10" fillId="4" borderId="11" xfId="0" applyNumberFormat="1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3" fillId="2" borderId="0" xfId="0" applyFont="1" applyFill="1"/>
    <xf numFmtId="0" fontId="6" fillId="2" borderId="0" xfId="0" applyFont="1" applyFill="1"/>
    <xf numFmtId="0" fontId="7" fillId="2" borderId="1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2" fontId="8" fillId="2" borderId="10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right" wrapText="1"/>
    </xf>
    <xf numFmtId="2" fontId="10" fillId="4" borderId="15" xfId="0" applyNumberFormat="1" applyFont="1" applyFill="1" applyBorder="1" applyAlignment="1">
      <alignment wrapText="1"/>
    </xf>
    <xf numFmtId="0" fontId="7" fillId="2" borderId="0" xfId="0" applyFont="1" applyFill="1"/>
    <xf numFmtId="49" fontId="9" fillId="2" borderId="10" xfId="0" applyNumberFormat="1" applyFont="1" applyFill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2" fontId="6" fillId="2" borderId="0" xfId="0" applyNumberFormat="1" applyFont="1" applyFill="1" applyAlignment="1">
      <alignment wrapText="1"/>
    </xf>
    <xf numFmtId="2" fontId="10" fillId="4" borderId="17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10" fillId="2" borderId="0" xfId="0" applyFont="1" applyFill="1"/>
    <xf numFmtId="0" fontId="12" fillId="2" borderId="0" xfId="0" applyFont="1" applyFill="1"/>
    <xf numFmtId="0" fontId="7" fillId="2" borderId="10" xfId="0" applyFont="1" applyFill="1" applyBorder="1" applyAlignment="1">
      <alignment horizontal="left" vertical="center"/>
    </xf>
    <xf numFmtId="2" fontId="5" fillId="2" borderId="19" xfId="0" applyNumberFormat="1" applyFont="1" applyFill="1" applyBorder="1" applyAlignment="1">
      <alignment wrapText="1"/>
    </xf>
    <xf numFmtId="2" fontId="8" fillId="0" borderId="19" xfId="0" applyNumberFormat="1" applyFont="1" applyBorder="1" applyAlignment="1">
      <alignment wrapText="1"/>
    </xf>
    <xf numFmtId="2" fontId="8" fillId="2" borderId="19" xfId="0" applyNumberFormat="1" applyFont="1" applyFill="1" applyBorder="1" applyAlignment="1">
      <alignment wrapText="1"/>
    </xf>
    <xf numFmtId="44" fontId="9" fillId="4" borderId="10" xfId="1" applyFont="1" applyFill="1" applyBorder="1" applyAlignment="1">
      <alignment wrapText="1"/>
    </xf>
    <xf numFmtId="44" fontId="10" fillId="4" borderId="18" xfId="1" applyFont="1" applyFill="1" applyBorder="1" applyAlignment="1">
      <alignment horizontal="right" wrapText="1"/>
    </xf>
    <xf numFmtId="44" fontId="10" fillId="4" borderId="10" xfId="1" applyFont="1" applyFill="1" applyBorder="1" applyAlignment="1">
      <alignment wrapText="1"/>
    </xf>
    <xf numFmtId="43" fontId="10" fillId="4" borderId="10" xfId="2" applyFont="1" applyFill="1" applyBorder="1" applyAlignment="1">
      <alignment wrapText="1"/>
    </xf>
    <xf numFmtId="44" fontId="10" fillId="2" borderId="0" xfId="1" applyFont="1" applyFill="1"/>
    <xf numFmtId="49" fontId="10" fillId="4" borderId="18" xfId="0" applyNumberFormat="1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wrapText="1"/>
    </xf>
    <xf numFmtId="2" fontId="8" fillId="2" borderId="17" xfId="0" applyNumberFormat="1" applyFont="1" applyFill="1" applyBorder="1" applyAlignment="1">
      <alignment wrapText="1"/>
    </xf>
    <xf numFmtId="164" fontId="10" fillId="2" borderId="5" xfId="0" applyNumberFormat="1" applyFont="1" applyFill="1" applyBorder="1" applyAlignment="1">
      <alignment horizontal="right"/>
    </xf>
    <xf numFmtId="164" fontId="10" fillId="2" borderId="0" xfId="0" applyNumberFormat="1" applyFont="1" applyFill="1" applyAlignment="1">
      <alignment horizontal="right"/>
    </xf>
    <xf numFmtId="2" fontId="8" fillId="2" borderId="10" xfId="0" applyNumberFormat="1" applyFont="1" applyFill="1" applyBorder="1" applyAlignment="1">
      <alignment horizontal="right" wrapText="1"/>
    </xf>
    <xf numFmtId="2" fontId="8" fillId="0" borderId="1" xfId="0" applyNumberFormat="1" applyFont="1" applyBorder="1" applyAlignment="1">
      <alignment wrapText="1"/>
    </xf>
    <xf numFmtId="164" fontId="14" fillId="2" borderId="5" xfId="0" applyNumberFormat="1" applyFont="1" applyFill="1" applyBorder="1" applyAlignment="1">
      <alignment horizontal="right"/>
    </xf>
    <xf numFmtId="164" fontId="14" fillId="2" borderId="0" xfId="0" applyNumberFormat="1" applyFont="1" applyFill="1" applyAlignment="1">
      <alignment horizontal="right"/>
    </xf>
    <xf numFmtId="49" fontId="5" fillId="0" borderId="10" xfId="0" applyNumberFormat="1" applyFont="1" applyBorder="1"/>
    <xf numFmtId="164" fontId="14" fillId="0" borderId="0" xfId="0" applyNumberFormat="1" applyFont="1" applyAlignment="1">
      <alignment horizontal="right"/>
    </xf>
    <xf numFmtId="2" fontId="8" fillId="0" borderId="17" xfId="0" applyNumberFormat="1" applyFont="1" applyBorder="1" applyAlignment="1">
      <alignment wrapText="1"/>
    </xf>
    <xf numFmtId="2" fontId="8" fillId="0" borderId="10" xfId="0" applyNumberFormat="1" applyFont="1" applyBorder="1" applyAlignment="1">
      <alignment wrapText="1"/>
    </xf>
    <xf numFmtId="2" fontId="6" fillId="2" borderId="22" xfId="0" applyNumberFormat="1" applyFont="1" applyFill="1" applyBorder="1" applyAlignment="1">
      <alignment wrapText="1"/>
    </xf>
    <xf numFmtId="2" fontId="8" fillId="0" borderId="23" xfId="0" applyNumberFormat="1" applyFont="1" applyBorder="1" applyAlignment="1">
      <alignment wrapText="1"/>
    </xf>
    <xf numFmtId="49" fontId="10" fillId="4" borderId="4" xfId="0" applyNumberFormat="1" applyFont="1" applyFill="1" applyBorder="1" applyAlignment="1">
      <alignment horizontal="right" wrapText="1"/>
    </xf>
    <xf numFmtId="2" fontId="5" fillId="2" borderId="23" xfId="0" applyNumberFormat="1" applyFont="1" applyFill="1" applyBorder="1" applyAlignment="1">
      <alignment wrapText="1"/>
    </xf>
    <xf numFmtId="2" fontId="10" fillId="4" borderId="2" xfId="0" applyNumberFormat="1" applyFont="1" applyFill="1" applyBorder="1" applyAlignment="1">
      <alignment wrapText="1"/>
    </xf>
    <xf numFmtId="2" fontId="8" fillId="0" borderId="10" xfId="0" applyNumberFormat="1" applyFont="1" applyBorder="1" applyAlignment="1">
      <alignment horizontal="right" wrapText="1"/>
    </xf>
    <xf numFmtId="2" fontId="5" fillId="0" borderId="5" xfId="0" applyNumberFormat="1" applyFont="1" applyBorder="1" applyAlignment="1">
      <alignment wrapText="1"/>
    </xf>
    <xf numFmtId="2" fontId="5" fillId="0" borderId="5" xfId="0" applyNumberFormat="1" applyFont="1" applyBorder="1" applyAlignment="1">
      <alignment horizontal="right" wrapText="1"/>
    </xf>
    <xf numFmtId="0" fontId="5" fillId="0" borderId="10" xfId="0" applyFont="1" applyBorder="1"/>
    <xf numFmtId="2" fontId="5" fillId="0" borderId="10" xfId="0" applyNumberFormat="1" applyFont="1" applyBorder="1"/>
    <xf numFmtId="0" fontId="7" fillId="2" borderId="24" xfId="0" applyFont="1" applyFill="1" applyBorder="1" applyAlignment="1">
      <alignment horizontal="left" vertical="center"/>
    </xf>
    <xf numFmtId="2" fontId="10" fillId="4" borderId="3" xfId="0" applyNumberFormat="1" applyFont="1" applyFill="1" applyBorder="1" applyAlignment="1">
      <alignment wrapText="1"/>
    </xf>
    <xf numFmtId="2" fontId="10" fillId="4" borderId="1" xfId="0" applyNumberFormat="1" applyFont="1" applyFill="1" applyBorder="1" applyAlignment="1">
      <alignment wrapText="1"/>
    </xf>
    <xf numFmtId="2" fontId="8" fillId="0" borderId="25" xfId="0" applyNumberFormat="1" applyFont="1" applyBorder="1" applyAlignment="1">
      <alignment wrapText="1"/>
    </xf>
    <xf numFmtId="49" fontId="8" fillId="0" borderId="27" xfId="0" applyNumberFormat="1" applyFont="1" applyBorder="1" applyAlignment="1">
      <alignment wrapText="1"/>
    </xf>
    <xf numFmtId="49" fontId="8" fillId="0" borderId="26" xfId="0" applyNumberFormat="1" applyFont="1" applyBorder="1" applyAlignment="1">
      <alignment wrapText="1"/>
    </xf>
    <xf numFmtId="2" fontId="5" fillId="4" borderId="3" xfId="0" applyNumberFormat="1" applyFont="1" applyFill="1" applyBorder="1" applyAlignment="1">
      <alignment wrapText="1"/>
    </xf>
    <xf numFmtId="2" fontId="5" fillId="4" borderId="6" xfId="0" applyNumberFormat="1" applyFont="1" applyFill="1" applyBorder="1" applyAlignment="1">
      <alignment wrapText="1"/>
    </xf>
    <xf numFmtId="2" fontId="10" fillId="4" borderId="6" xfId="0" applyNumberFormat="1" applyFont="1" applyFill="1" applyBorder="1" applyAlignment="1">
      <alignment wrapText="1"/>
    </xf>
    <xf numFmtId="2" fontId="10" fillId="4" borderId="28" xfId="0" applyNumberFormat="1" applyFont="1" applyFill="1" applyBorder="1" applyAlignment="1">
      <alignment wrapText="1"/>
    </xf>
    <xf numFmtId="2" fontId="5" fillId="2" borderId="16" xfId="0" applyNumberFormat="1" applyFont="1" applyFill="1" applyBorder="1" applyAlignment="1">
      <alignment wrapText="1"/>
    </xf>
    <xf numFmtId="2" fontId="5" fillId="2" borderId="17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2" fontId="8" fillId="2" borderId="27" xfId="0" applyNumberFormat="1" applyFont="1" applyFill="1" applyBorder="1" applyAlignment="1">
      <alignment wrapText="1"/>
    </xf>
    <xf numFmtId="2" fontId="5" fillId="2" borderId="26" xfId="0" applyNumberFormat="1" applyFont="1" applyFill="1" applyBorder="1" applyAlignment="1">
      <alignment wrapText="1"/>
    </xf>
    <xf numFmtId="2" fontId="5" fillId="3" borderId="10" xfId="0" applyNumberFormat="1" applyFont="1" applyFill="1" applyBorder="1" applyAlignment="1">
      <alignment wrapText="1"/>
    </xf>
    <xf numFmtId="2" fontId="6" fillId="2" borderId="16" xfId="0" applyNumberFormat="1" applyFont="1" applyFill="1" applyBorder="1" applyAlignment="1">
      <alignment wrapText="1"/>
    </xf>
    <xf numFmtId="0" fontId="7" fillId="0" borderId="31" xfId="0" applyFont="1" applyBorder="1" applyAlignment="1">
      <alignment horizontal="left" vertical="center"/>
    </xf>
    <xf numFmtId="49" fontId="8" fillId="0" borderId="31" xfId="0" applyNumberFormat="1" applyFont="1" applyBorder="1" applyAlignment="1">
      <alignment wrapText="1"/>
    </xf>
    <xf numFmtId="49" fontId="11" fillId="0" borderId="31" xfId="0" applyNumberFormat="1" applyFont="1" applyBorder="1" applyAlignment="1">
      <alignment wrapText="1"/>
    </xf>
    <xf numFmtId="49" fontId="5" fillId="0" borderId="31" xfId="0" applyNumberFormat="1" applyFont="1" applyBorder="1" applyAlignment="1">
      <alignment wrapText="1"/>
    </xf>
    <xf numFmtId="0" fontId="7" fillId="0" borderId="22" xfId="0" applyFont="1" applyBorder="1" applyAlignment="1">
      <alignment horizontal="left" vertical="center"/>
    </xf>
    <xf numFmtId="49" fontId="8" fillId="0" borderId="22" xfId="0" applyNumberFormat="1" applyFont="1" applyBorder="1" applyAlignment="1">
      <alignment wrapText="1"/>
    </xf>
    <xf numFmtId="0" fontId="5" fillId="0" borderId="22" xfId="0" applyFont="1" applyBorder="1"/>
    <xf numFmtId="49" fontId="10" fillId="4" borderId="32" xfId="0" applyNumberFormat="1" applyFont="1" applyFill="1" applyBorder="1" applyAlignment="1">
      <alignment horizontal="right" wrapText="1"/>
    </xf>
    <xf numFmtId="49" fontId="10" fillId="4" borderId="22" xfId="0" applyNumberFormat="1" applyFont="1" applyFill="1" applyBorder="1" applyAlignment="1">
      <alignment horizontal="right" wrapText="1"/>
    </xf>
    <xf numFmtId="49" fontId="6" fillId="2" borderId="14" xfId="0" applyNumberFormat="1" applyFont="1" applyFill="1" applyBorder="1"/>
    <xf numFmtId="49" fontId="6" fillId="2" borderId="21" xfId="0" applyNumberFormat="1" applyFont="1" applyFill="1" applyBorder="1"/>
    <xf numFmtId="49" fontId="6" fillId="2" borderId="10" xfId="0" applyNumberFormat="1" applyFont="1" applyFill="1" applyBorder="1" applyAlignment="1">
      <alignment wrapText="1"/>
    </xf>
    <xf numFmtId="49" fontId="6" fillId="2" borderId="20" xfId="0" applyNumberFormat="1" applyFont="1" applyFill="1" applyBorder="1"/>
    <xf numFmtId="0" fontId="16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/>
    <xf numFmtId="49" fontId="6" fillId="0" borderId="21" xfId="0" applyNumberFormat="1" applyFont="1" applyBorder="1"/>
    <xf numFmtId="0" fontId="17" fillId="0" borderId="0" xfId="0" applyFont="1"/>
    <xf numFmtId="0" fontId="14" fillId="0" borderId="13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 wrapText="1"/>
    </xf>
    <xf numFmtId="0" fontId="11" fillId="0" borderId="0" xfId="0" applyFont="1"/>
    <xf numFmtId="2" fontId="11" fillId="0" borderId="5" xfId="0" applyNumberFormat="1" applyFont="1" applyBorder="1" applyAlignment="1">
      <alignment wrapText="1"/>
    </xf>
    <xf numFmtId="49" fontId="11" fillId="0" borderId="10" xfId="0" applyNumberFormat="1" applyFont="1" applyBorder="1" applyAlignment="1">
      <alignment wrapText="1"/>
    </xf>
    <xf numFmtId="2" fontId="11" fillId="0" borderId="5" xfId="0" applyNumberFormat="1" applyFont="1" applyBorder="1" applyAlignment="1">
      <alignment horizontal="right" wrapText="1"/>
    </xf>
    <xf numFmtId="2" fontId="11" fillId="0" borderId="7" xfId="0" applyNumberFormat="1" applyFont="1" applyBorder="1" applyAlignment="1">
      <alignment wrapText="1"/>
    </xf>
    <xf numFmtId="2" fontId="10" fillId="5" borderId="5" xfId="0" applyNumberFormat="1" applyFont="1" applyFill="1" applyBorder="1" applyAlignment="1">
      <alignment wrapText="1"/>
    </xf>
    <xf numFmtId="2" fontId="11" fillId="6" borderId="5" xfId="0" applyNumberFormat="1" applyFont="1" applyFill="1" applyBorder="1" applyAlignment="1">
      <alignment wrapText="1"/>
    </xf>
    <xf numFmtId="2" fontId="11" fillId="0" borderId="10" xfId="0" applyNumberFormat="1" applyFont="1" applyBorder="1" applyAlignment="1">
      <alignment horizontal="right" wrapText="1"/>
    </xf>
    <xf numFmtId="2" fontId="11" fillId="0" borderId="10" xfId="0" applyNumberFormat="1" applyFont="1" applyBorder="1" applyAlignment="1">
      <alignment wrapText="1"/>
    </xf>
    <xf numFmtId="2" fontId="11" fillId="0" borderId="16" xfId="0" applyNumberFormat="1" applyFont="1" applyBorder="1" applyAlignment="1">
      <alignment wrapText="1"/>
    </xf>
    <xf numFmtId="49" fontId="10" fillId="5" borderId="10" xfId="0" applyNumberFormat="1" applyFont="1" applyFill="1" applyBorder="1" applyAlignment="1">
      <alignment horizontal="right" wrapText="1"/>
    </xf>
    <xf numFmtId="2" fontId="5" fillId="5" borderId="10" xfId="0" applyNumberFormat="1" applyFont="1" applyFill="1" applyBorder="1" applyAlignment="1">
      <alignment wrapText="1"/>
    </xf>
    <xf numFmtId="2" fontId="10" fillId="5" borderId="10" xfId="0" applyNumberFormat="1" applyFont="1" applyFill="1" applyBorder="1" applyAlignment="1">
      <alignment wrapText="1"/>
    </xf>
    <xf numFmtId="165" fontId="11" fillId="0" borderId="5" xfId="0" applyNumberFormat="1" applyFont="1" applyBorder="1" applyAlignment="1">
      <alignment wrapText="1"/>
    </xf>
    <xf numFmtId="2" fontId="11" fillId="6" borderId="10" xfId="0" applyNumberFormat="1" applyFont="1" applyFill="1" applyBorder="1" applyAlignment="1">
      <alignment wrapText="1"/>
    </xf>
    <xf numFmtId="2" fontId="10" fillId="5" borderId="6" xfId="0" applyNumberFormat="1" applyFont="1" applyFill="1" applyBorder="1" applyAlignment="1">
      <alignment wrapText="1"/>
    </xf>
    <xf numFmtId="165" fontId="11" fillId="6" borderId="5" xfId="0" applyNumberFormat="1" applyFont="1" applyFill="1" applyBorder="1" applyAlignment="1">
      <alignment wrapText="1"/>
    </xf>
    <xf numFmtId="2" fontId="10" fillId="5" borderId="28" xfId="0" applyNumberFormat="1" applyFont="1" applyFill="1" applyBorder="1" applyAlignment="1">
      <alignment wrapText="1"/>
    </xf>
    <xf numFmtId="164" fontId="10" fillId="0" borderId="5" xfId="0" applyNumberFormat="1" applyFont="1" applyBorder="1" applyAlignment="1">
      <alignment horizontal="right"/>
    </xf>
    <xf numFmtId="0" fontId="14" fillId="0" borderId="22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wrapText="1"/>
    </xf>
    <xf numFmtId="49" fontId="10" fillId="5" borderId="31" xfId="0" applyNumberFormat="1" applyFont="1" applyFill="1" applyBorder="1" applyAlignment="1">
      <alignment horizontal="right" wrapText="1"/>
    </xf>
    <xf numFmtId="0" fontId="11" fillId="6" borderId="0" xfId="0" applyFont="1" applyFill="1"/>
    <xf numFmtId="49" fontId="11" fillId="6" borderId="10" xfId="0" applyNumberFormat="1" applyFont="1" applyFill="1" applyBorder="1" applyAlignment="1">
      <alignment wrapText="1"/>
    </xf>
    <xf numFmtId="2" fontId="11" fillId="6" borderId="10" xfId="0" applyNumberFormat="1" applyFont="1" applyFill="1" applyBorder="1" applyAlignment="1">
      <alignment horizontal="right" wrapText="1"/>
    </xf>
    <xf numFmtId="0" fontId="11" fillId="0" borderId="22" xfId="0" applyFont="1" applyBorder="1" applyAlignment="1">
      <alignment vertical="center"/>
    </xf>
    <xf numFmtId="2" fontId="10" fillId="5" borderId="16" xfId="0" applyNumberFormat="1" applyFont="1" applyFill="1" applyBorder="1" applyAlignment="1">
      <alignment wrapText="1"/>
    </xf>
    <xf numFmtId="0" fontId="5" fillId="6" borderId="0" xfId="0" applyFont="1" applyFill="1"/>
    <xf numFmtId="0" fontId="10" fillId="6" borderId="0" xfId="0" applyFont="1" applyFill="1"/>
    <xf numFmtId="0" fontId="17" fillId="6" borderId="0" xfId="0" applyFont="1" applyFill="1"/>
    <xf numFmtId="0" fontId="12" fillId="6" borderId="0" xfId="0" applyFont="1" applyFill="1"/>
    <xf numFmtId="0" fontId="13" fillId="6" borderId="0" xfId="0" applyFont="1" applyFill="1"/>
    <xf numFmtId="0" fontId="14" fillId="6" borderId="16" xfId="0" applyFont="1" applyFill="1" applyBorder="1" applyAlignment="1">
      <alignment horizontal="left" vertical="center"/>
    </xf>
    <xf numFmtId="0" fontId="14" fillId="6" borderId="16" xfId="0" applyFont="1" applyFill="1" applyBorder="1" applyAlignment="1">
      <alignment horizontal="center" vertical="center" wrapText="1"/>
    </xf>
    <xf numFmtId="2" fontId="5" fillId="6" borderId="5" xfId="0" applyNumberFormat="1" applyFont="1" applyFill="1" applyBorder="1" applyAlignment="1">
      <alignment wrapText="1"/>
    </xf>
    <xf numFmtId="165" fontId="11" fillId="6" borderId="0" xfId="0" applyNumberFormat="1" applyFont="1" applyFill="1" applyAlignment="1">
      <alignment wrapText="1"/>
    </xf>
    <xf numFmtId="2" fontId="5" fillId="6" borderId="10" xfId="0" applyNumberFormat="1" applyFont="1" applyFill="1" applyBorder="1" applyAlignment="1">
      <alignment wrapText="1"/>
    </xf>
    <xf numFmtId="2" fontId="11" fillId="0" borderId="6" xfId="0" applyNumberFormat="1" applyFont="1" applyBorder="1" applyAlignment="1">
      <alignment wrapText="1"/>
    </xf>
    <xf numFmtId="2" fontId="11" fillId="6" borderId="5" xfId="0" applyNumberFormat="1" applyFont="1" applyFill="1" applyBorder="1" applyAlignment="1">
      <alignment horizontal="right" wrapText="1"/>
    </xf>
    <xf numFmtId="2" fontId="5" fillId="6" borderId="0" xfId="0" applyNumberFormat="1" applyFont="1" applyFill="1" applyAlignment="1">
      <alignment wrapText="1"/>
    </xf>
    <xf numFmtId="2" fontId="11" fillId="6" borderId="0" xfId="0" applyNumberFormat="1" applyFont="1" applyFill="1" applyAlignment="1">
      <alignment wrapText="1"/>
    </xf>
    <xf numFmtId="0" fontId="14" fillId="6" borderId="13" xfId="0" applyFont="1" applyFill="1" applyBorder="1" applyAlignment="1">
      <alignment horizontal="left" vertical="center"/>
    </xf>
    <xf numFmtId="2" fontId="5" fillId="6" borderId="31" xfId="0" applyNumberFormat="1" applyFont="1" applyFill="1" applyBorder="1" applyAlignment="1">
      <alignment wrapText="1"/>
    </xf>
    <xf numFmtId="2" fontId="10" fillId="5" borderId="33" xfId="0" applyNumberFormat="1" applyFont="1" applyFill="1" applyBorder="1" applyAlignment="1">
      <alignment wrapText="1"/>
    </xf>
    <xf numFmtId="164" fontId="10" fillId="6" borderId="5" xfId="0" applyNumberFormat="1" applyFont="1" applyFill="1" applyBorder="1" applyAlignment="1">
      <alignment horizontal="right"/>
    </xf>
    <xf numFmtId="164" fontId="10" fillId="6" borderId="0" xfId="0" applyNumberFormat="1" applyFont="1" applyFill="1" applyAlignment="1">
      <alignment horizontal="right"/>
    </xf>
    <xf numFmtId="2" fontId="11" fillId="0" borderId="31" xfId="0" applyNumberFormat="1" applyFont="1" applyBorder="1" applyAlignment="1">
      <alignment wrapText="1"/>
    </xf>
    <xf numFmtId="2" fontId="11" fillId="0" borderId="0" xfId="0" applyNumberFormat="1" applyFont="1" applyAlignment="1">
      <alignment wrapText="1"/>
    </xf>
    <xf numFmtId="49" fontId="11" fillId="0" borderId="10" xfId="0" applyNumberFormat="1" applyFont="1" applyBorder="1"/>
    <xf numFmtId="164" fontId="14" fillId="6" borderId="5" xfId="0" applyNumberFormat="1" applyFont="1" applyFill="1" applyBorder="1"/>
    <xf numFmtId="164" fontId="14" fillId="6" borderId="0" xfId="0" applyNumberFormat="1" applyFont="1" applyFill="1"/>
    <xf numFmtId="164" fontId="10" fillId="6" borderId="0" xfId="0" applyNumberFormat="1" applyFont="1" applyFill="1"/>
    <xf numFmtId="0" fontId="18" fillId="0" borderId="0" xfId="0" applyFont="1"/>
    <xf numFmtId="0" fontId="17" fillId="0" borderId="34" xfId="0" applyFont="1" applyBorder="1"/>
    <xf numFmtId="0" fontId="15" fillId="0" borderId="0" xfId="0" applyFont="1"/>
    <xf numFmtId="0" fontId="19" fillId="0" borderId="0" xfId="0" applyFont="1"/>
    <xf numFmtId="49" fontId="11" fillId="0" borderId="0" xfId="0" applyNumberFormat="1" applyFont="1"/>
    <xf numFmtId="0" fontId="20" fillId="0" borderId="0" xfId="0" applyFont="1"/>
    <xf numFmtId="0" fontId="14" fillId="6" borderId="10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wrapText="1"/>
    </xf>
    <xf numFmtId="2" fontId="11" fillId="0" borderId="29" xfId="0" applyNumberFormat="1" applyFont="1" applyBorder="1" applyAlignment="1">
      <alignment wrapText="1"/>
    </xf>
    <xf numFmtId="0" fontId="14" fillId="0" borderId="20" xfId="0" applyFont="1" applyBorder="1"/>
    <xf numFmtId="0" fontId="11" fillId="0" borderId="20" xfId="0" applyFont="1" applyBorder="1"/>
    <xf numFmtId="49" fontId="11" fillId="0" borderId="20" xfId="0" applyNumberFormat="1" applyFont="1" applyBorder="1" applyAlignment="1">
      <alignment wrapText="1"/>
    </xf>
    <xf numFmtId="49" fontId="14" fillId="0" borderId="20" xfId="0" applyNumberFormat="1" applyFont="1" applyBorder="1" applyAlignment="1">
      <alignment wrapText="1"/>
    </xf>
    <xf numFmtId="49" fontId="14" fillId="5" borderId="20" xfId="0" applyNumberFormat="1" applyFont="1" applyFill="1" applyBorder="1" applyAlignment="1">
      <alignment wrapText="1"/>
    </xf>
    <xf numFmtId="49" fontId="11" fillId="5" borderId="20" xfId="0" applyNumberFormat="1" applyFont="1" applyFill="1" applyBorder="1" applyAlignment="1">
      <alignment wrapText="1"/>
    </xf>
    <xf numFmtId="0" fontId="14" fillId="6" borderId="20" xfId="0" applyFont="1" applyFill="1" applyBorder="1"/>
    <xf numFmtId="0" fontId="11" fillId="6" borderId="20" xfId="0" applyFont="1" applyFill="1" applyBorder="1"/>
    <xf numFmtId="49" fontId="11" fillId="6" borderId="20" xfId="0" applyNumberFormat="1" applyFont="1" applyFill="1" applyBorder="1" applyAlignment="1">
      <alignment wrapText="1"/>
    </xf>
    <xf numFmtId="49" fontId="14" fillId="6" borderId="20" xfId="0" applyNumberFormat="1" applyFont="1" applyFill="1" applyBorder="1" applyAlignment="1">
      <alignment wrapText="1"/>
    </xf>
    <xf numFmtId="49" fontId="11" fillId="6" borderId="10" xfId="0" applyNumberFormat="1" applyFont="1" applyFill="1" applyBorder="1"/>
    <xf numFmtId="2" fontId="5" fillId="6" borderId="20" xfId="0" applyNumberFormat="1" applyFont="1" applyFill="1" applyBorder="1" applyAlignment="1">
      <alignment wrapText="1"/>
    </xf>
    <xf numFmtId="49" fontId="11" fillId="6" borderId="22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right" wrapText="1"/>
    </xf>
    <xf numFmtId="0" fontId="11" fillId="0" borderId="31" xfId="0" applyFont="1" applyBorder="1"/>
    <xf numFmtId="0" fontId="10" fillId="5" borderId="32" xfId="0" applyFont="1" applyFill="1" applyBorder="1" applyAlignment="1">
      <alignment horizontal="right" wrapText="1"/>
    </xf>
    <xf numFmtId="2" fontId="11" fillId="2" borderId="5" xfId="0" applyNumberFormat="1" applyFont="1" applyFill="1" applyBorder="1" applyAlignment="1">
      <alignment wrapText="1"/>
    </xf>
    <xf numFmtId="43" fontId="11" fillId="2" borderId="5" xfId="2" applyFont="1" applyFill="1" applyBorder="1" applyAlignment="1">
      <alignment wrapText="1"/>
    </xf>
    <xf numFmtId="49" fontId="8" fillId="2" borderId="22" xfId="0" applyNumberFormat="1" applyFont="1" applyFill="1" applyBorder="1" applyAlignment="1">
      <alignment wrapText="1"/>
    </xf>
    <xf numFmtId="2" fontId="11" fillId="2" borderId="7" xfId="0" applyNumberFormat="1" applyFont="1" applyFill="1" applyBorder="1" applyAlignment="1">
      <alignment wrapText="1"/>
    </xf>
    <xf numFmtId="2" fontId="11" fillId="7" borderId="5" xfId="0" applyNumberFormat="1" applyFont="1" applyFill="1" applyBorder="1" applyAlignment="1">
      <alignment wrapText="1"/>
    </xf>
    <xf numFmtId="49" fontId="5" fillId="2" borderId="0" xfId="0" applyNumberFormat="1" applyFont="1" applyFill="1"/>
    <xf numFmtId="49" fontId="5" fillId="2" borderId="20" xfId="0" applyNumberFormat="1" applyFont="1" applyFill="1" applyBorder="1"/>
    <xf numFmtId="2" fontId="5" fillId="0" borderId="37" xfId="0" applyNumberFormat="1" applyFont="1" applyBorder="1" applyAlignment="1">
      <alignment wrapText="1"/>
    </xf>
    <xf numFmtId="2" fontId="5" fillId="2" borderId="37" xfId="0" applyNumberFormat="1" applyFont="1" applyFill="1" applyBorder="1" applyAlignment="1">
      <alignment wrapText="1"/>
    </xf>
    <xf numFmtId="2" fontId="8" fillId="2" borderId="38" xfId="0" applyNumberFormat="1" applyFont="1" applyFill="1" applyBorder="1" applyAlignment="1">
      <alignment horizontal="right" wrapText="1"/>
    </xf>
    <xf numFmtId="2" fontId="8" fillId="2" borderId="38" xfId="0" applyNumberFormat="1" applyFont="1" applyFill="1" applyBorder="1" applyAlignment="1">
      <alignment wrapText="1"/>
    </xf>
    <xf numFmtId="2" fontId="5" fillId="6" borderId="7" xfId="0" applyNumberFormat="1" applyFont="1" applyFill="1" applyBorder="1" applyAlignment="1">
      <alignment wrapText="1"/>
    </xf>
    <xf numFmtId="2" fontId="5" fillId="6" borderId="6" xfId="0" applyNumberFormat="1" applyFont="1" applyFill="1" applyBorder="1" applyAlignment="1">
      <alignment wrapText="1"/>
    </xf>
    <xf numFmtId="0" fontId="5" fillId="0" borderId="36" xfId="0" applyFont="1" applyBorder="1"/>
    <xf numFmtId="0" fontId="5" fillId="0" borderId="3" xfId="0" applyFont="1" applyBorder="1"/>
    <xf numFmtId="2" fontId="11" fillId="0" borderId="32" xfId="0" applyNumberFormat="1" applyFont="1" applyBorder="1" applyAlignment="1">
      <alignment horizontal="right" wrapText="1"/>
    </xf>
    <xf numFmtId="0" fontId="5" fillId="0" borderId="20" xfId="0" applyFont="1" applyBorder="1"/>
    <xf numFmtId="2" fontId="11" fillId="0" borderId="20" xfId="0" applyNumberFormat="1" applyFont="1" applyBorder="1" applyAlignment="1">
      <alignment wrapText="1"/>
    </xf>
    <xf numFmtId="49" fontId="6" fillId="0" borderId="20" xfId="0" applyNumberFormat="1" applyFont="1" applyBorder="1"/>
    <xf numFmtId="0" fontId="7" fillId="0" borderId="20" xfId="0" applyFont="1" applyBorder="1" applyAlignment="1">
      <alignment vertical="center"/>
    </xf>
    <xf numFmtId="0" fontId="6" fillId="0" borderId="20" xfId="3" applyFont="1" applyBorder="1" applyAlignment="1">
      <alignment horizontal="left" vertical="top"/>
    </xf>
    <xf numFmtId="164" fontId="10" fillId="0" borderId="20" xfId="0" applyNumberFormat="1" applyFont="1" applyBorder="1" applyAlignment="1">
      <alignment horizontal="right"/>
    </xf>
    <xf numFmtId="0" fontId="6" fillId="0" borderId="0" xfId="3" applyFont="1" applyAlignment="1">
      <alignment vertical="top"/>
    </xf>
    <xf numFmtId="0" fontId="7" fillId="2" borderId="0" xfId="3" applyFont="1" applyFill="1" applyAlignment="1">
      <alignment vertical="center"/>
    </xf>
    <xf numFmtId="0" fontId="6" fillId="0" borderId="0" xfId="3" applyFont="1" applyAlignment="1">
      <alignment vertical="top" wrapText="1"/>
    </xf>
    <xf numFmtId="0" fontId="7" fillId="2" borderId="0" xfId="3" applyFont="1" applyFill="1" applyAlignment="1">
      <alignment horizontal="center" vertical="center"/>
    </xf>
    <xf numFmtId="0" fontId="6" fillId="0" borderId="10" xfId="0" applyFont="1" applyBorder="1" applyAlignment="1">
      <alignment vertical="top"/>
    </xf>
    <xf numFmtId="2" fontId="8" fillId="0" borderId="7" xfId="0" applyNumberFormat="1" applyFont="1" applyBorder="1" applyAlignment="1">
      <alignment vertical="top" wrapText="1"/>
    </xf>
    <xf numFmtId="2" fontId="8" fillId="0" borderId="5" xfId="0" applyNumberFormat="1" applyFont="1" applyBorder="1" applyAlignment="1">
      <alignment vertical="top" wrapText="1"/>
    </xf>
    <xf numFmtId="0" fontId="6" fillId="2" borderId="10" xfId="0" applyFont="1" applyFill="1" applyBorder="1" applyAlignment="1">
      <alignment vertical="top"/>
    </xf>
    <xf numFmtId="49" fontId="6" fillId="2" borderId="10" xfId="0" applyNumberFormat="1" applyFont="1" applyFill="1" applyBorder="1" applyAlignment="1">
      <alignment vertical="top" wrapText="1"/>
    </xf>
    <xf numFmtId="2" fontId="5" fillId="2" borderId="10" xfId="0" applyNumberFormat="1" applyFont="1" applyFill="1" applyBorder="1" applyAlignment="1">
      <alignment vertical="top" wrapText="1"/>
    </xf>
    <xf numFmtId="49" fontId="8" fillId="0" borderId="26" xfId="0" applyNumberFormat="1" applyFont="1" applyBorder="1" applyAlignment="1">
      <alignment vertical="top" wrapText="1"/>
    </xf>
    <xf numFmtId="2" fontId="8" fillId="0" borderId="15" xfId="0" applyNumberFormat="1" applyFont="1" applyBorder="1" applyAlignment="1">
      <alignment vertical="top" wrapText="1"/>
    </xf>
    <xf numFmtId="49" fontId="8" fillId="2" borderId="26" xfId="0" applyNumberFormat="1" applyFont="1" applyFill="1" applyBorder="1" applyAlignment="1">
      <alignment wrapText="1"/>
    </xf>
    <xf numFmtId="49" fontId="8" fillId="4" borderId="39" xfId="0" applyNumberFormat="1" applyFont="1" applyFill="1" applyBorder="1" applyAlignment="1">
      <alignment wrapText="1"/>
    </xf>
    <xf numFmtId="49" fontId="10" fillId="4" borderId="40" xfId="0" applyNumberFormat="1" applyFont="1" applyFill="1" applyBorder="1" applyAlignment="1">
      <alignment horizontal="right" wrapText="1"/>
    </xf>
    <xf numFmtId="2" fontId="5" fillId="4" borderId="28" xfId="0" applyNumberFormat="1" applyFont="1" applyFill="1" applyBorder="1" applyAlignment="1">
      <alignment wrapText="1"/>
    </xf>
    <xf numFmtId="2" fontId="10" fillId="0" borderId="31" xfId="0" applyNumberFormat="1" applyFont="1" applyBorder="1" applyAlignment="1">
      <alignment wrapText="1"/>
    </xf>
    <xf numFmtId="2" fontId="5" fillId="4" borderId="7" xfId="0" applyNumberFormat="1" applyFont="1" applyFill="1" applyBorder="1" applyAlignment="1">
      <alignment wrapText="1"/>
    </xf>
    <xf numFmtId="49" fontId="9" fillId="4" borderId="36" xfId="0" applyNumberFormat="1" applyFont="1" applyFill="1" applyBorder="1" applyAlignment="1">
      <alignment wrapText="1"/>
    </xf>
    <xf numFmtId="0" fontId="7" fillId="0" borderId="10" xfId="0" applyFont="1" applyBorder="1" applyAlignment="1">
      <alignment vertical="center"/>
    </xf>
    <xf numFmtId="49" fontId="8" fillId="0" borderId="37" xfId="0" applyNumberFormat="1" applyFont="1" applyBorder="1" applyAlignment="1">
      <alignment wrapText="1"/>
    </xf>
    <xf numFmtId="0" fontId="6" fillId="0" borderId="20" xfId="3" applyFont="1" applyBorder="1" applyAlignment="1">
      <alignment horizontal="left"/>
    </xf>
    <xf numFmtId="16" fontId="5" fillId="2" borderId="0" xfId="0" applyNumberFormat="1" applyFont="1" applyFill="1"/>
    <xf numFmtId="49" fontId="5" fillId="0" borderId="31" xfId="0" applyNumberFormat="1" applyFont="1" applyBorder="1" applyAlignment="1">
      <alignment vertical="center" wrapText="1"/>
    </xf>
    <xf numFmtId="0" fontId="14" fillId="0" borderId="45" xfId="0" applyFont="1" applyBorder="1" applyAlignment="1">
      <alignment horizontal="center" vertical="center" wrapText="1"/>
    </xf>
    <xf numFmtId="2" fontId="10" fillId="5" borderId="31" xfId="0" applyNumberFormat="1" applyFont="1" applyFill="1" applyBorder="1" applyAlignment="1">
      <alignment wrapText="1"/>
    </xf>
    <xf numFmtId="0" fontId="14" fillId="0" borderId="46" xfId="0" applyFont="1" applyBorder="1" applyAlignment="1">
      <alignment horizontal="center" vertical="center" wrapText="1"/>
    </xf>
    <xf numFmtId="2" fontId="11" fillId="2" borderId="31" xfId="0" applyNumberFormat="1" applyFont="1" applyFill="1" applyBorder="1" applyAlignment="1">
      <alignment wrapText="1"/>
    </xf>
    <xf numFmtId="2" fontId="11" fillId="7" borderId="31" xfId="0" applyNumberFormat="1" applyFont="1" applyFill="1" applyBorder="1" applyAlignment="1">
      <alignment wrapText="1"/>
    </xf>
    <xf numFmtId="2" fontId="11" fillId="6" borderId="31" xfId="0" applyNumberFormat="1" applyFont="1" applyFill="1" applyBorder="1" applyAlignment="1">
      <alignment wrapText="1"/>
    </xf>
    <xf numFmtId="2" fontId="8" fillId="0" borderId="31" xfId="0" applyNumberFormat="1" applyFont="1" applyBorder="1" applyAlignment="1">
      <alignment wrapText="1"/>
    </xf>
    <xf numFmtId="2" fontId="11" fillId="0" borderId="43" xfId="0" applyNumberFormat="1" applyFont="1" applyBorder="1" applyAlignment="1">
      <alignment wrapText="1"/>
    </xf>
    <xf numFmtId="2" fontId="11" fillId="0" borderId="46" xfId="0" applyNumberFormat="1" applyFont="1" applyBorder="1" applyAlignment="1">
      <alignment wrapText="1"/>
    </xf>
    <xf numFmtId="2" fontId="10" fillId="5" borderId="43" xfId="0" applyNumberFormat="1" applyFont="1" applyFill="1" applyBorder="1" applyAlignment="1">
      <alignment wrapText="1"/>
    </xf>
    <xf numFmtId="165" fontId="11" fillId="0" borderId="31" xfId="0" applyNumberFormat="1" applyFont="1" applyBorder="1" applyAlignment="1">
      <alignment wrapText="1"/>
    </xf>
    <xf numFmtId="2" fontId="11" fillId="6" borderId="43" xfId="0" applyNumberFormat="1" applyFont="1" applyFill="1" applyBorder="1" applyAlignment="1">
      <alignment wrapText="1"/>
    </xf>
    <xf numFmtId="2" fontId="10" fillId="5" borderId="32" xfId="0" applyNumberFormat="1" applyFont="1" applyFill="1" applyBorder="1" applyAlignment="1">
      <alignment wrapText="1"/>
    </xf>
    <xf numFmtId="165" fontId="11" fillId="6" borderId="31" xfId="0" applyNumberFormat="1" applyFont="1" applyFill="1" applyBorder="1" applyAlignment="1">
      <alignment wrapText="1"/>
    </xf>
    <xf numFmtId="2" fontId="11" fillId="2" borderId="29" xfId="0" applyNumberFormat="1" applyFont="1" applyFill="1" applyBorder="1" applyAlignment="1">
      <alignment wrapText="1"/>
    </xf>
    <xf numFmtId="2" fontId="10" fillId="5" borderId="40" xfId="0" applyNumberFormat="1" applyFont="1" applyFill="1" applyBorder="1" applyAlignment="1">
      <alignment wrapText="1"/>
    </xf>
    <xf numFmtId="164" fontId="10" fillId="0" borderId="31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0" xfId="0" applyFont="1" applyBorder="1" applyAlignment="1">
      <alignment horizontal="left" vertical="center"/>
    </xf>
    <xf numFmtId="0" fontId="11" fillId="0" borderId="10" xfId="0" applyFont="1" applyBorder="1"/>
    <xf numFmtId="49" fontId="14" fillId="0" borderId="10" xfId="0" applyNumberFormat="1" applyFont="1" applyBorder="1" applyAlignment="1">
      <alignment wrapText="1"/>
    </xf>
    <xf numFmtId="49" fontId="14" fillId="5" borderId="10" xfId="0" applyNumberFormat="1" applyFont="1" applyFill="1" applyBorder="1" applyAlignment="1">
      <alignment wrapText="1"/>
    </xf>
    <xf numFmtId="49" fontId="11" fillId="5" borderId="10" xfId="0" applyNumberFormat="1" applyFont="1" applyFill="1" applyBorder="1" applyAlignment="1">
      <alignment wrapText="1"/>
    </xf>
    <xf numFmtId="165" fontId="11" fillId="0" borderId="10" xfId="0" applyNumberFormat="1" applyFont="1" applyBorder="1" applyAlignment="1">
      <alignment wrapText="1"/>
    </xf>
    <xf numFmtId="49" fontId="5" fillId="2" borderId="10" xfId="0" applyNumberFormat="1" applyFont="1" applyFill="1" applyBorder="1" applyAlignment="1">
      <alignment wrapText="1"/>
    </xf>
    <xf numFmtId="49" fontId="11" fillId="2" borderId="10" xfId="0" applyNumberFormat="1" applyFont="1" applyFill="1" applyBorder="1" applyAlignment="1">
      <alignment wrapText="1"/>
    </xf>
    <xf numFmtId="2" fontId="11" fillId="2" borderId="10" xfId="0" applyNumberFormat="1" applyFont="1" applyFill="1" applyBorder="1" applyAlignment="1">
      <alignment wrapText="1"/>
    </xf>
    <xf numFmtId="2" fontId="10" fillId="0" borderId="10" xfId="0" applyNumberFormat="1" applyFont="1" applyBorder="1" applyAlignment="1">
      <alignment horizontal="right" wrapText="1"/>
    </xf>
    <xf numFmtId="0" fontId="6" fillId="0" borderId="10" xfId="3" applyFont="1" applyBorder="1" applyAlignment="1">
      <alignment horizontal="left" vertical="top"/>
    </xf>
    <xf numFmtId="0" fontId="14" fillId="0" borderId="43" xfId="0" applyFont="1" applyBorder="1" applyAlignment="1">
      <alignment horizontal="center" vertical="center" wrapText="1"/>
    </xf>
    <xf numFmtId="2" fontId="8" fillId="0" borderId="43" xfId="0" applyNumberFormat="1" applyFont="1" applyBorder="1" applyAlignment="1">
      <alignment wrapText="1"/>
    </xf>
    <xf numFmtId="2" fontId="10" fillId="5" borderId="47" xfId="0" applyNumberFormat="1" applyFont="1" applyFill="1" applyBorder="1" applyAlignment="1">
      <alignment wrapText="1"/>
    </xf>
    <xf numFmtId="0" fontId="14" fillId="6" borderId="10" xfId="0" applyFont="1" applyFill="1" applyBorder="1"/>
    <xf numFmtId="0" fontId="11" fillId="6" borderId="10" xfId="0" applyFont="1" applyFill="1" applyBorder="1"/>
    <xf numFmtId="49" fontId="8" fillId="0" borderId="31" xfId="0" applyNumberFormat="1" applyFont="1" applyBorder="1" applyAlignment="1">
      <alignment vertical="center" wrapText="1"/>
    </xf>
    <xf numFmtId="49" fontId="10" fillId="4" borderId="31" xfId="0" applyNumberFormat="1" applyFont="1" applyFill="1" applyBorder="1" applyAlignment="1">
      <alignment horizontal="right" vertical="center" wrapText="1"/>
    </xf>
    <xf numFmtId="49" fontId="8" fillId="0" borderId="31" xfId="0" applyNumberFormat="1" applyFont="1" applyBorder="1" applyAlignment="1">
      <alignment vertical="center"/>
    </xf>
    <xf numFmtId="49" fontId="8" fillId="0" borderId="26" xfId="0" applyNumberFormat="1" applyFont="1" applyBorder="1" applyAlignment="1">
      <alignment vertical="center" wrapText="1"/>
    </xf>
    <xf numFmtId="49" fontId="8" fillId="0" borderId="29" xfId="0" applyNumberFormat="1" applyFont="1" applyBorder="1" applyAlignment="1">
      <alignment vertical="center" wrapText="1"/>
    </xf>
    <xf numFmtId="49" fontId="11" fillId="2" borderId="31" xfId="0" applyNumberFormat="1" applyFont="1" applyFill="1" applyBorder="1" applyAlignment="1">
      <alignment vertical="center" wrapText="1"/>
    </xf>
    <xf numFmtId="49" fontId="10" fillId="4" borderId="29" xfId="0" applyNumberFormat="1" applyFont="1" applyFill="1" applyBorder="1" applyAlignment="1">
      <alignment horizontal="right" vertical="center" wrapText="1"/>
    </xf>
    <xf numFmtId="2" fontId="5" fillId="6" borderId="32" xfId="0" applyNumberFormat="1" applyFont="1" applyFill="1" applyBorder="1" applyAlignment="1">
      <alignment wrapText="1"/>
    </xf>
    <xf numFmtId="0" fontId="14" fillId="6" borderId="46" xfId="0" applyFont="1" applyFill="1" applyBorder="1" applyAlignment="1">
      <alignment horizontal="center" vertical="center" wrapText="1"/>
    </xf>
    <xf numFmtId="2" fontId="5" fillId="6" borderId="29" xfId="0" applyNumberFormat="1" applyFont="1" applyFill="1" applyBorder="1" applyAlignment="1">
      <alignment wrapText="1"/>
    </xf>
    <xf numFmtId="2" fontId="5" fillId="6" borderId="43" xfId="0" applyNumberFormat="1" applyFont="1" applyFill="1" applyBorder="1" applyAlignment="1">
      <alignment wrapText="1"/>
    </xf>
    <xf numFmtId="164" fontId="10" fillId="6" borderId="31" xfId="0" applyNumberFormat="1" applyFont="1" applyFill="1" applyBorder="1" applyAlignment="1">
      <alignment horizontal="right"/>
    </xf>
    <xf numFmtId="0" fontId="14" fillId="6" borderId="10" xfId="0" applyFont="1" applyFill="1" applyBorder="1" applyAlignment="1">
      <alignment horizontal="left" vertical="center"/>
    </xf>
    <xf numFmtId="165" fontId="11" fillId="6" borderId="10" xfId="0" applyNumberFormat="1" applyFont="1" applyFill="1" applyBorder="1" applyAlignment="1">
      <alignment wrapText="1"/>
    </xf>
    <xf numFmtId="49" fontId="14" fillId="6" borderId="10" xfId="0" applyNumberFormat="1" applyFont="1" applyFill="1" applyBorder="1" applyAlignment="1">
      <alignment wrapText="1"/>
    </xf>
    <xf numFmtId="0" fontId="11" fillId="6" borderId="10" xfId="0" applyFont="1" applyFill="1" applyBorder="1" applyAlignment="1">
      <alignment horizontal="left" vertical="center"/>
    </xf>
    <xf numFmtId="0" fontId="5" fillId="6" borderId="10" xfId="0" applyFont="1" applyFill="1" applyBorder="1"/>
    <xf numFmtId="0" fontId="7" fillId="2" borderId="43" xfId="0" applyFont="1" applyFill="1" applyBorder="1" applyAlignment="1">
      <alignment horizontal="center" vertical="center" wrapText="1"/>
    </xf>
    <xf numFmtId="2" fontId="5" fillId="2" borderId="43" xfId="0" applyNumberFormat="1" applyFont="1" applyFill="1" applyBorder="1" applyAlignment="1">
      <alignment wrapText="1"/>
    </xf>
    <xf numFmtId="2" fontId="10" fillId="4" borderId="46" xfId="0" applyNumberFormat="1" applyFont="1" applyFill="1" applyBorder="1" applyAlignment="1">
      <alignment wrapText="1"/>
    </xf>
    <xf numFmtId="164" fontId="14" fillId="2" borderId="31" xfId="0" applyNumberFormat="1" applyFont="1" applyFill="1" applyBorder="1" applyAlignment="1">
      <alignment horizontal="right"/>
    </xf>
    <xf numFmtId="49" fontId="10" fillId="4" borderId="48" xfId="0" applyNumberFormat="1" applyFont="1" applyFill="1" applyBorder="1" applyAlignment="1">
      <alignment horizontal="right" wrapText="1"/>
    </xf>
    <xf numFmtId="2" fontId="10" fillId="4" borderId="36" xfId="0" applyNumberFormat="1" applyFont="1" applyFill="1" applyBorder="1" applyAlignment="1">
      <alignment wrapText="1"/>
    </xf>
    <xf numFmtId="49" fontId="10" fillId="4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/>
    <xf numFmtId="2" fontId="10" fillId="5" borderId="46" xfId="0" applyNumberFormat="1" applyFont="1" applyFill="1" applyBorder="1" applyAlignment="1">
      <alignment wrapText="1"/>
    </xf>
    <xf numFmtId="164" fontId="14" fillId="6" borderId="31" xfId="0" applyNumberFormat="1" applyFont="1" applyFill="1" applyBorder="1"/>
    <xf numFmtId="49" fontId="14" fillId="5" borderId="36" xfId="0" applyNumberFormat="1" applyFont="1" applyFill="1" applyBorder="1" applyAlignment="1">
      <alignment wrapText="1"/>
    </xf>
    <xf numFmtId="49" fontId="10" fillId="5" borderId="29" xfId="0" applyNumberFormat="1" applyFont="1" applyFill="1" applyBorder="1" applyAlignment="1">
      <alignment horizontal="right" wrapText="1"/>
    </xf>
    <xf numFmtId="2" fontId="10" fillId="5" borderId="36" xfId="0" applyNumberFormat="1" applyFont="1" applyFill="1" applyBorder="1" applyAlignment="1">
      <alignment wrapText="1"/>
    </xf>
    <xf numFmtId="164" fontId="14" fillId="0" borderId="31" xfId="0" applyNumberFormat="1" applyFont="1" applyBorder="1" applyAlignment="1">
      <alignment horizontal="right"/>
    </xf>
    <xf numFmtId="49" fontId="14" fillId="0" borderId="49" xfId="0" applyNumberFormat="1" applyFont="1" applyBorder="1" applyAlignment="1">
      <alignment wrapText="1"/>
    </xf>
    <xf numFmtId="0" fontId="11" fillId="0" borderId="10" xfId="0" applyFont="1" applyBorder="1" applyAlignment="1">
      <alignment vertical="center"/>
    </xf>
    <xf numFmtId="2" fontId="10" fillId="5" borderId="50" xfId="0" applyNumberFormat="1" applyFont="1" applyFill="1" applyBorder="1" applyAlignment="1">
      <alignment wrapText="1"/>
    </xf>
    <xf numFmtId="0" fontId="10" fillId="5" borderId="10" xfId="0" applyFont="1" applyFill="1" applyBorder="1" applyAlignment="1">
      <alignment horizontal="right" wrapText="1"/>
    </xf>
    <xf numFmtId="2" fontId="10" fillId="4" borderId="40" xfId="0" applyNumberFormat="1" applyFont="1" applyFill="1" applyBorder="1" applyAlignment="1">
      <alignment wrapText="1"/>
    </xf>
    <xf numFmtId="164" fontId="10" fillId="2" borderId="31" xfId="0" applyNumberFormat="1" applyFont="1" applyFill="1" applyBorder="1" applyAlignment="1">
      <alignment horizontal="right"/>
    </xf>
    <xf numFmtId="49" fontId="9" fillId="4" borderId="49" xfId="0" applyNumberFormat="1" applyFont="1" applyFill="1" applyBorder="1" applyAlignment="1">
      <alignment wrapText="1"/>
    </xf>
    <xf numFmtId="2" fontId="10" fillId="4" borderId="48" xfId="0" applyNumberFormat="1" applyFont="1" applyFill="1" applyBorder="1" applyAlignment="1">
      <alignment wrapText="1"/>
    </xf>
    <xf numFmtId="0" fontId="21" fillId="2" borderId="0" xfId="0" applyFont="1" applyFill="1"/>
    <xf numFmtId="49" fontId="11" fillId="7" borderId="10" xfId="0" applyNumberFormat="1" applyFont="1" applyFill="1" applyBorder="1" applyAlignment="1">
      <alignment wrapText="1"/>
    </xf>
    <xf numFmtId="2" fontId="11" fillId="7" borderId="29" xfId="0" applyNumberFormat="1" applyFont="1" applyFill="1" applyBorder="1" applyAlignment="1">
      <alignment wrapText="1"/>
    </xf>
    <xf numFmtId="2" fontId="11" fillId="7" borderId="7" xfId="0" applyNumberFormat="1" applyFont="1" applyFill="1" applyBorder="1" applyAlignment="1">
      <alignment wrapText="1"/>
    </xf>
    <xf numFmtId="49" fontId="5" fillId="2" borderId="31" xfId="0" applyNumberFormat="1" applyFont="1" applyFill="1" applyBorder="1" applyAlignment="1">
      <alignment vertical="center" wrapText="1"/>
    </xf>
    <xf numFmtId="2" fontId="5" fillId="2" borderId="5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wrapText="1"/>
    </xf>
    <xf numFmtId="165" fontId="8" fillId="0" borderId="3" xfId="0" applyNumberFormat="1" applyFont="1" applyBorder="1" applyAlignment="1">
      <alignment wrapText="1"/>
    </xf>
    <xf numFmtId="165" fontId="8" fillId="0" borderId="4" xfId="0" applyNumberFormat="1" applyFont="1" applyBorder="1" applyAlignment="1">
      <alignment wrapText="1"/>
    </xf>
    <xf numFmtId="165" fontId="8" fillId="0" borderId="1" xfId="0" applyNumberFormat="1" applyFont="1" applyBorder="1" applyAlignment="1">
      <alignment wrapText="1"/>
    </xf>
    <xf numFmtId="2" fontId="5" fillId="7" borderId="10" xfId="0" applyNumberFormat="1" applyFont="1" applyFill="1" applyBorder="1" applyAlignment="1">
      <alignment wrapText="1"/>
    </xf>
    <xf numFmtId="43" fontId="11" fillId="2" borderId="7" xfId="2" applyFont="1" applyFill="1" applyBorder="1" applyAlignment="1">
      <alignment wrapText="1"/>
    </xf>
    <xf numFmtId="49" fontId="14" fillId="0" borderId="0" xfId="0" applyNumberFormat="1" applyFont="1" applyAlignment="1">
      <alignment vertical="center" wrapText="1"/>
    </xf>
    <xf numFmtId="2" fontId="5" fillId="5" borderId="3" xfId="0" applyNumberFormat="1" applyFont="1" applyFill="1" applyBorder="1" applyAlignment="1">
      <alignment wrapText="1"/>
    </xf>
    <xf numFmtId="2" fontId="10" fillId="5" borderId="3" xfId="0" applyNumberFormat="1" applyFont="1" applyFill="1" applyBorder="1" applyAlignment="1">
      <alignment wrapText="1"/>
    </xf>
    <xf numFmtId="2" fontId="11" fillId="2" borderId="3" xfId="0" applyNumberFormat="1" applyFont="1" applyFill="1" applyBorder="1" applyAlignment="1">
      <alignment wrapText="1"/>
    </xf>
    <xf numFmtId="2" fontId="11" fillId="7" borderId="32" xfId="0" applyNumberFormat="1" applyFont="1" applyFill="1" applyBorder="1" applyAlignment="1">
      <alignment wrapText="1"/>
    </xf>
    <xf numFmtId="2" fontId="11" fillId="7" borderId="6" xfId="0" applyNumberFormat="1" applyFont="1" applyFill="1" applyBorder="1" applyAlignment="1">
      <alignment wrapText="1"/>
    </xf>
    <xf numFmtId="2" fontId="11" fillId="7" borderId="10" xfId="0" applyNumberFormat="1" applyFont="1" applyFill="1" applyBorder="1" applyAlignment="1">
      <alignment wrapText="1"/>
    </xf>
    <xf numFmtId="0" fontId="11" fillId="2" borderId="0" xfId="0" applyFont="1" applyFill="1"/>
    <xf numFmtId="49" fontId="8" fillId="0" borderId="38" xfId="0" applyNumberFormat="1" applyFont="1" applyBorder="1" applyAlignment="1">
      <alignment wrapText="1"/>
    </xf>
    <xf numFmtId="2" fontId="8" fillId="0" borderId="35" xfId="0" applyNumberFormat="1" applyFont="1" applyBorder="1" applyAlignment="1">
      <alignment wrapText="1"/>
    </xf>
    <xf numFmtId="49" fontId="5" fillId="2" borderId="39" xfId="0" applyNumberFormat="1" applyFont="1" applyFill="1" applyBorder="1"/>
    <xf numFmtId="2" fontId="5" fillId="2" borderId="39" xfId="0" applyNumberFormat="1" applyFont="1" applyFill="1" applyBorder="1" applyAlignment="1">
      <alignment wrapText="1"/>
    </xf>
    <xf numFmtId="49" fontId="5" fillId="2" borderId="3" xfId="0" applyNumberFormat="1" applyFont="1" applyFill="1" applyBorder="1"/>
    <xf numFmtId="2" fontId="5" fillId="2" borderId="1" xfId="0" applyNumberFormat="1" applyFont="1" applyFill="1" applyBorder="1" applyAlignment="1">
      <alignment wrapText="1"/>
    </xf>
    <xf numFmtId="0" fontId="11" fillId="0" borderId="10" xfId="0" applyFont="1" applyBorder="1" applyAlignment="1">
      <alignment vertical="top"/>
    </xf>
    <xf numFmtId="49" fontId="5" fillId="0" borderId="10" xfId="0" applyNumberFormat="1" applyFont="1" applyBorder="1" applyAlignment="1">
      <alignment vertical="top" wrapText="1"/>
    </xf>
    <xf numFmtId="165" fontId="11" fillId="0" borderId="10" xfId="0" applyNumberFormat="1" applyFont="1" applyBorder="1" applyAlignment="1">
      <alignment vertical="center" wrapText="1"/>
    </xf>
    <xf numFmtId="165" fontId="11" fillId="0" borderId="31" xfId="0" applyNumberFormat="1" applyFont="1" applyBorder="1" applyAlignment="1">
      <alignment vertical="center" wrapText="1"/>
    </xf>
    <xf numFmtId="165" fontId="11" fillId="0" borderId="5" xfId="0" applyNumberFormat="1" applyFont="1" applyBorder="1" applyAlignment="1">
      <alignment vertical="center" wrapText="1"/>
    </xf>
    <xf numFmtId="0" fontId="11" fillId="6" borderId="10" xfId="0" applyFont="1" applyFill="1" applyBorder="1" applyAlignment="1">
      <alignment vertical="top"/>
    </xf>
    <xf numFmtId="0" fontId="11" fillId="6" borderId="10" xfId="0" applyFont="1" applyFill="1" applyBorder="1" applyAlignment="1">
      <alignment horizontal="left" vertical="top" wrapText="1"/>
    </xf>
    <xf numFmtId="2" fontId="5" fillId="6" borderId="10" xfId="0" applyNumberFormat="1" applyFont="1" applyFill="1" applyBorder="1" applyAlignment="1">
      <alignment vertical="center" wrapText="1"/>
    </xf>
    <xf numFmtId="2" fontId="5" fillId="6" borderId="43" xfId="0" applyNumberFormat="1" applyFont="1" applyFill="1" applyBorder="1" applyAlignment="1">
      <alignment vertical="center" wrapText="1"/>
    </xf>
    <xf numFmtId="49" fontId="11" fillId="6" borderId="10" xfId="0" applyNumberFormat="1" applyFont="1" applyFill="1" applyBorder="1" applyAlignment="1">
      <alignment vertical="top" wrapText="1"/>
    </xf>
    <xf numFmtId="49" fontId="5" fillId="0" borderId="39" xfId="0" applyNumberFormat="1" applyFont="1" applyBorder="1" applyAlignment="1">
      <alignment wrapText="1"/>
    </xf>
    <xf numFmtId="2" fontId="11" fillId="0" borderId="39" xfId="0" applyNumberFormat="1" applyFont="1" applyBorder="1" applyAlignment="1">
      <alignment wrapText="1"/>
    </xf>
    <xf numFmtId="165" fontId="11" fillId="2" borderId="10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2" borderId="5" xfId="0" applyNumberFormat="1" applyFont="1" applyFill="1" applyBorder="1" applyAlignment="1">
      <alignment vertical="center" wrapText="1"/>
    </xf>
    <xf numFmtId="2" fontId="11" fillId="2" borderId="10" xfId="0" applyNumberFormat="1" applyFont="1" applyFill="1" applyBorder="1" applyAlignment="1">
      <alignment vertical="center" wrapText="1"/>
    </xf>
    <xf numFmtId="2" fontId="11" fillId="2" borderId="31" xfId="0" applyNumberFormat="1" applyFont="1" applyFill="1" applyBorder="1" applyAlignment="1">
      <alignment vertical="center" wrapText="1"/>
    </xf>
    <xf numFmtId="2" fontId="11" fillId="2" borderId="5" xfId="0" applyNumberFormat="1" applyFont="1" applyFill="1" applyBorder="1" applyAlignment="1">
      <alignment vertical="center" wrapText="1"/>
    </xf>
    <xf numFmtId="2" fontId="11" fillId="2" borderId="29" xfId="0" applyNumberFormat="1" applyFont="1" applyFill="1" applyBorder="1" applyAlignment="1">
      <alignment vertical="center" wrapText="1"/>
    </xf>
    <xf numFmtId="2" fontId="11" fillId="2" borderId="7" xfId="0" applyNumberFormat="1" applyFont="1" applyFill="1" applyBorder="1" applyAlignment="1">
      <alignment vertical="center" wrapText="1"/>
    </xf>
    <xf numFmtId="2" fontId="11" fillId="2" borderId="10" xfId="0" applyNumberFormat="1" applyFont="1" applyFill="1" applyBorder="1" applyAlignment="1">
      <alignment horizontal="right" vertical="center" wrapText="1"/>
    </xf>
    <xf numFmtId="2" fontId="11" fillId="2" borderId="43" xfId="0" applyNumberFormat="1" applyFont="1" applyFill="1" applyBorder="1" applyAlignment="1">
      <alignment vertical="center" wrapText="1"/>
    </xf>
    <xf numFmtId="49" fontId="11" fillId="0" borderId="10" xfId="0" applyNumberFormat="1" applyFont="1" applyBorder="1" applyAlignment="1">
      <alignment vertical="center" wrapText="1"/>
    </xf>
    <xf numFmtId="2" fontId="11" fillId="0" borderId="10" xfId="0" applyNumberFormat="1" applyFont="1" applyBorder="1" applyAlignment="1">
      <alignment vertical="center" wrapText="1"/>
    </xf>
    <xf numFmtId="2" fontId="5" fillId="0" borderId="43" xfId="0" applyNumberFormat="1" applyFont="1" applyBorder="1"/>
    <xf numFmtId="2" fontId="5" fillId="2" borderId="10" xfId="0" applyNumberFormat="1" applyFont="1" applyFill="1" applyBorder="1"/>
    <xf numFmtId="2" fontId="5" fillId="2" borderId="43" xfId="0" applyNumberFormat="1" applyFont="1" applyFill="1" applyBorder="1"/>
    <xf numFmtId="49" fontId="11" fillId="6" borderId="10" xfId="0" applyNumberFormat="1" applyFont="1" applyFill="1" applyBorder="1" applyAlignment="1">
      <alignment vertical="center" wrapText="1"/>
    </xf>
    <xf numFmtId="2" fontId="11" fillId="6" borderId="43" xfId="0" applyNumberFormat="1" applyFont="1" applyFill="1" applyBorder="1" applyAlignment="1">
      <alignment vertical="center" wrapText="1"/>
    </xf>
    <xf numFmtId="2" fontId="11" fillId="6" borderId="10" xfId="0" applyNumberFormat="1" applyFont="1" applyFill="1" applyBorder="1" applyAlignment="1">
      <alignment vertical="center" wrapText="1"/>
    </xf>
    <xf numFmtId="2" fontId="11" fillId="0" borderId="43" xfId="0" applyNumberFormat="1" applyFont="1" applyBorder="1" applyAlignment="1">
      <alignment vertical="center" wrapText="1"/>
    </xf>
    <xf numFmtId="2" fontId="8" fillId="0" borderId="10" xfId="0" applyNumberFormat="1" applyFont="1" applyBorder="1" applyAlignment="1">
      <alignment vertical="center" wrapText="1"/>
    </xf>
    <xf numFmtId="49" fontId="11" fillId="2" borderId="10" xfId="0" applyNumberFormat="1" applyFont="1" applyFill="1" applyBorder="1"/>
    <xf numFmtId="49" fontId="11" fillId="2" borderId="3" xfId="0" applyNumberFormat="1" applyFont="1" applyFill="1" applyBorder="1"/>
    <xf numFmtId="2" fontId="11" fillId="0" borderId="20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vertical="center" wrapText="1"/>
    </xf>
    <xf numFmtId="2" fontId="8" fillId="0" borderId="5" xfId="0" applyNumberFormat="1" applyFont="1" applyBorder="1" applyAlignment="1">
      <alignment vertical="center" wrapText="1"/>
    </xf>
    <xf numFmtId="2" fontId="8" fillId="2" borderId="5" xfId="0" applyNumberFormat="1" applyFont="1" applyFill="1" applyBorder="1" applyAlignment="1">
      <alignment vertical="center" wrapText="1"/>
    </xf>
    <xf numFmtId="2" fontId="11" fillId="6" borderId="20" xfId="0" applyNumberFormat="1" applyFont="1" applyFill="1" applyBorder="1" applyAlignment="1">
      <alignment vertical="center" wrapText="1"/>
    </xf>
    <xf numFmtId="2" fontId="11" fillId="0" borderId="10" xfId="0" applyNumberFormat="1" applyFont="1" applyBorder="1" applyAlignment="1">
      <alignment horizontal="right" vertical="center" wrapText="1"/>
    </xf>
    <xf numFmtId="2" fontId="10" fillId="5" borderId="31" xfId="0" applyNumberFormat="1" applyFont="1" applyFill="1" applyBorder="1" applyAlignment="1">
      <alignment vertical="center" wrapText="1"/>
    </xf>
    <xf numFmtId="2" fontId="10" fillId="5" borderId="5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vertical="center" wrapText="1"/>
    </xf>
    <xf numFmtId="2" fontId="5" fillId="2" borderId="12" xfId="0" applyNumberFormat="1" applyFont="1" applyFill="1" applyBorder="1" applyAlignment="1">
      <alignment vertical="center" wrapText="1"/>
    </xf>
    <xf numFmtId="2" fontId="5" fillId="2" borderId="15" xfId="0" applyNumberFormat="1" applyFont="1" applyFill="1" applyBorder="1" applyAlignment="1">
      <alignment vertical="center" wrapText="1"/>
    </xf>
    <xf numFmtId="2" fontId="5" fillId="2" borderId="0" xfId="0" applyNumberFormat="1" applyFont="1" applyFill="1" applyAlignment="1">
      <alignment vertical="center" wrapText="1"/>
    </xf>
    <xf numFmtId="2" fontId="5" fillId="2" borderId="29" xfId="0" applyNumberFormat="1" applyFont="1" applyFill="1" applyBorder="1" applyAlignment="1">
      <alignment vertical="center" wrapText="1"/>
    </xf>
    <xf numFmtId="2" fontId="5" fillId="2" borderId="10" xfId="0" applyNumberFormat="1" applyFont="1" applyFill="1" applyBorder="1" applyAlignment="1">
      <alignment vertical="center" wrapText="1"/>
    </xf>
    <xf numFmtId="49" fontId="6" fillId="0" borderId="21" xfId="0" applyNumberFormat="1" applyFont="1" applyBorder="1" applyAlignment="1">
      <alignment vertical="center"/>
    </xf>
    <xf numFmtId="2" fontId="8" fillId="2" borderId="10" xfId="0" applyNumberFormat="1" applyFont="1" applyFill="1" applyBorder="1" applyAlignment="1">
      <alignment horizontal="right" vertical="center" wrapText="1"/>
    </xf>
    <xf numFmtId="2" fontId="8" fillId="2" borderId="10" xfId="0" applyNumberFormat="1" applyFont="1" applyFill="1" applyBorder="1" applyAlignment="1">
      <alignment vertical="center" wrapText="1"/>
    </xf>
    <xf numFmtId="49" fontId="6" fillId="0" borderId="10" xfId="0" applyNumberFormat="1" applyFont="1" applyBorder="1" applyAlignment="1">
      <alignment vertical="center" wrapText="1"/>
    </xf>
    <xf numFmtId="2" fontId="5" fillId="2" borderId="30" xfId="0" applyNumberFormat="1" applyFont="1" applyFill="1" applyBorder="1" applyAlignment="1">
      <alignment vertical="center" wrapText="1"/>
    </xf>
    <xf numFmtId="49" fontId="6" fillId="0" borderId="18" xfId="0" applyNumberFormat="1" applyFont="1" applyBorder="1" applyAlignment="1">
      <alignment vertical="center"/>
    </xf>
    <xf numFmtId="49" fontId="6" fillId="2" borderId="21" xfId="0" applyNumberFormat="1" applyFont="1" applyFill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2" fontId="6" fillId="2" borderId="10" xfId="0" applyNumberFormat="1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right" vertical="center" wrapText="1"/>
    </xf>
    <xf numFmtId="49" fontId="6" fillId="2" borderId="10" xfId="0" applyNumberFormat="1" applyFont="1" applyFill="1" applyBorder="1" applyAlignment="1">
      <alignment vertical="center"/>
    </xf>
    <xf numFmtId="2" fontId="5" fillId="2" borderId="51" xfId="0" applyNumberFormat="1" applyFont="1" applyFill="1" applyBorder="1" applyAlignment="1">
      <alignment vertical="center" wrapText="1"/>
    </xf>
    <xf numFmtId="2" fontId="5" fillId="2" borderId="43" xfId="0" applyNumberFormat="1" applyFont="1" applyFill="1" applyBorder="1" applyAlignment="1">
      <alignment vertical="center" wrapText="1"/>
    </xf>
    <xf numFmtId="2" fontId="5" fillId="2" borderId="38" xfId="0" applyNumberFormat="1" applyFont="1" applyFill="1" applyBorder="1" applyAlignment="1">
      <alignment vertical="center" wrapText="1"/>
    </xf>
    <xf numFmtId="49" fontId="5" fillId="0" borderId="10" xfId="0" applyNumberFormat="1" applyFont="1" applyBorder="1" applyAlignment="1">
      <alignment vertical="center"/>
    </xf>
    <xf numFmtId="2" fontId="5" fillId="2" borderId="23" xfId="0" applyNumberFormat="1" applyFont="1" applyFill="1" applyBorder="1" applyAlignment="1">
      <alignment vertical="center" wrapText="1"/>
    </xf>
    <xf numFmtId="49" fontId="5" fillId="2" borderId="39" xfId="0" applyNumberFormat="1" applyFont="1" applyFill="1" applyBorder="1" applyAlignment="1">
      <alignment vertical="center"/>
    </xf>
    <xf numFmtId="2" fontId="5" fillId="2" borderId="39" xfId="0" applyNumberFormat="1" applyFont="1" applyFill="1" applyBorder="1" applyAlignment="1">
      <alignment vertical="center" wrapText="1"/>
    </xf>
    <xf numFmtId="2" fontId="5" fillId="2" borderId="17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8" fillId="2" borderId="15" xfId="0" applyNumberFormat="1" applyFont="1" applyFill="1" applyBorder="1" applyAlignment="1">
      <alignment vertical="center" wrapText="1"/>
    </xf>
    <xf numFmtId="2" fontId="8" fillId="2" borderId="15" xfId="0" applyNumberFormat="1" applyFont="1" applyFill="1" applyBorder="1" applyAlignment="1">
      <alignment horizontal="right" vertical="center" wrapText="1"/>
    </xf>
    <xf numFmtId="2" fontId="8" fillId="2" borderId="25" xfId="0" applyNumberFormat="1" applyFont="1" applyFill="1" applyBorder="1" applyAlignment="1">
      <alignment horizontal="right" vertical="center" wrapText="1"/>
    </xf>
    <xf numFmtId="49" fontId="5" fillId="2" borderId="20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vertical="center"/>
    </xf>
    <xf numFmtId="2" fontId="5" fillId="3" borderId="17" xfId="0" applyNumberFormat="1" applyFont="1" applyFill="1" applyBorder="1" applyAlignment="1">
      <alignment vertical="center" wrapText="1"/>
    </xf>
    <xf numFmtId="2" fontId="5" fillId="3" borderId="10" xfId="0" applyNumberFormat="1" applyFont="1" applyFill="1" applyBorder="1" applyAlignment="1">
      <alignment vertical="center" wrapText="1"/>
    </xf>
    <xf numFmtId="49" fontId="5" fillId="0" borderId="16" xfId="0" applyNumberFormat="1" applyFont="1" applyBorder="1" applyAlignment="1">
      <alignment vertical="center"/>
    </xf>
    <xf numFmtId="2" fontId="8" fillId="2" borderId="1" xfId="0" applyNumberFormat="1" applyFont="1" applyFill="1" applyBorder="1" applyAlignment="1">
      <alignment vertical="center" wrapText="1"/>
    </xf>
    <xf numFmtId="0" fontId="6" fillId="0" borderId="20" xfId="3" applyFont="1" applyBorder="1" applyAlignment="1">
      <alignment horizontal="left" vertical="top"/>
    </xf>
    <xf numFmtId="0" fontId="7" fillId="4" borderId="20" xfId="3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7" fillId="4" borderId="20" xfId="3" applyFont="1" applyFill="1" applyBorder="1" applyAlignment="1">
      <alignment horizontal="left"/>
    </xf>
    <xf numFmtId="0" fontId="6" fillId="0" borderId="20" xfId="3" applyFont="1" applyBorder="1" applyAlignment="1">
      <alignment horizontal="left" vertical="top" wrapText="1"/>
    </xf>
    <xf numFmtId="2" fontId="10" fillId="0" borderId="44" xfId="0" applyNumberFormat="1" applyFont="1" applyBorder="1" applyAlignment="1">
      <alignment horizontal="right" wrapText="1"/>
    </xf>
    <xf numFmtId="2" fontId="10" fillId="0" borderId="24" xfId="0" applyNumberFormat="1" applyFont="1" applyBorder="1" applyAlignment="1">
      <alignment horizontal="right" wrapText="1"/>
    </xf>
    <xf numFmtId="2" fontId="10" fillId="0" borderId="37" xfId="0" applyNumberFormat="1" applyFont="1" applyBorder="1" applyAlignment="1">
      <alignment horizontal="right" wrapText="1"/>
    </xf>
    <xf numFmtId="0" fontId="6" fillId="0" borderId="20" xfId="3" applyFont="1" applyBorder="1" applyAlignment="1">
      <alignment horizontal="left"/>
    </xf>
    <xf numFmtId="2" fontId="10" fillId="0" borderId="41" xfId="0" applyNumberFormat="1" applyFont="1" applyBorder="1" applyAlignment="1">
      <alignment horizontal="right" wrapText="1"/>
    </xf>
    <xf numFmtId="2" fontId="10" fillId="0" borderId="42" xfId="0" applyNumberFormat="1" applyFont="1" applyBorder="1" applyAlignment="1">
      <alignment horizontal="right" wrapText="1"/>
    </xf>
    <xf numFmtId="2" fontId="10" fillId="0" borderId="43" xfId="0" applyNumberFormat="1" applyFont="1" applyBorder="1" applyAlignment="1">
      <alignment horizontal="right" wrapText="1"/>
    </xf>
    <xf numFmtId="0" fontId="6" fillId="0" borderId="20" xfId="3" applyFont="1" applyBorder="1" applyAlignment="1">
      <alignment horizontal="left" wrapText="1"/>
    </xf>
    <xf numFmtId="0" fontId="7" fillId="4" borderId="10" xfId="3" applyFont="1" applyFill="1" applyBorder="1" applyAlignment="1">
      <alignment horizontal="left" vertical="center"/>
    </xf>
    <xf numFmtId="0" fontId="6" fillId="0" borderId="10" xfId="3" applyFont="1" applyBorder="1" applyAlignment="1">
      <alignment horizontal="left" vertical="top"/>
    </xf>
    <xf numFmtId="0" fontId="6" fillId="0" borderId="10" xfId="3" applyFont="1" applyBorder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18" fillId="0" borderId="0" xfId="0" applyFont="1" applyAlignment="1">
      <alignment horizontal="center"/>
    </xf>
  </cellXfs>
  <cellStyles count="4">
    <cellStyle name="Comma" xfId="2" builtinId="3"/>
    <cellStyle name="Currency" xfId="1" builtinId="4"/>
    <cellStyle name="Normaallaad 2" xfId="3" xr:uid="{FFCC9E79-41A5-4238-AAA1-10FEB718C796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20" Type="http://schemas.openxmlformats.org/officeDocument/2006/relationships/customXml" Target="../customXml/item3.xml"/><Relationship Id="rId29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8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7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370417</xdr:colOff>
      <xdr:row>0</xdr:row>
      <xdr:rowOff>0</xdr:rowOff>
    </xdr:from>
    <xdr:to>
      <xdr:col>2</xdr:col>
      <xdr:colOff>830193</xdr:colOff>
      <xdr:row>4</xdr:row>
      <xdr:rowOff>238769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0CD026A3-6A67-4F03-BDF0-7A1F942E5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417" y="0"/>
          <a:ext cx="2855843" cy="1085436"/>
        </a:xfrm>
        <a:prstGeom prst="rect">
          <a:avLst/>
        </a:prstGeom>
      </xdr:spPr>
    </xdr:pic>
    <xdr:clientData/>
  </xdr:twoCellAnchor>
  <xdr:twoCellAnchor>
    <xdr:from>
      <xdr:col>13</xdr:col>
      <xdr:colOff>627592</xdr:colOff>
      <xdr:row>74</xdr:row>
      <xdr:rowOff>67519</xdr:rowOff>
    </xdr:from>
    <xdr:to>
      <xdr:col>14</xdr:col>
      <xdr:colOff>52915</xdr:colOff>
      <xdr:row>74</xdr:row>
      <xdr:rowOff>116416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3C4F2C-422C-7396-78BD-E78AC18FE2B0}"/>
            </a:ext>
          </a:extLst>
        </xdr:cNvPr>
        <xdr:cNvSpPr txBox="1"/>
      </xdr:nvSpPr>
      <xdr:spPr>
        <a:xfrm>
          <a:off x="14904509" y="16746852"/>
          <a:ext cx="60323" cy="488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t-EE" sz="1200">
            <a:latin typeface="Dussmann" panose="020B0006020203060204" pitchFamily="34" charset="-7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0</xdr:row>
      <xdr:rowOff>0</xdr:rowOff>
    </xdr:from>
    <xdr:to>
      <xdr:col>2</xdr:col>
      <xdr:colOff>865117</xdr:colOff>
      <xdr:row>4</xdr:row>
      <xdr:rowOff>235594</xdr:rowOff>
    </xdr:to>
    <xdr:pic>
      <xdr:nvPicPr>
        <xdr:cNvPr id="7" name="Pilt 6">
          <a:extLst>
            <a:ext uri="{FF2B5EF4-FFF2-40B4-BE49-F238E27FC236}">
              <a16:creationId xmlns:a16="http://schemas.microsoft.com/office/drawing/2014/main" id="{0B921274-8326-4B74-A31E-B24534016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916" y="0"/>
          <a:ext cx="2865368" cy="108226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423333</xdr:colOff>
      <xdr:row>0</xdr:row>
      <xdr:rowOff>0</xdr:rowOff>
    </xdr:from>
    <xdr:to>
      <xdr:col>2</xdr:col>
      <xdr:colOff>857709</xdr:colOff>
      <xdr:row>4</xdr:row>
      <xdr:rowOff>238769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134FDF7C-582B-41A6-95CA-490650D61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0"/>
          <a:ext cx="2865368" cy="108226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402167</xdr:colOff>
      <xdr:row>0</xdr:row>
      <xdr:rowOff>0</xdr:rowOff>
    </xdr:from>
    <xdr:to>
      <xdr:col>2</xdr:col>
      <xdr:colOff>836543</xdr:colOff>
      <xdr:row>4</xdr:row>
      <xdr:rowOff>258072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15691B87-AFE3-4B67-0334-78EA31B5D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167" y="0"/>
          <a:ext cx="2865368" cy="1069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397934</xdr:colOff>
      <xdr:row>0</xdr:row>
      <xdr:rowOff>0</xdr:rowOff>
    </xdr:from>
    <xdr:to>
      <xdr:col>2</xdr:col>
      <xdr:colOff>838660</xdr:colOff>
      <xdr:row>4</xdr:row>
      <xdr:rowOff>238769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26A7B5DE-C734-4BA2-A942-B26D2C10D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934" y="0"/>
          <a:ext cx="2874893" cy="1085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388408</xdr:colOff>
      <xdr:row>0</xdr:row>
      <xdr:rowOff>0</xdr:rowOff>
    </xdr:from>
    <xdr:to>
      <xdr:col>2</xdr:col>
      <xdr:colOff>825959</xdr:colOff>
      <xdr:row>4</xdr:row>
      <xdr:rowOff>235594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8442F2B2-39B8-4FC6-825D-E70F91644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408" y="0"/>
          <a:ext cx="2878068" cy="10822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0</xdr:row>
      <xdr:rowOff>0</xdr:rowOff>
    </xdr:from>
    <xdr:to>
      <xdr:col>2</xdr:col>
      <xdr:colOff>840776</xdr:colOff>
      <xdr:row>4</xdr:row>
      <xdr:rowOff>235594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7AF8665E-0978-4774-BEAC-4A4CE35A2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0"/>
          <a:ext cx="2868543" cy="10822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391582</xdr:colOff>
      <xdr:row>0</xdr:row>
      <xdr:rowOff>0</xdr:rowOff>
    </xdr:from>
    <xdr:to>
      <xdr:col>2</xdr:col>
      <xdr:colOff>854533</xdr:colOff>
      <xdr:row>4</xdr:row>
      <xdr:rowOff>235594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BD01D400-A8CA-4D00-A598-37FEFD0AF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582" y="0"/>
          <a:ext cx="2865368" cy="10854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473075</xdr:colOff>
      <xdr:row>0</xdr:row>
      <xdr:rowOff>0</xdr:rowOff>
    </xdr:from>
    <xdr:to>
      <xdr:col>2</xdr:col>
      <xdr:colOff>897926</xdr:colOff>
      <xdr:row>4</xdr:row>
      <xdr:rowOff>235594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FD224DFB-F350-4E8B-BAC9-ADBF07E56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075" y="0"/>
          <a:ext cx="2859018" cy="10854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0</xdr:row>
      <xdr:rowOff>0</xdr:rowOff>
    </xdr:from>
    <xdr:to>
      <xdr:col>2</xdr:col>
      <xdr:colOff>865117</xdr:colOff>
      <xdr:row>4</xdr:row>
      <xdr:rowOff>238769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94B06C48-E367-4A47-BF71-6A63BD658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916" y="0"/>
          <a:ext cx="2865368" cy="10822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412749</xdr:colOff>
      <xdr:row>0</xdr:row>
      <xdr:rowOff>0</xdr:rowOff>
    </xdr:from>
    <xdr:to>
      <xdr:col>2</xdr:col>
      <xdr:colOff>837600</xdr:colOff>
      <xdr:row>4</xdr:row>
      <xdr:rowOff>235594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DED9C698-082F-4C56-A95A-258B05C46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49" y="0"/>
          <a:ext cx="2865368" cy="10822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0</xdr:rowOff>
    </xdr:from>
    <xdr:to>
      <xdr:col>2</xdr:col>
      <xdr:colOff>840775</xdr:colOff>
      <xdr:row>4</xdr:row>
      <xdr:rowOff>235594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132726C-B62E-4F62-B894-CF3AEF83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0"/>
          <a:ext cx="2865368" cy="108226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4"/>
  <sheetViews>
    <sheetView tabSelected="1" zoomScale="90" zoomScaleNormal="90" workbookViewId="0">
      <selection activeCell="J14" sqref="J14"/>
    </sheetView>
  </sheetViews>
  <sheetFormatPr defaultRowHeight="15"/>
  <cols>
    <col min="1" max="1" width="8.7109375" style="5"/>
    <col min="2" max="2" width="25.5703125" style="5" customWidth="1"/>
    <col min="3" max="3" width="55.5703125" style="4" customWidth="1"/>
    <col min="4" max="8" width="15.5703125" style="4" customWidth="1"/>
    <col min="9" max="258" width="9.140625" style="5"/>
    <col min="259" max="259" width="37.7109375" style="5" customWidth="1"/>
    <col min="260" max="261" width="14.28515625" style="5" customWidth="1"/>
    <col min="262" max="262" width="13.5703125" style="5" customWidth="1"/>
    <col min="263" max="263" width="15.7109375" style="5" customWidth="1"/>
    <col min="264" max="264" width="15.5703125" style="5" customWidth="1"/>
    <col min="265" max="514" width="9.140625" style="5"/>
    <col min="515" max="515" width="37.7109375" style="5" customWidth="1"/>
    <col min="516" max="517" width="14.28515625" style="5" customWidth="1"/>
    <col min="518" max="518" width="13.5703125" style="5" customWidth="1"/>
    <col min="519" max="519" width="15.7109375" style="5" customWidth="1"/>
    <col min="520" max="520" width="15.5703125" style="5" customWidth="1"/>
    <col min="521" max="770" width="9.140625" style="5"/>
    <col min="771" max="771" width="37.7109375" style="5" customWidth="1"/>
    <col min="772" max="773" width="14.28515625" style="5" customWidth="1"/>
    <col min="774" max="774" width="13.5703125" style="5" customWidth="1"/>
    <col min="775" max="775" width="15.7109375" style="5" customWidth="1"/>
    <col min="776" max="776" width="15.5703125" style="5" customWidth="1"/>
    <col min="777" max="1026" width="9.140625" style="5"/>
    <col min="1027" max="1027" width="37.7109375" style="5" customWidth="1"/>
    <col min="1028" max="1029" width="14.28515625" style="5" customWidth="1"/>
    <col min="1030" max="1030" width="13.5703125" style="5" customWidth="1"/>
    <col min="1031" max="1031" width="15.7109375" style="5" customWidth="1"/>
    <col min="1032" max="1032" width="15.5703125" style="5" customWidth="1"/>
    <col min="1033" max="1282" width="9.140625" style="5"/>
    <col min="1283" max="1283" width="37.7109375" style="5" customWidth="1"/>
    <col min="1284" max="1285" width="14.28515625" style="5" customWidth="1"/>
    <col min="1286" max="1286" width="13.5703125" style="5" customWidth="1"/>
    <col min="1287" max="1287" width="15.7109375" style="5" customWidth="1"/>
    <col min="1288" max="1288" width="15.5703125" style="5" customWidth="1"/>
    <col min="1289" max="1538" width="9.140625" style="5"/>
    <col min="1539" max="1539" width="37.7109375" style="5" customWidth="1"/>
    <col min="1540" max="1541" width="14.28515625" style="5" customWidth="1"/>
    <col min="1542" max="1542" width="13.5703125" style="5" customWidth="1"/>
    <col min="1543" max="1543" width="15.7109375" style="5" customWidth="1"/>
    <col min="1544" max="1544" width="15.5703125" style="5" customWidth="1"/>
    <col min="1545" max="1794" width="9.140625" style="5"/>
    <col min="1795" max="1795" width="37.7109375" style="5" customWidth="1"/>
    <col min="1796" max="1797" width="14.28515625" style="5" customWidth="1"/>
    <col min="1798" max="1798" width="13.5703125" style="5" customWidth="1"/>
    <col min="1799" max="1799" width="15.7109375" style="5" customWidth="1"/>
    <col min="1800" max="1800" width="15.5703125" style="5" customWidth="1"/>
    <col min="1801" max="2050" width="9.140625" style="5"/>
    <col min="2051" max="2051" width="37.7109375" style="5" customWidth="1"/>
    <col min="2052" max="2053" width="14.28515625" style="5" customWidth="1"/>
    <col min="2054" max="2054" width="13.5703125" style="5" customWidth="1"/>
    <col min="2055" max="2055" width="15.7109375" style="5" customWidth="1"/>
    <col min="2056" max="2056" width="15.5703125" style="5" customWidth="1"/>
    <col min="2057" max="2306" width="9.140625" style="5"/>
    <col min="2307" max="2307" width="37.7109375" style="5" customWidth="1"/>
    <col min="2308" max="2309" width="14.28515625" style="5" customWidth="1"/>
    <col min="2310" max="2310" width="13.5703125" style="5" customWidth="1"/>
    <col min="2311" max="2311" width="15.7109375" style="5" customWidth="1"/>
    <col min="2312" max="2312" width="15.5703125" style="5" customWidth="1"/>
    <col min="2313" max="2562" width="9.140625" style="5"/>
    <col min="2563" max="2563" width="37.7109375" style="5" customWidth="1"/>
    <col min="2564" max="2565" width="14.28515625" style="5" customWidth="1"/>
    <col min="2566" max="2566" width="13.5703125" style="5" customWidth="1"/>
    <col min="2567" max="2567" width="15.7109375" style="5" customWidth="1"/>
    <col min="2568" max="2568" width="15.5703125" style="5" customWidth="1"/>
    <col min="2569" max="2818" width="9.140625" style="5"/>
    <col min="2819" max="2819" width="37.7109375" style="5" customWidth="1"/>
    <col min="2820" max="2821" width="14.28515625" style="5" customWidth="1"/>
    <col min="2822" max="2822" width="13.5703125" style="5" customWidth="1"/>
    <col min="2823" max="2823" width="15.7109375" style="5" customWidth="1"/>
    <col min="2824" max="2824" width="15.5703125" style="5" customWidth="1"/>
    <col min="2825" max="3074" width="9.140625" style="5"/>
    <col min="3075" max="3075" width="37.7109375" style="5" customWidth="1"/>
    <col min="3076" max="3077" width="14.28515625" style="5" customWidth="1"/>
    <col min="3078" max="3078" width="13.5703125" style="5" customWidth="1"/>
    <col min="3079" max="3079" width="15.7109375" style="5" customWidth="1"/>
    <col min="3080" max="3080" width="15.5703125" style="5" customWidth="1"/>
    <col min="3081" max="3330" width="9.140625" style="5"/>
    <col min="3331" max="3331" width="37.7109375" style="5" customWidth="1"/>
    <col min="3332" max="3333" width="14.28515625" style="5" customWidth="1"/>
    <col min="3334" max="3334" width="13.5703125" style="5" customWidth="1"/>
    <col min="3335" max="3335" width="15.7109375" style="5" customWidth="1"/>
    <col min="3336" max="3336" width="15.5703125" style="5" customWidth="1"/>
    <col min="3337" max="3586" width="9.140625" style="5"/>
    <col min="3587" max="3587" width="37.7109375" style="5" customWidth="1"/>
    <col min="3588" max="3589" width="14.28515625" style="5" customWidth="1"/>
    <col min="3590" max="3590" width="13.5703125" style="5" customWidth="1"/>
    <col min="3591" max="3591" width="15.7109375" style="5" customWidth="1"/>
    <col min="3592" max="3592" width="15.5703125" style="5" customWidth="1"/>
    <col min="3593" max="3842" width="9.140625" style="5"/>
    <col min="3843" max="3843" width="37.7109375" style="5" customWidth="1"/>
    <col min="3844" max="3845" width="14.28515625" style="5" customWidth="1"/>
    <col min="3846" max="3846" width="13.5703125" style="5" customWidth="1"/>
    <col min="3847" max="3847" width="15.7109375" style="5" customWidth="1"/>
    <col min="3848" max="3848" width="15.5703125" style="5" customWidth="1"/>
    <col min="3849" max="4098" width="9.140625" style="5"/>
    <col min="4099" max="4099" width="37.7109375" style="5" customWidth="1"/>
    <col min="4100" max="4101" width="14.28515625" style="5" customWidth="1"/>
    <col min="4102" max="4102" width="13.5703125" style="5" customWidth="1"/>
    <col min="4103" max="4103" width="15.7109375" style="5" customWidth="1"/>
    <col min="4104" max="4104" width="15.5703125" style="5" customWidth="1"/>
    <col min="4105" max="4354" width="9.140625" style="5"/>
    <col min="4355" max="4355" width="37.7109375" style="5" customWidth="1"/>
    <col min="4356" max="4357" width="14.28515625" style="5" customWidth="1"/>
    <col min="4358" max="4358" width="13.5703125" style="5" customWidth="1"/>
    <col min="4359" max="4359" width="15.7109375" style="5" customWidth="1"/>
    <col min="4360" max="4360" width="15.5703125" style="5" customWidth="1"/>
    <col min="4361" max="4610" width="9.140625" style="5"/>
    <col min="4611" max="4611" width="37.7109375" style="5" customWidth="1"/>
    <col min="4612" max="4613" width="14.28515625" style="5" customWidth="1"/>
    <col min="4614" max="4614" width="13.5703125" style="5" customWidth="1"/>
    <col min="4615" max="4615" width="15.7109375" style="5" customWidth="1"/>
    <col min="4616" max="4616" width="15.5703125" style="5" customWidth="1"/>
    <col min="4617" max="4866" width="9.140625" style="5"/>
    <col min="4867" max="4867" width="37.7109375" style="5" customWidth="1"/>
    <col min="4868" max="4869" width="14.28515625" style="5" customWidth="1"/>
    <col min="4870" max="4870" width="13.5703125" style="5" customWidth="1"/>
    <col min="4871" max="4871" width="15.7109375" style="5" customWidth="1"/>
    <col min="4872" max="4872" width="15.5703125" style="5" customWidth="1"/>
    <col min="4873" max="5122" width="9.140625" style="5"/>
    <col min="5123" max="5123" width="37.7109375" style="5" customWidth="1"/>
    <col min="5124" max="5125" width="14.28515625" style="5" customWidth="1"/>
    <col min="5126" max="5126" width="13.5703125" style="5" customWidth="1"/>
    <col min="5127" max="5127" width="15.7109375" style="5" customWidth="1"/>
    <col min="5128" max="5128" width="15.5703125" style="5" customWidth="1"/>
    <col min="5129" max="5378" width="9.140625" style="5"/>
    <col min="5379" max="5379" width="37.7109375" style="5" customWidth="1"/>
    <col min="5380" max="5381" width="14.28515625" style="5" customWidth="1"/>
    <col min="5382" max="5382" width="13.5703125" style="5" customWidth="1"/>
    <col min="5383" max="5383" width="15.7109375" style="5" customWidth="1"/>
    <col min="5384" max="5384" width="15.5703125" style="5" customWidth="1"/>
    <col min="5385" max="5634" width="9.140625" style="5"/>
    <col min="5635" max="5635" width="37.7109375" style="5" customWidth="1"/>
    <col min="5636" max="5637" width="14.28515625" style="5" customWidth="1"/>
    <col min="5638" max="5638" width="13.5703125" style="5" customWidth="1"/>
    <col min="5639" max="5639" width="15.7109375" style="5" customWidth="1"/>
    <col min="5640" max="5640" width="15.5703125" style="5" customWidth="1"/>
    <col min="5641" max="5890" width="9.140625" style="5"/>
    <col min="5891" max="5891" width="37.7109375" style="5" customWidth="1"/>
    <col min="5892" max="5893" width="14.28515625" style="5" customWidth="1"/>
    <col min="5894" max="5894" width="13.5703125" style="5" customWidth="1"/>
    <col min="5895" max="5895" width="15.7109375" style="5" customWidth="1"/>
    <col min="5896" max="5896" width="15.5703125" style="5" customWidth="1"/>
    <col min="5897" max="6146" width="9.140625" style="5"/>
    <col min="6147" max="6147" width="37.7109375" style="5" customWidth="1"/>
    <col min="6148" max="6149" width="14.28515625" style="5" customWidth="1"/>
    <col min="6150" max="6150" width="13.5703125" style="5" customWidth="1"/>
    <col min="6151" max="6151" width="15.7109375" style="5" customWidth="1"/>
    <col min="6152" max="6152" width="15.5703125" style="5" customWidth="1"/>
    <col min="6153" max="6402" width="9.140625" style="5"/>
    <col min="6403" max="6403" width="37.7109375" style="5" customWidth="1"/>
    <col min="6404" max="6405" width="14.28515625" style="5" customWidth="1"/>
    <col min="6406" max="6406" width="13.5703125" style="5" customWidth="1"/>
    <col min="6407" max="6407" width="15.7109375" style="5" customWidth="1"/>
    <col min="6408" max="6408" width="15.5703125" style="5" customWidth="1"/>
    <col min="6409" max="6658" width="9.140625" style="5"/>
    <col min="6659" max="6659" width="37.7109375" style="5" customWidth="1"/>
    <col min="6660" max="6661" width="14.28515625" style="5" customWidth="1"/>
    <col min="6662" max="6662" width="13.5703125" style="5" customWidth="1"/>
    <col min="6663" max="6663" width="15.7109375" style="5" customWidth="1"/>
    <col min="6664" max="6664" width="15.5703125" style="5" customWidth="1"/>
    <col min="6665" max="6914" width="9.140625" style="5"/>
    <col min="6915" max="6915" width="37.7109375" style="5" customWidth="1"/>
    <col min="6916" max="6917" width="14.28515625" style="5" customWidth="1"/>
    <col min="6918" max="6918" width="13.5703125" style="5" customWidth="1"/>
    <col min="6919" max="6919" width="15.7109375" style="5" customWidth="1"/>
    <col min="6920" max="6920" width="15.5703125" style="5" customWidth="1"/>
    <col min="6921" max="7170" width="9.140625" style="5"/>
    <col min="7171" max="7171" width="37.7109375" style="5" customWidth="1"/>
    <col min="7172" max="7173" width="14.28515625" style="5" customWidth="1"/>
    <col min="7174" max="7174" width="13.5703125" style="5" customWidth="1"/>
    <col min="7175" max="7175" width="15.7109375" style="5" customWidth="1"/>
    <col min="7176" max="7176" width="15.5703125" style="5" customWidth="1"/>
    <col min="7177" max="7426" width="9.140625" style="5"/>
    <col min="7427" max="7427" width="37.7109375" style="5" customWidth="1"/>
    <col min="7428" max="7429" width="14.28515625" style="5" customWidth="1"/>
    <col min="7430" max="7430" width="13.5703125" style="5" customWidth="1"/>
    <col min="7431" max="7431" width="15.7109375" style="5" customWidth="1"/>
    <col min="7432" max="7432" width="15.5703125" style="5" customWidth="1"/>
    <col min="7433" max="7682" width="9.140625" style="5"/>
    <col min="7683" max="7683" width="37.7109375" style="5" customWidth="1"/>
    <col min="7684" max="7685" width="14.28515625" style="5" customWidth="1"/>
    <col min="7686" max="7686" width="13.5703125" style="5" customWidth="1"/>
    <col min="7687" max="7687" width="15.7109375" style="5" customWidth="1"/>
    <col min="7688" max="7688" width="15.5703125" style="5" customWidth="1"/>
    <col min="7689" max="7938" width="9.140625" style="5"/>
    <col min="7939" max="7939" width="37.7109375" style="5" customWidth="1"/>
    <col min="7940" max="7941" width="14.28515625" style="5" customWidth="1"/>
    <col min="7942" max="7942" width="13.5703125" style="5" customWidth="1"/>
    <col min="7943" max="7943" width="15.7109375" style="5" customWidth="1"/>
    <col min="7944" max="7944" width="15.5703125" style="5" customWidth="1"/>
    <col min="7945" max="8194" width="9.140625" style="5"/>
    <col min="8195" max="8195" width="37.7109375" style="5" customWidth="1"/>
    <col min="8196" max="8197" width="14.28515625" style="5" customWidth="1"/>
    <col min="8198" max="8198" width="13.5703125" style="5" customWidth="1"/>
    <col min="8199" max="8199" width="15.7109375" style="5" customWidth="1"/>
    <col min="8200" max="8200" width="15.5703125" style="5" customWidth="1"/>
    <col min="8201" max="8450" width="9.140625" style="5"/>
    <col min="8451" max="8451" width="37.7109375" style="5" customWidth="1"/>
    <col min="8452" max="8453" width="14.28515625" style="5" customWidth="1"/>
    <col min="8454" max="8454" width="13.5703125" style="5" customWidth="1"/>
    <col min="8455" max="8455" width="15.7109375" style="5" customWidth="1"/>
    <col min="8456" max="8456" width="15.5703125" style="5" customWidth="1"/>
    <col min="8457" max="8706" width="9.140625" style="5"/>
    <col min="8707" max="8707" width="37.7109375" style="5" customWidth="1"/>
    <col min="8708" max="8709" width="14.28515625" style="5" customWidth="1"/>
    <col min="8710" max="8710" width="13.5703125" style="5" customWidth="1"/>
    <col min="8711" max="8711" width="15.7109375" style="5" customWidth="1"/>
    <col min="8712" max="8712" width="15.5703125" style="5" customWidth="1"/>
    <col min="8713" max="8962" width="9.140625" style="5"/>
    <col min="8963" max="8963" width="37.7109375" style="5" customWidth="1"/>
    <col min="8964" max="8965" width="14.28515625" style="5" customWidth="1"/>
    <col min="8966" max="8966" width="13.5703125" style="5" customWidth="1"/>
    <col min="8967" max="8967" width="15.7109375" style="5" customWidth="1"/>
    <col min="8968" max="8968" width="15.5703125" style="5" customWidth="1"/>
    <col min="8969" max="9218" width="9.140625" style="5"/>
    <col min="9219" max="9219" width="37.7109375" style="5" customWidth="1"/>
    <col min="9220" max="9221" width="14.28515625" style="5" customWidth="1"/>
    <col min="9222" max="9222" width="13.5703125" style="5" customWidth="1"/>
    <col min="9223" max="9223" width="15.7109375" style="5" customWidth="1"/>
    <col min="9224" max="9224" width="15.5703125" style="5" customWidth="1"/>
    <col min="9225" max="9474" width="9.140625" style="5"/>
    <col min="9475" max="9475" width="37.7109375" style="5" customWidth="1"/>
    <col min="9476" max="9477" width="14.28515625" style="5" customWidth="1"/>
    <col min="9478" max="9478" width="13.5703125" style="5" customWidth="1"/>
    <col min="9479" max="9479" width="15.7109375" style="5" customWidth="1"/>
    <col min="9480" max="9480" width="15.5703125" style="5" customWidth="1"/>
    <col min="9481" max="9730" width="9.140625" style="5"/>
    <col min="9731" max="9731" width="37.7109375" style="5" customWidth="1"/>
    <col min="9732" max="9733" width="14.28515625" style="5" customWidth="1"/>
    <col min="9734" max="9734" width="13.5703125" style="5" customWidth="1"/>
    <col min="9735" max="9735" width="15.7109375" style="5" customWidth="1"/>
    <col min="9736" max="9736" width="15.5703125" style="5" customWidth="1"/>
    <col min="9737" max="9986" width="9.140625" style="5"/>
    <col min="9987" max="9987" width="37.7109375" style="5" customWidth="1"/>
    <col min="9988" max="9989" width="14.28515625" style="5" customWidth="1"/>
    <col min="9990" max="9990" width="13.5703125" style="5" customWidth="1"/>
    <col min="9991" max="9991" width="15.7109375" style="5" customWidth="1"/>
    <col min="9992" max="9992" width="15.5703125" style="5" customWidth="1"/>
    <col min="9993" max="10242" width="9.140625" style="5"/>
    <col min="10243" max="10243" width="37.7109375" style="5" customWidth="1"/>
    <col min="10244" max="10245" width="14.28515625" style="5" customWidth="1"/>
    <col min="10246" max="10246" width="13.5703125" style="5" customWidth="1"/>
    <col min="10247" max="10247" width="15.7109375" style="5" customWidth="1"/>
    <col min="10248" max="10248" width="15.5703125" style="5" customWidth="1"/>
    <col min="10249" max="10498" width="9.140625" style="5"/>
    <col min="10499" max="10499" width="37.7109375" style="5" customWidth="1"/>
    <col min="10500" max="10501" width="14.28515625" style="5" customWidth="1"/>
    <col min="10502" max="10502" width="13.5703125" style="5" customWidth="1"/>
    <col min="10503" max="10503" width="15.7109375" style="5" customWidth="1"/>
    <col min="10504" max="10504" width="15.5703125" style="5" customWidth="1"/>
    <col min="10505" max="10754" width="9.140625" style="5"/>
    <col min="10755" max="10755" width="37.7109375" style="5" customWidth="1"/>
    <col min="10756" max="10757" width="14.28515625" style="5" customWidth="1"/>
    <col min="10758" max="10758" width="13.5703125" style="5" customWidth="1"/>
    <col min="10759" max="10759" width="15.7109375" style="5" customWidth="1"/>
    <col min="10760" max="10760" width="15.5703125" style="5" customWidth="1"/>
    <col min="10761" max="11010" width="9.140625" style="5"/>
    <col min="11011" max="11011" width="37.7109375" style="5" customWidth="1"/>
    <col min="11012" max="11013" width="14.28515625" style="5" customWidth="1"/>
    <col min="11014" max="11014" width="13.5703125" style="5" customWidth="1"/>
    <col min="11015" max="11015" width="15.7109375" style="5" customWidth="1"/>
    <col min="11016" max="11016" width="15.5703125" style="5" customWidth="1"/>
    <col min="11017" max="11266" width="9.140625" style="5"/>
    <col min="11267" max="11267" width="37.7109375" style="5" customWidth="1"/>
    <col min="11268" max="11269" width="14.28515625" style="5" customWidth="1"/>
    <col min="11270" max="11270" width="13.5703125" style="5" customWidth="1"/>
    <col min="11271" max="11271" width="15.7109375" style="5" customWidth="1"/>
    <col min="11272" max="11272" width="15.5703125" style="5" customWidth="1"/>
    <col min="11273" max="11522" width="9.140625" style="5"/>
    <col min="11523" max="11523" width="37.7109375" style="5" customWidth="1"/>
    <col min="11524" max="11525" width="14.28515625" style="5" customWidth="1"/>
    <col min="11526" max="11526" width="13.5703125" style="5" customWidth="1"/>
    <col min="11527" max="11527" width="15.7109375" style="5" customWidth="1"/>
    <col min="11528" max="11528" width="15.5703125" style="5" customWidth="1"/>
    <col min="11529" max="11778" width="9.140625" style="5"/>
    <col min="11779" max="11779" width="37.7109375" style="5" customWidth="1"/>
    <col min="11780" max="11781" width="14.28515625" style="5" customWidth="1"/>
    <col min="11782" max="11782" width="13.5703125" style="5" customWidth="1"/>
    <col min="11783" max="11783" width="15.7109375" style="5" customWidth="1"/>
    <col min="11784" max="11784" width="15.5703125" style="5" customWidth="1"/>
    <col min="11785" max="12034" width="9.140625" style="5"/>
    <col min="12035" max="12035" width="37.7109375" style="5" customWidth="1"/>
    <col min="12036" max="12037" width="14.28515625" style="5" customWidth="1"/>
    <col min="12038" max="12038" width="13.5703125" style="5" customWidth="1"/>
    <col min="12039" max="12039" width="15.7109375" style="5" customWidth="1"/>
    <col min="12040" max="12040" width="15.5703125" style="5" customWidth="1"/>
    <col min="12041" max="12290" width="9.140625" style="5"/>
    <col min="12291" max="12291" width="37.7109375" style="5" customWidth="1"/>
    <col min="12292" max="12293" width="14.28515625" style="5" customWidth="1"/>
    <col min="12294" max="12294" width="13.5703125" style="5" customWidth="1"/>
    <col min="12295" max="12295" width="15.7109375" style="5" customWidth="1"/>
    <col min="12296" max="12296" width="15.5703125" style="5" customWidth="1"/>
    <col min="12297" max="12546" width="9.140625" style="5"/>
    <col min="12547" max="12547" width="37.7109375" style="5" customWidth="1"/>
    <col min="12548" max="12549" width="14.28515625" style="5" customWidth="1"/>
    <col min="12550" max="12550" width="13.5703125" style="5" customWidth="1"/>
    <col min="12551" max="12551" width="15.7109375" style="5" customWidth="1"/>
    <col min="12552" max="12552" width="15.5703125" style="5" customWidth="1"/>
    <col min="12553" max="12802" width="9.140625" style="5"/>
    <col min="12803" max="12803" width="37.7109375" style="5" customWidth="1"/>
    <col min="12804" max="12805" width="14.28515625" style="5" customWidth="1"/>
    <col min="12806" max="12806" width="13.5703125" style="5" customWidth="1"/>
    <col min="12807" max="12807" width="15.7109375" style="5" customWidth="1"/>
    <col min="12808" max="12808" width="15.5703125" style="5" customWidth="1"/>
    <col min="12809" max="13058" width="9.140625" style="5"/>
    <col min="13059" max="13059" width="37.7109375" style="5" customWidth="1"/>
    <col min="13060" max="13061" width="14.28515625" style="5" customWidth="1"/>
    <col min="13062" max="13062" width="13.5703125" style="5" customWidth="1"/>
    <col min="13063" max="13063" width="15.7109375" style="5" customWidth="1"/>
    <col min="13064" max="13064" width="15.5703125" style="5" customWidth="1"/>
    <col min="13065" max="13314" width="9.140625" style="5"/>
    <col min="13315" max="13315" width="37.7109375" style="5" customWidth="1"/>
    <col min="13316" max="13317" width="14.28515625" style="5" customWidth="1"/>
    <col min="13318" max="13318" width="13.5703125" style="5" customWidth="1"/>
    <col min="13319" max="13319" width="15.7109375" style="5" customWidth="1"/>
    <col min="13320" max="13320" width="15.5703125" style="5" customWidth="1"/>
    <col min="13321" max="13570" width="9.140625" style="5"/>
    <col min="13571" max="13571" width="37.7109375" style="5" customWidth="1"/>
    <col min="13572" max="13573" width="14.28515625" style="5" customWidth="1"/>
    <col min="13574" max="13574" width="13.5703125" style="5" customWidth="1"/>
    <col min="13575" max="13575" width="15.7109375" style="5" customWidth="1"/>
    <col min="13576" max="13576" width="15.5703125" style="5" customWidth="1"/>
    <col min="13577" max="13826" width="9.140625" style="5"/>
    <col min="13827" max="13827" width="37.7109375" style="5" customWidth="1"/>
    <col min="13828" max="13829" width="14.28515625" style="5" customWidth="1"/>
    <col min="13830" max="13830" width="13.5703125" style="5" customWidth="1"/>
    <col min="13831" max="13831" width="15.7109375" style="5" customWidth="1"/>
    <col min="13832" max="13832" width="15.5703125" style="5" customWidth="1"/>
    <col min="13833" max="14082" width="9.140625" style="5"/>
    <col min="14083" max="14083" width="37.7109375" style="5" customWidth="1"/>
    <col min="14084" max="14085" width="14.28515625" style="5" customWidth="1"/>
    <col min="14086" max="14086" width="13.5703125" style="5" customWidth="1"/>
    <col min="14087" max="14087" width="15.7109375" style="5" customWidth="1"/>
    <col min="14088" max="14088" width="15.5703125" style="5" customWidth="1"/>
    <col min="14089" max="14338" width="9.140625" style="5"/>
    <col min="14339" max="14339" width="37.7109375" style="5" customWidth="1"/>
    <col min="14340" max="14341" width="14.28515625" style="5" customWidth="1"/>
    <col min="14342" max="14342" width="13.5703125" style="5" customWidth="1"/>
    <col min="14343" max="14343" width="15.7109375" style="5" customWidth="1"/>
    <col min="14344" max="14344" width="15.5703125" style="5" customWidth="1"/>
    <col min="14345" max="14594" width="9.140625" style="5"/>
    <col min="14595" max="14595" width="37.7109375" style="5" customWidth="1"/>
    <col min="14596" max="14597" width="14.28515625" style="5" customWidth="1"/>
    <col min="14598" max="14598" width="13.5703125" style="5" customWidth="1"/>
    <col min="14599" max="14599" width="15.7109375" style="5" customWidth="1"/>
    <col min="14600" max="14600" width="15.5703125" style="5" customWidth="1"/>
    <col min="14601" max="14850" width="9.140625" style="5"/>
    <col min="14851" max="14851" width="37.7109375" style="5" customWidth="1"/>
    <col min="14852" max="14853" width="14.28515625" style="5" customWidth="1"/>
    <col min="14854" max="14854" width="13.5703125" style="5" customWidth="1"/>
    <col min="14855" max="14855" width="15.7109375" style="5" customWidth="1"/>
    <col min="14856" max="14856" width="15.5703125" style="5" customWidth="1"/>
    <col min="14857" max="15106" width="9.140625" style="5"/>
    <col min="15107" max="15107" width="37.7109375" style="5" customWidth="1"/>
    <col min="15108" max="15109" width="14.28515625" style="5" customWidth="1"/>
    <col min="15110" max="15110" width="13.5703125" style="5" customWidth="1"/>
    <col min="15111" max="15111" width="15.7109375" style="5" customWidth="1"/>
    <col min="15112" max="15112" width="15.5703125" style="5" customWidth="1"/>
    <col min="15113" max="15362" width="9.140625" style="5"/>
    <col min="15363" max="15363" width="37.7109375" style="5" customWidth="1"/>
    <col min="15364" max="15365" width="14.28515625" style="5" customWidth="1"/>
    <col min="15366" max="15366" width="13.5703125" style="5" customWidth="1"/>
    <col min="15367" max="15367" width="15.7109375" style="5" customWidth="1"/>
    <col min="15368" max="15368" width="15.5703125" style="5" customWidth="1"/>
    <col min="15369" max="15618" width="9.140625" style="5"/>
    <col min="15619" max="15619" width="37.7109375" style="5" customWidth="1"/>
    <col min="15620" max="15621" width="14.28515625" style="5" customWidth="1"/>
    <col min="15622" max="15622" width="13.5703125" style="5" customWidth="1"/>
    <col min="15623" max="15623" width="15.7109375" style="5" customWidth="1"/>
    <col min="15624" max="15624" width="15.5703125" style="5" customWidth="1"/>
    <col min="15625" max="15874" width="9.140625" style="5"/>
    <col min="15875" max="15875" width="37.7109375" style="5" customWidth="1"/>
    <col min="15876" max="15877" width="14.28515625" style="5" customWidth="1"/>
    <col min="15878" max="15878" width="13.5703125" style="5" customWidth="1"/>
    <col min="15879" max="15879" width="15.7109375" style="5" customWidth="1"/>
    <col min="15880" max="15880" width="15.5703125" style="5" customWidth="1"/>
    <col min="15881" max="16130" width="9.140625" style="5"/>
    <col min="16131" max="16131" width="37.7109375" style="5" customWidth="1"/>
    <col min="16132" max="16133" width="14.28515625" style="5" customWidth="1"/>
    <col min="16134" max="16134" width="13.5703125" style="5" customWidth="1"/>
    <col min="16135" max="16135" width="15.7109375" style="5" customWidth="1"/>
    <col min="16136" max="16136" width="15.5703125" style="5" customWidth="1"/>
    <col min="16137" max="16384" width="9.140625" style="5"/>
  </cols>
  <sheetData>
    <row r="1" spans="2:15">
      <c r="B1" s="439"/>
      <c r="C1" s="439"/>
      <c r="D1" s="440" t="e" vm="1">
        <v>#VALUE!</v>
      </c>
    </row>
    <row r="2" spans="2:15">
      <c r="B2" s="439"/>
      <c r="C2" s="439"/>
      <c r="D2" s="440"/>
    </row>
    <row r="3" spans="2:15">
      <c r="B3" s="439"/>
      <c r="C3" s="439"/>
      <c r="D3" s="440"/>
    </row>
    <row r="4" spans="2:15">
      <c r="B4" s="439"/>
      <c r="C4" s="439"/>
      <c r="D4" s="440"/>
    </row>
    <row r="5" spans="2:15" ht="24" customHeight="1">
      <c r="B5" s="1" t="s">
        <v>92</v>
      </c>
      <c r="C5" s="2"/>
      <c r="D5" s="441"/>
      <c r="E5" s="3"/>
      <c r="F5" s="3"/>
    </row>
    <row r="6" spans="2:15" ht="24" customHeight="1">
      <c r="B6" s="31" t="s">
        <v>0</v>
      </c>
      <c r="C6" s="112"/>
      <c r="D6" s="206" t="s">
        <v>1</v>
      </c>
      <c r="E6" s="206" t="s">
        <v>2</v>
      </c>
      <c r="F6" s="206" t="s">
        <v>3</v>
      </c>
      <c r="G6" s="206" t="s">
        <v>4</v>
      </c>
      <c r="H6" s="206" t="s">
        <v>5</v>
      </c>
    </row>
    <row r="7" spans="2:15" ht="17.25" customHeight="1">
      <c r="B7" s="23" t="s">
        <v>6</v>
      </c>
      <c r="C7" s="290" t="s">
        <v>136</v>
      </c>
      <c r="D7" s="6">
        <v>60</v>
      </c>
      <c r="E7" s="6">
        <v>297</v>
      </c>
      <c r="F7" s="6">
        <v>1.82</v>
      </c>
      <c r="G7" s="6">
        <v>5.48</v>
      </c>
      <c r="H7" s="6">
        <v>3.61</v>
      </c>
    </row>
    <row r="8" spans="2:15" ht="17.25" customHeight="1">
      <c r="B8" s="23" t="s">
        <v>15</v>
      </c>
      <c r="C8" s="290" t="s">
        <v>162</v>
      </c>
      <c r="D8" s="6">
        <v>60</v>
      </c>
      <c r="E8" s="6">
        <v>47.8</v>
      </c>
      <c r="F8" s="6">
        <v>3.85</v>
      </c>
      <c r="G8" s="6">
        <v>2.29</v>
      </c>
      <c r="H8" s="6">
        <v>1.58</v>
      </c>
    </row>
    <row r="9" spans="2:15">
      <c r="B9" s="24"/>
      <c r="C9" s="290" t="s">
        <v>65</v>
      </c>
      <c r="D9" s="6">
        <v>60</v>
      </c>
      <c r="E9" s="6">
        <v>102.93899999999999</v>
      </c>
      <c r="F9" s="6">
        <v>21.394199999999998</v>
      </c>
      <c r="G9" s="6">
        <v>0.80699999999999994</v>
      </c>
      <c r="H9" s="6">
        <v>3.4061999999999997</v>
      </c>
    </row>
    <row r="10" spans="2:15" s="4" customFormat="1">
      <c r="B10" s="24"/>
      <c r="C10" s="290" t="s">
        <v>22</v>
      </c>
      <c r="D10" s="6">
        <v>60</v>
      </c>
      <c r="E10" s="6">
        <v>94.621200000000002</v>
      </c>
      <c r="F10" s="6">
        <v>16.125599999999999</v>
      </c>
      <c r="G10" s="6">
        <v>2.8451999999999997</v>
      </c>
      <c r="H10" s="6">
        <v>1.3662000000000001</v>
      </c>
      <c r="L10" s="5"/>
      <c r="M10" s="5"/>
      <c r="N10" s="5"/>
      <c r="O10" s="5"/>
    </row>
    <row r="11" spans="2:15">
      <c r="B11" s="24"/>
      <c r="C11" s="290" t="s">
        <v>24</v>
      </c>
      <c r="D11" s="6">
        <v>50</v>
      </c>
      <c r="E11" s="6">
        <v>17.236499999999999</v>
      </c>
      <c r="F11" s="6">
        <v>4.5220000000000002</v>
      </c>
      <c r="G11" s="6">
        <v>0.1065</v>
      </c>
      <c r="H11" s="6">
        <v>0.31900000000000001</v>
      </c>
      <c r="L11" s="4"/>
      <c r="M11" s="4"/>
      <c r="N11" s="4"/>
      <c r="O11" s="4"/>
    </row>
    <row r="12" spans="2:15">
      <c r="B12" s="24"/>
      <c r="C12" s="290" t="s">
        <v>25</v>
      </c>
      <c r="D12" s="6">
        <v>10</v>
      </c>
      <c r="E12" s="6">
        <v>4.1116999999999999</v>
      </c>
      <c r="F12" s="6">
        <v>0.54580000000000006</v>
      </c>
      <c r="G12" s="6">
        <v>4.9100000000000005E-2</v>
      </c>
      <c r="H12" s="6">
        <v>0.38</v>
      </c>
      <c r="L12" s="4"/>
      <c r="M12" s="4"/>
      <c r="N12" s="4"/>
      <c r="O12" s="4"/>
    </row>
    <row r="13" spans="2:15">
      <c r="B13" s="24"/>
      <c r="C13" s="290" t="s">
        <v>47</v>
      </c>
      <c r="D13" s="6">
        <v>50</v>
      </c>
      <c r="E13" s="6">
        <v>20.9</v>
      </c>
      <c r="F13" s="6">
        <v>4.7975000000000003</v>
      </c>
      <c r="G13" s="6">
        <v>9.8500000000000004E-2</v>
      </c>
      <c r="H13" s="6">
        <v>0.85550000000000004</v>
      </c>
      <c r="L13" s="4"/>
      <c r="M13" s="4"/>
      <c r="N13" s="4"/>
      <c r="O13" s="4"/>
    </row>
    <row r="14" spans="2:15">
      <c r="B14" s="24"/>
      <c r="C14" s="290" t="s">
        <v>23</v>
      </c>
      <c r="D14" s="12">
        <v>30</v>
      </c>
      <c r="E14" s="6">
        <v>5.07</v>
      </c>
      <c r="F14" s="6">
        <v>1.1000000000000001</v>
      </c>
      <c r="G14" s="6">
        <v>0.05</v>
      </c>
      <c r="H14" s="6">
        <v>0.26</v>
      </c>
    </row>
    <row r="15" spans="2:15">
      <c r="B15" s="24"/>
      <c r="C15" s="290" t="s">
        <v>21</v>
      </c>
      <c r="D15" s="6">
        <v>15</v>
      </c>
      <c r="E15" s="6">
        <v>91.745249999999999</v>
      </c>
      <c r="F15" s="6">
        <v>1.9462499999999998</v>
      </c>
      <c r="G15" s="6">
        <v>8.0107499999999998</v>
      </c>
      <c r="H15" s="6">
        <v>3.8287499999999994</v>
      </c>
    </row>
    <row r="16" spans="2:15">
      <c r="B16" s="24"/>
      <c r="C16" s="290" t="s">
        <v>39</v>
      </c>
      <c r="D16" s="6">
        <v>25</v>
      </c>
      <c r="E16" s="6">
        <v>14.1</v>
      </c>
      <c r="F16" s="6">
        <v>1.22</v>
      </c>
      <c r="G16" s="6">
        <v>0.64</v>
      </c>
      <c r="H16" s="6">
        <v>0.86</v>
      </c>
    </row>
    <row r="17" spans="2:10">
      <c r="B17" s="24"/>
      <c r="C17" s="290" t="s">
        <v>99</v>
      </c>
      <c r="D17" s="6">
        <v>25</v>
      </c>
      <c r="E17" s="6">
        <v>12.132199999999999</v>
      </c>
      <c r="F17" s="6">
        <v>2.9455</v>
      </c>
      <c r="G17" s="6">
        <v>1.2500000000000001E-2</v>
      </c>
      <c r="H17" s="6">
        <v>9.0749999999999997E-2</v>
      </c>
    </row>
    <row r="18" spans="2:10">
      <c r="B18" s="24"/>
      <c r="C18" s="290" t="s">
        <v>40</v>
      </c>
      <c r="D18" s="7">
        <v>50</v>
      </c>
      <c r="E18" s="6">
        <v>37.372999999999998</v>
      </c>
      <c r="F18" s="6">
        <v>6.0614999999999997</v>
      </c>
      <c r="G18" s="6">
        <v>0.75</v>
      </c>
      <c r="H18" s="6">
        <v>1.6</v>
      </c>
    </row>
    <row r="19" spans="2:10">
      <c r="B19" s="24"/>
      <c r="C19" s="290" t="s">
        <v>41</v>
      </c>
      <c r="D19" s="7">
        <v>50</v>
      </c>
      <c r="E19" s="6">
        <v>0.2</v>
      </c>
      <c r="F19" s="6">
        <v>0</v>
      </c>
      <c r="G19" s="6">
        <v>0</v>
      </c>
      <c r="H19" s="6">
        <v>0.05</v>
      </c>
    </row>
    <row r="20" spans="2:10">
      <c r="B20" s="24"/>
      <c r="C20" s="290" t="s">
        <v>20</v>
      </c>
      <c r="D20" s="6">
        <v>50</v>
      </c>
      <c r="E20" s="6">
        <v>123.1</v>
      </c>
      <c r="F20" s="6">
        <v>26.15</v>
      </c>
      <c r="G20" s="6">
        <v>1</v>
      </c>
      <c r="H20" s="6">
        <v>3.5750000000000002</v>
      </c>
      <c r="J20" s="8"/>
    </row>
    <row r="21" spans="2:10">
      <c r="B21" s="24"/>
      <c r="C21" s="290" t="s">
        <v>9</v>
      </c>
      <c r="D21" s="6">
        <v>100</v>
      </c>
      <c r="E21" s="6">
        <v>39.979999999999997</v>
      </c>
      <c r="F21" s="6">
        <v>11.94</v>
      </c>
      <c r="G21" s="6">
        <v>0</v>
      </c>
      <c r="H21" s="6">
        <v>0.3</v>
      </c>
      <c r="J21" s="8"/>
    </row>
    <row r="22" spans="2:10" ht="15.75">
      <c r="B22" s="26"/>
      <c r="C22" s="291" t="s">
        <v>7</v>
      </c>
      <c r="D22" s="9"/>
      <c r="E22" s="10">
        <f>SUM(E7:E21)</f>
        <v>908.30885000000035</v>
      </c>
      <c r="F22" s="10">
        <f t="shared" ref="F22:H22" si="0">SUM(F7:F21)</f>
        <v>104.41835</v>
      </c>
      <c r="G22" s="10">
        <f t="shared" si="0"/>
        <v>22.13955</v>
      </c>
      <c r="H22" s="10">
        <f t="shared" si="0"/>
        <v>22.081400000000002</v>
      </c>
    </row>
    <row r="23" spans="2:10" ht="24" customHeight="1">
      <c r="B23" s="31" t="s">
        <v>8</v>
      </c>
      <c r="C23" s="112"/>
      <c r="D23" s="206" t="s">
        <v>1</v>
      </c>
      <c r="E23" s="206" t="s">
        <v>2</v>
      </c>
      <c r="F23" s="206" t="s">
        <v>3</v>
      </c>
      <c r="G23" s="206" t="s">
        <v>4</v>
      </c>
      <c r="H23" s="206" t="s">
        <v>5</v>
      </c>
    </row>
    <row r="24" spans="2:10">
      <c r="B24" s="23" t="s">
        <v>6</v>
      </c>
      <c r="C24" s="290" t="s">
        <v>124</v>
      </c>
      <c r="D24" s="6">
        <v>125</v>
      </c>
      <c r="E24" s="6">
        <v>87.4</v>
      </c>
      <c r="F24" s="6">
        <v>5.75</v>
      </c>
      <c r="G24" s="6">
        <v>5.25</v>
      </c>
      <c r="H24" s="6">
        <v>3.43</v>
      </c>
    </row>
    <row r="25" spans="2:10">
      <c r="B25" s="23" t="s">
        <v>15</v>
      </c>
      <c r="C25" s="290" t="s">
        <v>100</v>
      </c>
      <c r="D25" s="6">
        <v>125</v>
      </c>
      <c r="E25" s="6">
        <v>88.5</v>
      </c>
      <c r="F25" s="6">
        <v>11</v>
      </c>
      <c r="G25" s="6">
        <v>2.38</v>
      </c>
      <c r="H25" s="6">
        <v>3.59</v>
      </c>
    </row>
    <row r="26" spans="2:10">
      <c r="B26" s="23"/>
      <c r="C26" s="290" t="s">
        <v>48</v>
      </c>
      <c r="D26" s="6">
        <v>30</v>
      </c>
      <c r="E26" s="6">
        <v>35.520000000000003</v>
      </c>
      <c r="F26" s="6">
        <v>1.2299999999999998</v>
      </c>
      <c r="G26" s="6">
        <v>3</v>
      </c>
      <c r="H26" s="6">
        <v>0.89999999999999991</v>
      </c>
    </row>
    <row r="27" spans="2:10">
      <c r="B27" s="24"/>
      <c r="C27" s="292" t="s">
        <v>101</v>
      </c>
      <c r="D27" s="6">
        <v>100</v>
      </c>
      <c r="E27" s="6">
        <v>175</v>
      </c>
      <c r="F27" s="6">
        <v>30.8</v>
      </c>
      <c r="G27" s="6">
        <v>4.63</v>
      </c>
      <c r="H27" s="6">
        <v>2.25</v>
      </c>
    </row>
    <row r="28" spans="2:10">
      <c r="B28" s="24"/>
      <c r="C28" s="292" t="s">
        <v>102</v>
      </c>
      <c r="D28" s="6">
        <v>100</v>
      </c>
      <c r="E28" s="6">
        <v>124</v>
      </c>
      <c r="F28" s="6">
        <v>13.1</v>
      </c>
      <c r="G28" s="6">
        <v>6.89</v>
      </c>
      <c r="H28" s="6">
        <v>2.48</v>
      </c>
    </row>
    <row r="29" spans="2:10">
      <c r="B29" s="24"/>
      <c r="C29" s="290" t="s">
        <v>39</v>
      </c>
      <c r="D29" s="6">
        <v>25</v>
      </c>
      <c r="E29" s="6">
        <v>14.1</v>
      </c>
      <c r="F29" s="6">
        <v>1.22</v>
      </c>
      <c r="G29" s="6">
        <v>0.64</v>
      </c>
      <c r="H29" s="6">
        <v>0.86</v>
      </c>
    </row>
    <row r="30" spans="2:10">
      <c r="B30" s="24"/>
      <c r="C30" s="290" t="s">
        <v>99</v>
      </c>
      <c r="D30" s="6">
        <v>25</v>
      </c>
      <c r="E30" s="6">
        <v>12.132199999999999</v>
      </c>
      <c r="F30" s="6">
        <v>2.9455</v>
      </c>
      <c r="G30" s="6">
        <v>1.2500000000000001E-2</v>
      </c>
      <c r="H30" s="6">
        <v>9.0749999999999997E-2</v>
      </c>
    </row>
    <row r="31" spans="2:10">
      <c r="B31" s="24"/>
      <c r="C31" s="292" t="s">
        <v>40</v>
      </c>
      <c r="D31" s="6">
        <v>25</v>
      </c>
      <c r="E31" s="6">
        <v>18.686499999999999</v>
      </c>
      <c r="F31" s="6">
        <v>3.0307499999999998</v>
      </c>
      <c r="G31" s="6">
        <v>0.375</v>
      </c>
      <c r="H31" s="6">
        <v>0.8</v>
      </c>
    </row>
    <row r="32" spans="2:10">
      <c r="B32" s="24"/>
      <c r="C32" s="290" t="s">
        <v>41</v>
      </c>
      <c r="D32" s="7">
        <v>50</v>
      </c>
      <c r="E32" s="6">
        <v>0.2</v>
      </c>
      <c r="F32" s="6">
        <v>0</v>
      </c>
      <c r="G32" s="6">
        <v>0</v>
      </c>
      <c r="H32" s="6">
        <v>0.05</v>
      </c>
    </row>
    <row r="33" spans="2:8">
      <c r="B33" s="24"/>
      <c r="C33" s="290" t="s">
        <v>20</v>
      </c>
      <c r="D33" s="6">
        <v>50</v>
      </c>
      <c r="E33" s="6">
        <v>123.1</v>
      </c>
      <c r="F33" s="6">
        <v>26.15</v>
      </c>
      <c r="G33" s="6">
        <v>1</v>
      </c>
      <c r="H33" s="6">
        <v>3.5750000000000002</v>
      </c>
    </row>
    <row r="34" spans="2:8">
      <c r="B34" s="23"/>
      <c r="C34" s="293" t="s">
        <v>52</v>
      </c>
      <c r="D34" s="11">
        <v>100</v>
      </c>
      <c r="E34" s="11">
        <v>35.628</v>
      </c>
      <c r="F34" s="11">
        <v>9.1199999999999992</v>
      </c>
      <c r="G34" s="11">
        <v>0.1</v>
      </c>
      <c r="H34" s="11">
        <v>1.1000000000000001</v>
      </c>
    </row>
    <row r="35" spans="2:8" ht="15.75">
      <c r="B35" s="26"/>
      <c r="C35" s="291" t="s">
        <v>7</v>
      </c>
      <c r="D35" s="9"/>
      <c r="E35" s="10">
        <f>SUM(E24:E34)</f>
        <v>714.26670000000013</v>
      </c>
      <c r="F35" s="10">
        <f t="shared" ref="F35:H35" si="1">SUM(F24:F34)</f>
        <v>104.34625</v>
      </c>
      <c r="G35" s="10">
        <f t="shared" si="1"/>
        <v>24.2775</v>
      </c>
      <c r="H35" s="10">
        <f t="shared" si="1"/>
        <v>19.125750000000004</v>
      </c>
    </row>
    <row r="36" spans="2:8" ht="24" customHeight="1">
      <c r="B36" s="31" t="s">
        <v>10</v>
      </c>
      <c r="C36" s="112"/>
      <c r="D36" s="206" t="s">
        <v>1</v>
      </c>
      <c r="E36" s="206" t="s">
        <v>2</v>
      </c>
      <c r="F36" s="206" t="s">
        <v>3</v>
      </c>
      <c r="G36" s="206" t="s">
        <v>4</v>
      </c>
      <c r="H36" s="206" t="s">
        <v>5</v>
      </c>
    </row>
    <row r="37" spans="2:8" ht="16.5" customHeight="1">
      <c r="B37" s="236" t="s">
        <v>6</v>
      </c>
      <c r="C37" s="294" t="s">
        <v>160</v>
      </c>
      <c r="D37" s="237">
        <v>50</v>
      </c>
      <c r="E37" s="237">
        <v>85.9</v>
      </c>
      <c r="F37" s="237">
        <v>3.09</v>
      </c>
      <c r="G37" s="237">
        <v>5.0999999999999996</v>
      </c>
      <c r="H37" s="237">
        <v>6.49</v>
      </c>
    </row>
    <row r="38" spans="2:8">
      <c r="B38" s="236" t="s">
        <v>15</v>
      </c>
      <c r="C38" s="290" t="s">
        <v>161</v>
      </c>
      <c r="D38" s="238">
        <v>50</v>
      </c>
      <c r="E38" s="238">
        <v>33.200000000000003</v>
      </c>
      <c r="F38" s="238">
        <v>4.3899999999999997</v>
      </c>
      <c r="G38" s="238">
        <v>1.07</v>
      </c>
      <c r="H38" s="238">
        <v>0.96299999999999997</v>
      </c>
    </row>
    <row r="39" spans="2:8">
      <c r="B39" s="24"/>
      <c r="C39" s="290" t="s">
        <v>19</v>
      </c>
      <c r="D39" s="6">
        <v>60</v>
      </c>
      <c r="E39" s="12">
        <v>45.920400000000001</v>
      </c>
      <c r="F39" s="12">
        <v>9.5076000000000001</v>
      </c>
      <c r="G39" s="12">
        <v>0.36599999999999999</v>
      </c>
      <c r="H39" s="12">
        <v>1.4177999999999999</v>
      </c>
    </row>
    <row r="40" spans="2:8" s="4" customFormat="1">
      <c r="B40" s="24"/>
      <c r="C40" s="290" t="s">
        <v>28</v>
      </c>
      <c r="D40" s="6">
        <v>60</v>
      </c>
      <c r="E40" s="12">
        <v>48.359999999999992</v>
      </c>
      <c r="F40" s="12">
        <v>10.185</v>
      </c>
      <c r="G40" s="12">
        <v>0.3</v>
      </c>
      <c r="H40" s="12">
        <v>1.7849999999999999</v>
      </c>
    </row>
    <row r="41" spans="2:8" s="4" customFormat="1">
      <c r="B41" s="24"/>
      <c r="C41" s="290" t="s">
        <v>27</v>
      </c>
      <c r="D41" s="6">
        <v>50</v>
      </c>
      <c r="E41" s="12">
        <v>12.092000000000001</v>
      </c>
      <c r="F41" s="12">
        <v>2.78</v>
      </c>
      <c r="G41" s="12">
        <v>0.1</v>
      </c>
      <c r="H41" s="12">
        <v>0.55000000000000004</v>
      </c>
    </row>
    <row r="42" spans="2:8" s="4" customFormat="1">
      <c r="B42" s="24"/>
      <c r="C42" s="290" t="s">
        <v>157</v>
      </c>
      <c r="D42" s="6">
        <v>100</v>
      </c>
      <c r="E42" s="12">
        <v>147</v>
      </c>
      <c r="F42" s="12">
        <v>8.74</v>
      </c>
      <c r="G42" s="12">
        <v>10.9</v>
      </c>
      <c r="H42" s="12">
        <v>3.07</v>
      </c>
    </row>
    <row r="43" spans="2:8" s="4" customFormat="1">
      <c r="B43" s="24"/>
      <c r="C43" s="290" t="s">
        <v>49</v>
      </c>
      <c r="D43" s="6">
        <v>5</v>
      </c>
      <c r="E43" s="12">
        <v>32.189399999999999</v>
      </c>
      <c r="F43" s="12">
        <v>9.7050000000000011E-2</v>
      </c>
      <c r="G43" s="12">
        <v>3.5305500000000003</v>
      </c>
      <c r="H43" s="12">
        <v>1.3550000000000001E-2</v>
      </c>
    </row>
    <row r="44" spans="2:8" s="4" customFormat="1">
      <c r="B44" s="24"/>
      <c r="C44" s="290" t="s">
        <v>51</v>
      </c>
      <c r="D44" s="6">
        <v>50</v>
      </c>
      <c r="E44" s="12">
        <v>7.1</v>
      </c>
      <c r="F44" s="12">
        <v>1.21</v>
      </c>
      <c r="G44" s="12">
        <v>0.08</v>
      </c>
      <c r="H44" s="12">
        <v>0.67</v>
      </c>
    </row>
    <row r="45" spans="2:8">
      <c r="B45" s="24"/>
      <c r="C45" s="290" t="s">
        <v>37</v>
      </c>
      <c r="D45" s="6">
        <v>30</v>
      </c>
      <c r="E45" s="6">
        <v>13.507999999999999</v>
      </c>
      <c r="F45" s="6">
        <v>2.9950000000000006</v>
      </c>
      <c r="G45" s="6">
        <v>0.18000000000000005</v>
      </c>
      <c r="H45" s="6">
        <v>0.48000000000000004</v>
      </c>
    </row>
    <row r="46" spans="2:8">
      <c r="B46" s="24"/>
      <c r="C46" s="290" t="s">
        <v>21</v>
      </c>
      <c r="D46" s="6">
        <v>10</v>
      </c>
      <c r="E46" s="6">
        <v>61.163499999999999</v>
      </c>
      <c r="F46" s="6">
        <v>1.2975000000000001</v>
      </c>
      <c r="G46" s="6">
        <v>5.3405000000000005</v>
      </c>
      <c r="H46" s="6">
        <v>2.5525000000000002</v>
      </c>
    </row>
    <row r="47" spans="2:8">
      <c r="B47" s="24"/>
      <c r="C47" s="290" t="s">
        <v>39</v>
      </c>
      <c r="D47" s="6">
        <v>25</v>
      </c>
      <c r="E47" s="6">
        <v>14.1</v>
      </c>
      <c r="F47" s="6">
        <v>1.22</v>
      </c>
      <c r="G47" s="6">
        <v>0.64</v>
      </c>
      <c r="H47" s="6">
        <v>0.86</v>
      </c>
    </row>
    <row r="48" spans="2:8">
      <c r="B48" s="24"/>
      <c r="C48" s="290" t="s">
        <v>99</v>
      </c>
      <c r="D48" s="6">
        <v>25</v>
      </c>
      <c r="E48" s="6">
        <v>12.132199999999999</v>
      </c>
      <c r="F48" s="6">
        <v>2.9455</v>
      </c>
      <c r="G48" s="6">
        <v>1.2500000000000001E-2</v>
      </c>
      <c r="H48" s="6">
        <v>9.0749999999999997E-2</v>
      </c>
    </row>
    <row r="49" spans="2:17">
      <c r="B49" s="24"/>
      <c r="C49" s="290" t="s">
        <v>40</v>
      </c>
      <c r="D49" s="7">
        <v>25</v>
      </c>
      <c r="E49" s="6">
        <v>18.686499999999999</v>
      </c>
      <c r="F49" s="6">
        <v>3.0307499999999998</v>
      </c>
      <c r="G49" s="6">
        <v>0.375</v>
      </c>
      <c r="H49" s="6">
        <v>0.8</v>
      </c>
    </row>
    <row r="50" spans="2:17">
      <c r="B50" s="24"/>
      <c r="C50" s="290" t="s">
        <v>41</v>
      </c>
      <c r="D50" s="7">
        <v>50</v>
      </c>
      <c r="E50" s="6">
        <v>0.2</v>
      </c>
      <c r="F50" s="6">
        <v>0</v>
      </c>
      <c r="G50" s="6">
        <v>0</v>
      </c>
      <c r="H50" s="6">
        <v>0.05</v>
      </c>
    </row>
    <row r="51" spans="2:17">
      <c r="B51" s="24"/>
      <c r="C51" s="290" t="s">
        <v>20</v>
      </c>
      <c r="D51" s="6">
        <v>50</v>
      </c>
      <c r="E51" s="6">
        <v>123.1</v>
      </c>
      <c r="F51" s="6">
        <v>26.15</v>
      </c>
      <c r="G51" s="6">
        <v>1</v>
      </c>
      <c r="H51" s="6">
        <v>3.5750000000000002</v>
      </c>
    </row>
    <row r="52" spans="2:17" ht="15.75">
      <c r="B52" s="30"/>
      <c r="C52" s="290" t="s">
        <v>33</v>
      </c>
      <c r="D52" s="6">
        <v>50</v>
      </c>
      <c r="E52" s="6">
        <v>24.038</v>
      </c>
      <c r="F52" s="6">
        <v>6.74</v>
      </c>
      <c r="G52" s="6">
        <v>0</v>
      </c>
      <c r="H52" s="6">
        <v>0</v>
      </c>
      <c r="I52" s="8"/>
    </row>
    <row r="53" spans="2:17" ht="15.75">
      <c r="B53" s="26"/>
      <c r="C53" s="291" t="s">
        <v>7</v>
      </c>
      <c r="D53" s="9"/>
      <c r="E53" s="10">
        <f>SUM(E37:E52)</f>
        <v>678.69</v>
      </c>
      <c r="F53" s="10">
        <f t="shared" ref="F53:H53" si="2">SUM(F37:F52)</f>
        <v>84.378399999999999</v>
      </c>
      <c r="G53" s="10">
        <f t="shared" si="2"/>
        <v>28.99455</v>
      </c>
      <c r="H53" s="10">
        <f t="shared" si="2"/>
        <v>23.367600000000003</v>
      </c>
    </row>
    <row r="54" spans="2:17" ht="24" customHeight="1">
      <c r="B54" s="31" t="s">
        <v>11</v>
      </c>
      <c r="C54" s="112"/>
      <c r="D54" s="206" t="s">
        <v>1</v>
      </c>
      <c r="E54" s="206" t="s">
        <v>2</v>
      </c>
      <c r="F54" s="206" t="s">
        <v>3</v>
      </c>
      <c r="G54" s="206" t="s">
        <v>4</v>
      </c>
      <c r="H54" s="206" t="s">
        <v>5</v>
      </c>
      <c r="J54" s="13"/>
      <c r="L54" s="14"/>
      <c r="M54" s="8"/>
      <c r="N54" s="8"/>
      <c r="O54" s="8"/>
      <c r="P54" s="8"/>
      <c r="Q54" s="8"/>
    </row>
    <row r="55" spans="2:17">
      <c r="B55" s="23" t="s">
        <v>6</v>
      </c>
      <c r="C55" s="295" t="s">
        <v>134</v>
      </c>
      <c r="D55" s="12">
        <v>125</v>
      </c>
      <c r="E55" s="12">
        <v>68.400000000000006</v>
      </c>
      <c r="F55" s="12">
        <v>7.76</v>
      </c>
      <c r="G55" s="12">
        <v>1.98</v>
      </c>
      <c r="H55" s="12">
        <v>4.04</v>
      </c>
      <c r="L55" s="14"/>
      <c r="M55" s="8"/>
      <c r="N55" s="8"/>
      <c r="O55" s="8"/>
      <c r="P55" s="8"/>
      <c r="Q55" s="8"/>
    </row>
    <row r="56" spans="2:17">
      <c r="B56" s="23" t="s">
        <v>15</v>
      </c>
      <c r="C56" s="290" t="s">
        <v>135</v>
      </c>
      <c r="D56" s="6">
        <v>125</v>
      </c>
      <c r="E56" s="6">
        <v>63</v>
      </c>
      <c r="F56" s="6">
        <v>10.3</v>
      </c>
      <c r="G56" s="6">
        <v>1.47</v>
      </c>
      <c r="H56" s="6">
        <v>1.56</v>
      </c>
    </row>
    <row r="57" spans="2:17">
      <c r="B57" s="24"/>
      <c r="C57" s="292" t="s">
        <v>153</v>
      </c>
      <c r="D57" s="6">
        <v>100</v>
      </c>
      <c r="E57" s="6">
        <v>169</v>
      </c>
      <c r="F57" s="6">
        <v>35.5</v>
      </c>
      <c r="G57" s="6">
        <v>1.91</v>
      </c>
      <c r="H57" s="6">
        <v>1.67</v>
      </c>
    </row>
    <row r="58" spans="2:17">
      <c r="B58" s="24"/>
      <c r="C58" s="292" t="s">
        <v>146</v>
      </c>
      <c r="D58" s="6">
        <v>100</v>
      </c>
      <c r="E58" s="6">
        <v>134</v>
      </c>
      <c r="F58" s="6">
        <v>16.2</v>
      </c>
      <c r="G58" s="6">
        <v>5.78</v>
      </c>
      <c r="H58" s="6">
        <v>4.0999999999999996</v>
      </c>
    </row>
    <row r="59" spans="2:17">
      <c r="B59" s="23"/>
      <c r="C59" s="290" t="s">
        <v>39</v>
      </c>
      <c r="D59" s="6">
        <v>25</v>
      </c>
      <c r="E59" s="6">
        <v>14.1</v>
      </c>
      <c r="F59" s="6">
        <v>1.22</v>
      </c>
      <c r="G59" s="6">
        <v>0.64</v>
      </c>
      <c r="H59" s="6">
        <v>0.86</v>
      </c>
    </row>
    <row r="60" spans="2:17">
      <c r="B60" s="23"/>
      <c r="C60" s="290" t="s">
        <v>99</v>
      </c>
      <c r="D60" s="92">
        <v>25</v>
      </c>
      <c r="E60" s="6">
        <v>12.132199999999999</v>
      </c>
      <c r="F60" s="6">
        <v>2.9455</v>
      </c>
      <c r="G60" s="6">
        <v>1.2500000000000001E-2</v>
      </c>
      <c r="H60" s="6">
        <v>9.0749999999999997E-2</v>
      </c>
    </row>
    <row r="61" spans="2:17">
      <c r="B61" s="23"/>
      <c r="C61" s="290" t="s">
        <v>40</v>
      </c>
      <c r="D61" s="7">
        <v>25</v>
      </c>
      <c r="E61" s="6">
        <v>18.686499999999999</v>
      </c>
      <c r="F61" s="6">
        <v>3.0307499999999998</v>
      </c>
      <c r="G61" s="6">
        <v>0.375</v>
      </c>
      <c r="H61" s="6">
        <v>0.8</v>
      </c>
    </row>
    <row r="62" spans="2:17">
      <c r="B62" s="23"/>
      <c r="C62" s="290" t="s">
        <v>41</v>
      </c>
      <c r="D62" s="7">
        <v>50</v>
      </c>
      <c r="E62" s="6">
        <v>0.2</v>
      </c>
      <c r="F62" s="6">
        <v>0</v>
      </c>
      <c r="G62" s="6">
        <v>0</v>
      </c>
      <c r="H62" s="6">
        <v>0.05</v>
      </c>
    </row>
    <row r="63" spans="2:17">
      <c r="B63" s="24"/>
      <c r="C63" s="290" t="s">
        <v>20</v>
      </c>
      <c r="D63" s="6">
        <v>50</v>
      </c>
      <c r="E63" s="6">
        <v>123.1</v>
      </c>
      <c r="F63" s="6">
        <v>26.15</v>
      </c>
      <c r="G63" s="6">
        <v>1</v>
      </c>
      <c r="H63" s="6">
        <v>3.5750000000000002</v>
      </c>
    </row>
    <row r="64" spans="2:17">
      <c r="B64" s="24"/>
      <c r="C64" s="290" t="s">
        <v>53</v>
      </c>
      <c r="D64" s="6">
        <v>100</v>
      </c>
      <c r="E64" s="6">
        <v>32.4</v>
      </c>
      <c r="F64" s="6">
        <v>8.5</v>
      </c>
      <c r="G64" s="6">
        <v>0.2</v>
      </c>
      <c r="H64" s="6">
        <v>0.6</v>
      </c>
    </row>
    <row r="65" spans="2:8" ht="15.75">
      <c r="B65" s="34"/>
      <c r="C65" s="291" t="s">
        <v>7</v>
      </c>
      <c r="D65" s="9"/>
      <c r="E65" s="10">
        <f>SUM(E55:E64)</f>
        <v>635.01869999999997</v>
      </c>
      <c r="F65" s="10">
        <f t="shared" ref="F65:H65" si="3">SUM(F55:F64)</f>
        <v>111.60624999999999</v>
      </c>
      <c r="G65" s="10">
        <f t="shared" si="3"/>
        <v>13.3675</v>
      </c>
      <c r="H65" s="10">
        <f t="shared" si="3"/>
        <v>17.345750000000002</v>
      </c>
    </row>
    <row r="66" spans="2:8" ht="24" customHeight="1">
      <c r="B66" s="31" t="s">
        <v>12</v>
      </c>
      <c r="C66" s="112"/>
      <c r="D66" s="206" t="s">
        <v>1</v>
      </c>
      <c r="E66" s="206" t="s">
        <v>2</v>
      </c>
      <c r="F66" s="206" t="s">
        <v>3</v>
      </c>
      <c r="G66" s="206" t="s">
        <v>4</v>
      </c>
      <c r="H66" s="206" t="s">
        <v>5</v>
      </c>
    </row>
    <row r="67" spans="2:8" ht="16.5" customHeight="1">
      <c r="B67" s="24" t="s">
        <v>6</v>
      </c>
      <c r="C67" s="333" t="s">
        <v>131</v>
      </c>
      <c r="D67" s="334">
        <v>100</v>
      </c>
      <c r="E67" s="12">
        <v>193</v>
      </c>
      <c r="F67" s="12">
        <v>5.36</v>
      </c>
      <c r="G67" s="12">
        <v>13.2</v>
      </c>
      <c r="H67" s="12">
        <v>13</v>
      </c>
    </row>
    <row r="68" spans="2:8" ht="16.5" customHeight="1">
      <c r="B68" s="24" t="s">
        <v>15</v>
      </c>
      <c r="C68" s="255" t="s">
        <v>116</v>
      </c>
      <c r="D68" s="91">
        <v>50</v>
      </c>
      <c r="E68" s="6">
        <v>62.7</v>
      </c>
      <c r="F68" s="6">
        <v>5.43</v>
      </c>
      <c r="G68" s="6">
        <v>2.97</v>
      </c>
      <c r="H68" s="6">
        <v>2.97</v>
      </c>
    </row>
    <row r="69" spans="2:8" ht="16.5" customHeight="1">
      <c r="B69" s="24"/>
      <c r="C69" s="333" t="s">
        <v>123</v>
      </c>
      <c r="D69" s="334">
        <v>60</v>
      </c>
      <c r="E69" s="12">
        <v>44.37</v>
      </c>
      <c r="F69" s="12">
        <v>10.097999999999999</v>
      </c>
      <c r="G69" s="12">
        <v>6.1199999999999991E-2</v>
      </c>
      <c r="H69" s="12">
        <v>1.1627999999999998</v>
      </c>
    </row>
    <row r="70" spans="2:8" ht="16.5" customHeight="1">
      <c r="B70" s="24"/>
      <c r="C70" s="255" t="s">
        <v>28</v>
      </c>
      <c r="D70" s="91">
        <v>60</v>
      </c>
      <c r="E70" s="6">
        <v>48.359999999999992</v>
      </c>
      <c r="F70" s="6">
        <v>10.185</v>
      </c>
      <c r="G70" s="6">
        <v>0.3</v>
      </c>
      <c r="H70" s="6">
        <v>1.7849999999999999</v>
      </c>
    </row>
    <row r="71" spans="2:8" ht="16.5" customHeight="1">
      <c r="B71" s="24"/>
      <c r="C71" s="255" t="s">
        <v>18</v>
      </c>
      <c r="D71" s="91">
        <v>50</v>
      </c>
      <c r="E71" s="6">
        <v>44.323500000000003</v>
      </c>
      <c r="F71" s="6">
        <v>7.4645000000000001</v>
      </c>
      <c r="G71" s="6">
        <v>1.7244999999999999</v>
      </c>
      <c r="H71" s="6">
        <v>0.72099999999999997</v>
      </c>
    </row>
    <row r="72" spans="2:8" ht="16.5" customHeight="1">
      <c r="B72" s="24"/>
      <c r="C72" s="255" t="s">
        <v>96</v>
      </c>
      <c r="D72" s="91">
        <v>10</v>
      </c>
      <c r="E72" s="6">
        <v>12.790300000000002</v>
      </c>
      <c r="F72" s="6">
        <v>1.4038000000000002</v>
      </c>
      <c r="G72" s="6">
        <v>0.68620000000000003</v>
      </c>
      <c r="H72" s="6">
        <v>0.25559999999999999</v>
      </c>
    </row>
    <row r="73" spans="2:8">
      <c r="B73" s="24"/>
      <c r="C73" s="255" t="s">
        <v>34</v>
      </c>
      <c r="D73" s="83">
        <v>5</v>
      </c>
      <c r="E73" s="74">
        <v>32.189399999999999</v>
      </c>
      <c r="F73" s="74">
        <v>9.7050000000000011E-2</v>
      </c>
      <c r="G73" s="74">
        <v>3.5305500000000003</v>
      </c>
      <c r="H73" s="74">
        <v>1.3550000000000001E-2</v>
      </c>
    </row>
    <row r="74" spans="2:8">
      <c r="B74" s="24"/>
      <c r="C74" s="255" t="s">
        <v>97</v>
      </c>
      <c r="D74" s="91">
        <v>50</v>
      </c>
      <c r="E74" s="6">
        <v>29.194500000000001</v>
      </c>
      <c r="F74" s="6">
        <v>5.1740000000000004</v>
      </c>
      <c r="G74" s="6">
        <v>0.83599999999999997</v>
      </c>
      <c r="H74" s="6">
        <v>0.77100000000000002</v>
      </c>
    </row>
    <row r="75" spans="2:8" ht="15.75">
      <c r="B75" s="30"/>
      <c r="C75" s="255" t="s">
        <v>98</v>
      </c>
      <c r="D75" s="91">
        <v>30</v>
      </c>
      <c r="E75" s="6">
        <v>9.0259999999999998</v>
      </c>
      <c r="F75" s="6">
        <v>1.6300000000000001</v>
      </c>
      <c r="G75" s="6">
        <v>0.11000000000000001</v>
      </c>
      <c r="H75" s="6">
        <v>0.7</v>
      </c>
    </row>
    <row r="76" spans="2:8">
      <c r="B76" s="24"/>
      <c r="C76" s="290" t="s">
        <v>21</v>
      </c>
      <c r="D76" s="6">
        <v>10</v>
      </c>
      <c r="E76" s="6">
        <v>60.876700000000007</v>
      </c>
      <c r="F76" s="6">
        <v>1.2800000000000002</v>
      </c>
      <c r="G76" s="6">
        <v>5.1567000000000007</v>
      </c>
      <c r="H76" s="6">
        <v>2.8233000000000001</v>
      </c>
    </row>
    <row r="77" spans="2:8">
      <c r="B77" s="24"/>
      <c r="C77" s="290" t="s">
        <v>39</v>
      </c>
      <c r="D77" s="6">
        <v>25</v>
      </c>
      <c r="E77" s="6">
        <v>14.0975</v>
      </c>
      <c r="F77" s="6">
        <v>1.21875</v>
      </c>
      <c r="G77" s="6">
        <v>0.64249999999999996</v>
      </c>
      <c r="H77" s="6">
        <v>0.86</v>
      </c>
    </row>
    <row r="78" spans="2:8">
      <c r="B78" s="24"/>
      <c r="C78" s="255" t="s">
        <v>99</v>
      </c>
      <c r="D78" s="92">
        <v>25</v>
      </c>
      <c r="E78" s="6">
        <v>12.132199999999999</v>
      </c>
      <c r="F78" s="6">
        <v>2.9455</v>
      </c>
      <c r="G78" s="6">
        <v>1.2500000000000001E-2</v>
      </c>
      <c r="H78" s="6">
        <v>9.0749999999999997E-2</v>
      </c>
    </row>
    <row r="79" spans="2:8">
      <c r="B79" s="24"/>
      <c r="C79" s="255" t="s">
        <v>40</v>
      </c>
      <c r="D79" s="92">
        <v>25</v>
      </c>
      <c r="E79" s="6">
        <v>18.686499999999999</v>
      </c>
      <c r="F79" s="6">
        <v>3.0307499999999998</v>
      </c>
      <c r="G79" s="6">
        <v>0.375</v>
      </c>
      <c r="H79" s="6">
        <v>0.8</v>
      </c>
    </row>
    <row r="80" spans="2:8">
      <c r="B80" s="24"/>
      <c r="C80" s="255" t="s">
        <v>41</v>
      </c>
      <c r="D80" s="92">
        <v>50</v>
      </c>
      <c r="E80" s="6">
        <v>0.2</v>
      </c>
      <c r="F80" s="6">
        <v>0</v>
      </c>
      <c r="G80" s="6">
        <v>0</v>
      </c>
      <c r="H80" s="6">
        <v>0.05</v>
      </c>
    </row>
    <row r="81" spans="2:16" ht="15.75">
      <c r="B81" s="30"/>
      <c r="C81" s="255" t="s">
        <v>20</v>
      </c>
      <c r="D81" s="91">
        <v>50</v>
      </c>
      <c r="E81" s="6">
        <v>123.1</v>
      </c>
      <c r="F81" s="6">
        <v>26.15</v>
      </c>
      <c r="G81" s="6">
        <v>1</v>
      </c>
      <c r="H81" s="6">
        <v>3.5750000000000002</v>
      </c>
    </row>
    <row r="82" spans="2:16" ht="15.75">
      <c r="B82" s="30"/>
      <c r="C82" s="255" t="s">
        <v>68</v>
      </c>
      <c r="D82" s="91">
        <v>100</v>
      </c>
      <c r="E82" s="6">
        <v>48.08</v>
      </c>
      <c r="F82" s="6">
        <v>13.48</v>
      </c>
      <c r="G82" s="6">
        <v>0</v>
      </c>
      <c r="H82" s="6">
        <v>0</v>
      </c>
    </row>
    <row r="83" spans="2:16" ht="15.75">
      <c r="B83" s="250"/>
      <c r="C83" s="296" t="s">
        <v>7</v>
      </c>
      <c r="D83" s="249"/>
      <c r="E83" s="16">
        <f>SUM(E67:E82)</f>
        <v>753.12660000000017</v>
      </c>
      <c r="F83" s="16">
        <f t="shared" ref="F83:H83" si="4">SUM(F67:F82)</f>
        <v>94.947350000000014</v>
      </c>
      <c r="G83" s="16">
        <f t="shared" si="4"/>
        <v>30.605149999999995</v>
      </c>
      <c r="H83" s="16">
        <f t="shared" si="4"/>
        <v>29.577999999999999</v>
      </c>
      <c r="K83" s="17"/>
      <c r="L83" s="8"/>
      <c r="M83" s="8"/>
      <c r="N83" s="8"/>
      <c r="O83" s="8"/>
      <c r="P83" s="8"/>
    </row>
    <row r="84" spans="2:16" ht="15.75">
      <c r="B84" s="444" t="s">
        <v>13</v>
      </c>
      <c r="C84" s="445"/>
      <c r="D84" s="446"/>
      <c r="E84" s="248">
        <f>AVERAGE(E22,E35,E53,E65,E83)</f>
        <v>737.88217000000009</v>
      </c>
      <c r="F84" s="19">
        <f>AVERAGE(F22,F35,F53,F65,F83)</f>
        <v>99.939320000000009</v>
      </c>
      <c r="G84" s="19">
        <f>AVERAGE(G22,G35,G53,G65,G83)</f>
        <v>23.876849999999997</v>
      </c>
      <c r="H84" s="19">
        <f>AVERAGE(H22,H35,H53,H65,H83)</f>
        <v>22.299700000000001</v>
      </c>
    </row>
    <row r="85" spans="2:16" ht="15.75">
      <c r="B85" s="442" t="s">
        <v>88</v>
      </c>
      <c r="C85" s="442"/>
      <c r="D85" s="442"/>
    </row>
    <row r="86" spans="2:16">
      <c r="B86" s="437" t="s">
        <v>80</v>
      </c>
      <c r="C86" s="437"/>
      <c r="D86" s="437"/>
    </row>
    <row r="87" spans="2:16">
      <c r="B87" s="437" t="s">
        <v>81</v>
      </c>
      <c r="C87" s="437"/>
      <c r="D87" s="437"/>
    </row>
    <row r="88" spans="2:16" ht="33" customHeight="1">
      <c r="B88" s="443" t="s">
        <v>159</v>
      </c>
      <c r="C88" s="443"/>
      <c r="D88" s="443"/>
    </row>
    <row r="89" spans="2:16" ht="15.75">
      <c r="B89" s="438" t="s">
        <v>89</v>
      </c>
      <c r="C89" s="438"/>
      <c r="D89" s="438"/>
    </row>
    <row r="90" spans="2:16">
      <c r="B90" s="230" t="s">
        <v>84</v>
      </c>
      <c r="C90" s="437" t="s">
        <v>87</v>
      </c>
      <c r="D90" s="437"/>
    </row>
    <row r="91" spans="2:16">
      <c r="B91" s="230" t="s">
        <v>85</v>
      </c>
      <c r="C91" s="437" t="s">
        <v>86</v>
      </c>
      <c r="D91" s="437"/>
    </row>
    <row r="92" spans="2:16">
      <c r="B92" s="230" t="s">
        <v>79</v>
      </c>
      <c r="C92" s="437"/>
      <c r="D92" s="437"/>
    </row>
    <row r="93" spans="2:16" ht="15.75">
      <c r="B93" s="438" t="s">
        <v>82</v>
      </c>
      <c r="C93" s="438"/>
      <c r="D93" s="438"/>
    </row>
    <row r="94" spans="2:16">
      <c r="B94" s="437" t="s">
        <v>83</v>
      </c>
      <c r="C94" s="437"/>
      <c r="D94" s="437"/>
    </row>
  </sheetData>
  <mergeCells count="13">
    <mergeCell ref="C92:D92"/>
    <mergeCell ref="B93:D93"/>
    <mergeCell ref="B94:D94"/>
    <mergeCell ref="B1:C4"/>
    <mergeCell ref="D1:D5"/>
    <mergeCell ref="B85:D85"/>
    <mergeCell ref="B86:D86"/>
    <mergeCell ref="B87:D87"/>
    <mergeCell ref="B88:D88"/>
    <mergeCell ref="B89:D89"/>
    <mergeCell ref="C90:D90"/>
    <mergeCell ref="C91:D91"/>
    <mergeCell ref="B84:D84"/>
  </mergeCells>
  <pageMargins left="0.7" right="0.7" top="0.75" bottom="0.75" header="0.3" footer="0.3"/>
  <pageSetup paperSize="9" scale="4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514C-7627-4B69-BEC7-D01AAB4A9478}">
  <sheetPr>
    <pageSetUpPr fitToPage="1"/>
  </sheetPr>
  <dimension ref="B1:M99"/>
  <sheetViews>
    <sheetView topLeftCell="A70" zoomScale="90" zoomScaleNormal="90" workbookViewId="0">
      <selection activeCell="N89" sqref="N89"/>
    </sheetView>
  </sheetViews>
  <sheetFormatPr defaultColWidth="9.28515625" defaultRowHeight="15"/>
  <cols>
    <col min="1" max="1" width="9.28515625" style="43"/>
    <col min="2" max="2" width="25.5703125" style="43" customWidth="1"/>
    <col min="3" max="3" width="59.42578125" style="43" customWidth="1"/>
    <col min="4" max="8" width="15.5703125" style="43" customWidth="1"/>
    <col min="9" max="16384" width="9.28515625" style="43"/>
  </cols>
  <sheetData>
    <row r="1" spans="2:12">
      <c r="B1" s="456"/>
      <c r="C1" s="456"/>
      <c r="D1" s="440" t="e" vm="1">
        <v>#VALUE!</v>
      </c>
    </row>
    <row r="2" spans="2:12">
      <c r="B2" s="456"/>
      <c r="C2" s="456"/>
      <c r="D2" s="440"/>
    </row>
    <row r="3" spans="2:12">
      <c r="B3" s="456"/>
      <c r="C3" s="456"/>
      <c r="D3" s="440"/>
    </row>
    <row r="4" spans="2:12">
      <c r="B4" s="456"/>
      <c r="C4" s="456"/>
      <c r="D4" s="440"/>
    </row>
    <row r="5" spans="2:12" ht="24" customHeight="1">
      <c r="B5" s="41" t="str">
        <f>'Teine 20'!B5</f>
        <v>Koolilõuna 12.05-16.05.2025</v>
      </c>
      <c r="C5" s="61"/>
      <c r="D5" s="441"/>
    </row>
    <row r="6" spans="2:12" s="45" customFormat="1" ht="24" customHeight="1">
      <c r="B6" s="21" t="s">
        <v>0</v>
      </c>
      <c r="C6" s="62"/>
      <c r="D6" s="47" t="s">
        <v>1</v>
      </c>
      <c r="E6" s="47" t="s">
        <v>2</v>
      </c>
      <c r="F6" s="47" t="s">
        <v>3</v>
      </c>
      <c r="G6" s="47" t="s">
        <v>4</v>
      </c>
      <c r="H6" s="47" t="s">
        <v>5</v>
      </c>
    </row>
    <row r="7" spans="2:12">
      <c r="B7" s="37" t="s">
        <v>6</v>
      </c>
      <c r="C7" s="432" t="str">
        <f>'Teine 20'!C7</f>
        <v>Böfstrooganov (G, L)</v>
      </c>
      <c r="D7" s="433">
        <v>75</v>
      </c>
      <c r="E7" s="424">
        <f>D7*'Teine 20'!E7/'Teine 20'!D7</f>
        <v>109</v>
      </c>
      <c r="F7" s="424">
        <f>D7*'Teine 20'!F7/'Teine 20'!D7</f>
        <v>4.4500000000000011</v>
      </c>
      <c r="G7" s="424">
        <f>D7*'Teine 20'!G7/'Teine 20'!D7</f>
        <v>7.7600000000000007</v>
      </c>
      <c r="H7" s="424">
        <f>D7*'Teine 20'!H7/'Teine 20'!D7</f>
        <v>5.13</v>
      </c>
    </row>
    <row r="8" spans="2:12">
      <c r="B8" s="37" t="s">
        <v>15</v>
      </c>
      <c r="C8" s="432" t="str">
        <f>'Teine 20'!C8</f>
        <v>Seenestrooganov (G, L)</v>
      </c>
      <c r="D8" s="434">
        <v>75</v>
      </c>
      <c r="E8" s="424">
        <f>D8*'Teine 20'!E8/'Teine 20'!D8</f>
        <v>44.875</v>
      </c>
      <c r="F8" s="424">
        <f>(E8/'Teine 20'!E8)*'Teine 20'!F8</f>
        <v>3.125</v>
      </c>
      <c r="G8" s="424">
        <f>D8*'Teine 20'!G8/'Teine 20'!D8</f>
        <v>3.0875000000000004</v>
      </c>
      <c r="H8" s="424">
        <f>D8*'Teine 20'!H8/'Teine 20'!D8</f>
        <v>1.09375</v>
      </c>
    </row>
    <row r="9" spans="2:12">
      <c r="B9" s="39"/>
      <c r="C9" s="432" t="str">
        <f>'Teine 20'!C9</f>
        <v>Täisterapasta/pasta (G)</v>
      </c>
      <c r="D9" s="404">
        <v>100</v>
      </c>
      <c r="E9" s="424">
        <f>D9*'Teine 20'!E9/'Teine 20'!D9</f>
        <v>80.59999999999998</v>
      </c>
      <c r="F9" s="424">
        <f>(E9/'Teine 20'!E9)*'Teine 20'!F9</f>
        <v>16.974999999999998</v>
      </c>
      <c r="G9" s="424">
        <f>D9*'Teine 20'!G9/'Teine 20'!D9</f>
        <v>0.5</v>
      </c>
      <c r="H9" s="424">
        <f>D9*'Teine 20'!H9/'Teine 20'!D9</f>
        <v>2.9750000000000001</v>
      </c>
    </row>
    <row r="10" spans="2:12">
      <c r="B10" s="39"/>
      <c r="C10" s="432" t="str">
        <f>'Teine 20'!C10</f>
        <v>Riis, aurutatud (mahe)</v>
      </c>
      <c r="D10" s="404">
        <v>100</v>
      </c>
      <c r="E10" s="424">
        <f>D10*'Teine 20'!E10/'Teine 20'!D10</f>
        <v>157.70200000000003</v>
      </c>
      <c r="F10" s="424">
        <f>(E10/'Teine 20'!E10)*'Teine 20'!F10</f>
        <v>26.876000000000001</v>
      </c>
      <c r="G10" s="424">
        <f>D10*'Teine 20'!G10/'Teine 20'!D10</f>
        <v>4.742</v>
      </c>
      <c r="H10" s="424">
        <f>D10*'Teine 20'!H10/'Teine 20'!D10</f>
        <v>2.2770000000000001</v>
      </c>
    </row>
    <row r="11" spans="2:12">
      <c r="B11" s="39"/>
      <c r="C11" s="432" t="str">
        <f>'Teine 20'!C11</f>
        <v>Peet, röstitud</v>
      </c>
      <c r="D11" s="404">
        <v>100</v>
      </c>
      <c r="E11" s="424">
        <f>D11*'Teine 20'!E11/'Teine 20'!D11</f>
        <v>60.84</v>
      </c>
      <c r="F11" s="424">
        <f>(E11/'Teine 20'!E11)*'Teine 20'!F11</f>
        <v>12.507</v>
      </c>
      <c r="G11" s="424">
        <f>D11*'Teine 20'!G11/'Teine 20'!D11</f>
        <v>1.123</v>
      </c>
      <c r="H11" s="424">
        <f>D11*'Teine 20'!H11/'Teine 20'!D11</f>
        <v>1.6830000000000001</v>
      </c>
    </row>
    <row r="12" spans="2:12">
      <c r="B12" s="39"/>
      <c r="C12" s="432" t="str">
        <f>'Teine 20'!C12</f>
        <v xml:space="preserve">Mahla-õlikaste </v>
      </c>
      <c r="D12" s="404">
        <v>10</v>
      </c>
      <c r="E12" s="424">
        <f>D12*'Teine 20'!E12/'Teine 20'!D12</f>
        <v>64.378799999999998</v>
      </c>
      <c r="F12" s="424">
        <f>(E12/'Teine 20'!E12)*'Teine 20'!F12</f>
        <v>0.19410000000000002</v>
      </c>
      <c r="G12" s="424">
        <f>D12*'Teine 20'!G12/'Teine 20'!D12</f>
        <v>7.0611000000000006</v>
      </c>
      <c r="H12" s="424">
        <f>D12*'Teine 20'!H12/'Teine 20'!D12</f>
        <v>2.7100000000000003E-2</v>
      </c>
    </row>
    <row r="13" spans="2:12">
      <c r="B13" s="39"/>
      <c r="C13" s="432" t="str">
        <f>'Teine 20'!C13</f>
        <v>Porgandi-apelsinisalat</v>
      </c>
      <c r="D13" s="404">
        <v>50</v>
      </c>
      <c r="E13" s="424">
        <f>D13*'Teine 20'!E13/'Teine 20'!D13</f>
        <v>26.936</v>
      </c>
      <c r="F13" s="424">
        <f>(E13/'Teine 20'!E13)*'Teine 20'!F13</f>
        <v>4.5049999999999999</v>
      </c>
      <c r="G13" s="424">
        <f>D13*'Teine 20'!G13/'Teine 20'!D13</f>
        <v>1.0780000000000001</v>
      </c>
      <c r="H13" s="424">
        <f>D13*'Teine 20'!H13/'Teine 20'!D13</f>
        <v>0.39399999999999996</v>
      </c>
      <c r="I13" s="44"/>
      <c r="J13" s="44"/>
      <c r="K13" s="44"/>
      <c r="L13" s="44"/>
    </row>
    <row r="14" spans="2:12">
      <c r="B14" s="39"/>
      <c r="C14" s="432" t="str">
        <f>'Teine 20'!C14</f>
        <v>Kapsas, paprika, porrulauk (mahe kapsas)</v>
      </c>
      <c r="D14" s="388">
        <v>30</v>
      </c>
      <c r="E14" s="424">
        <f>D14*'Teine 20'!E14/'Teine 20'!D14</f>
        <v>8.2256</v>
      </c>
      <c r="F14" s="424">
        <f>(E14/'Teine 20'!E14)*'Teine 20'!F14</f>
        <v>1.8950000000000005</v>
      </c>
      <c r="G14" s="424">
        <f>D14*'Teine 20'!G14/'Teine 20'!D14</f>
        <v>5.000000000000001E-2</v>
      </c>
      <c r="H14" s="424">
        <f>D14*'Teine 20'!H14/'Teine 20'!D14</f>
        <v>0.41000000000000003</v>
      </c>
      <c r="I14" s="44"/>
      <c r="J14" s="44"/>
      <c r="K14" s="44"/>
      <c r="L14" s="44"/>
    </row>
    <row r="15" spans="2:12">
      <c r="B15" s="39"/>
      <c r="C15" s="432" t="str">
        <f>'Teine 20'!C15</f>
        <v>Seemnesegu (mahe)</v>
      </c>
      <c r="D15" s="388">
        <v>10</v>
      </c>
      <c r="E15" s="424">
        <f>D15*'Teine 20'!E15/'Teine 20'!D15</f>
        <v>61.163499999999999</v>
      </c>
      <c r="F15" s="424">
        <f>(E15/'Teine 20'!E15)*'Teine 20'!F15</f>
        <v>1.2975000000000001</v>
      </c>
      <c r="G15" s="424">
        <f>D15*'Teine 20'!G15/'Teine 20'!D15</f>
        <v>5.3405000000000005</v>
      </c>
      <c r="H15" s="424">
        <f>D15*'Teine 20'!H15/'Teine 20'!D15</f>
        <v>2.5525000000000002</v>
      </c>
      <c r="I15" s="44"/>
      <c r="J15" s="44"/>
      <c r="K15" s="44"/>
      <c r="L15" s="44"/>
    </row>
    <row r="16" spans="2:12">
      <c r="B16" s="39"/>
      <c r="C16" s="405" t="s">
        <v>55</v>
      </c>
      <c r="D16" s="388">
        <v>25</v>
      </c>
      <c r="E16" s="424">
        <f>D16*'Teine 20'!E16/'Teine 20'!D16</f>
        <v>14.1</v>
      </c>
      <c r="F16" s="424">
        <f>(E16/'Teine 20'!E16)*'Teine 20'!F16</f>
        <v>1.22</v>
      </c>
      <c r="G16" s="424">
        <f>D16*'Teine 20'!G16/'Teine 20'!D16</f>
        <v>0.64</v>
      </c>
      <c r="H16" s="424">
        <f>D16*'Teine 20'!H16/'Teine 20'!D16</f>
        <v>0.86</v>
      </c>
      <c r="I16" s="44"/>
      <c r="J16" s="44"/>
      <c r="K16" s="44"/>
      <c r="L16" s="44"/>
    </row>
    <row r="17" spans="2:12">
      <c r="B17" s="39"/>
      <c r="C17" s="432" t="str">
        <f>'Teine 20'!C17</f>
        <v>Mahlajook (erinevad maitsed)</v>
      </c>
      <c r="D17" s="388">
        <v>25</v>
      </c>
      <c r="E17" s="424">
        <f>D17*'Teine 20'!E17/'Teine 20'!D17</f>
        <v>12.132200000000001</v>
      </c>
      <c r="F17" s="424">
        <f>(E17/'Teine 20'!E17)*'Teine 20'!F17</f>
        <v>2.9455000000000005</v>
      </c>
      <c r="G17" s="424">
        <f>D17*'Teine 20'!G17/'Teine 20'!D17</f>
        <v>1.2500000000000001E-2</v>
      </c>
      <c r="H17" s="424">
        <f>D17*'Teine 20'!H17/'Teine 20'!D17</f>
        <v>9.0749999999999997E-2</v>
      </c>
      <c r="I17" s="44"/>
      <c r="J17" s="44"/>
      <c r="K17" s="44"/>
      <c r="L17" s="44"/>
    </row>
    <row r="18" spans="2:12">
      <c r="B18" s="39"/>
      <c r="C18" s="432" t="str">
        <f>'Teine 20'!C18</f>
        <v>Joogijogurt R 1,5%, maitsestatud (L)</v>
      </c>
      <c r="D18" s="388">
        <v>25</v>
      </c>
      <c r="E18" s="424">
        <f>D18*'Teine 20'!E18/'Teine 20'!D18</f>
        <v>18.686499999999999</v>
      </c>
      <c r="F18" s="424">
        <f>(E18/'Teine 20'!E18)*'Teine 20'!F18</f>
        <v>3.0307499999999998</v>
      </c>
      <c r="G18" s="424">
        <f>D18*'Teine 20'!G18/'Teine 20'!D18</f>
        <v>0.375</v>
      </c>
      <c r="H18" s="424">
        <f>D18*'Teine 20'!H18/'Teine 20'!D18</f>
        <v>0.8</v>
      </c>
      <c r="I18" s="44"/>
      <c r="J18" s="44"/>
      <c r="K18" s="44"/>
      <c r="L18" s="44"/>
    </row>
    <row r="19" spans="2:12">
      <c r="B19" s="39"/>
      <c r="C19" s="432" t="str">
        <f>'Teine 20'!C19</f>
        <v>Tee, suhkruta</v>
      </c>
      <c r="D19" s="404">
        <v>50</v>
      </c>
      <c r="E19" s="424">
        <f>D19*'Teine 20'!E19/'Teine 20'!D19</f>
        <v>0.2</v>
      </c>
      <c r="F19" s="424">
        <f>(E19/'Teine 20'!E19)*'Teine 20'!F19</f>
        <v>0</v>
      </c>
      <c r="G19" s="424">
        <f>D19*'Teine 20'!G19/'Teine 20'!D19</f>
        <v>0</v>
      </c>
      <c r="H19" s="424">
        <f>D19*'Teine 20'!H19/'Teine 20'!D19</f>
        <v>0.05</v>
      </c>
      <c r="I19" s="44"/>
      <c r="J19" s="44"/>
      <c r="K19" s="44"/>
      <c r="L19" s="44"/>
    </row>
    <row r="20" spans="2:12">
      <c r="B20" s="39"/>
      <c r="C20" s="432" t="str">
        <f>'Teine 20'!C20</f>
        <v>Rukkileiva (3 sorti) - ja sepikutoodete valik  (G)</v>
      </c>
      <c r="D20" s="406">
        <v>50</v>
      </c>
      <c r="E20" s="424">
        <f>D20*'Teine 20'!E20/'Teine 20'!D20</f>
        <v>123.1</v>
      </c>
      <c r="F20" s="424">
        <f>(E20/'Teine 20'!E20)*'Teine 20'!F20</f>
        <v>26.15</v>
      </c>
      <c r="G20" s="424">
        <f>D20*'Teine 20'!G20/'Teine 20'!D20</f>
        <v>1</v>
      </c>
      <c r="H20" s="424">
        <f>D20*'Teine 20'!H20/'Teine 20'!D20</f>
        <v>3.5750000000000002</v>
      </c>
    </row>
    <row r="21" spans="2:12">
      <c r="B21" s="39"/>
      <c r="C21" s="435" t="s">
        <v>74</v>
      </c>
      <c r="D21" s="436">
        <v>50</v>
      </c>
      <c r="E21" s="424">
        <f>D21*'Teine 20'!E21/'Teine 20'!D21</f>
        <v>19.989999999999998</v>
      </c>
      <c r="F21" s="424">
        <f>(E21/'Teine 20'!E21)*'Teine 20'!F21</f>
        <v>5.97</v>
      </c>
      <c r="G21" s="424">
        <f>D21*'Teine 20'!G21/'Teine 20'!D21</f>
        <v>0</v>
      </c>
      <c r="H21" s="424">
        <f>D21*'Teine 20'!H21/'Teine 20'!D21</f>
        <v>0.15</v>
      </c>
    </row>
    <row r="22" spans="2:12" s="60" customFormat="1" ht="15.75">
      <c r="B22" s="26"/>
      <c r="C22" s="71" t="s">
        <v>7</v>
      </c>
      <c r="D22" s="29"/>
      <c r="E22" s="29">
        <f>SUM(E7:E21)</f>
        <v>801.92960000000016</v>
      </c>
      <c r="F22" s="29">
        <f t="shared" ref="F22:H22" si="0">SUM(F7:F21)</f>
        <v>111.14084999999997</v>
      </c>
      <c r="G22" s="29">
        <f t="shared" si="0"/>
        <v>32.769599999999997</v>
      </c>
      <c r="H22" s="29">
        <f t="shared" si="0"/>
        <v>22.068100000000001</v>
      </c>
    </row>
    <row r="23" spans="2:12" s="45" customFormat="1" ht="24" customHeight="1">
      <c r="B23" s="21" t="s">
        <v>8</v>
      </c>
      <c r="C23" s="62"/>
      <c r="D23" s="47" t="s">
        <v>1</v>
      </c>
      <c r="E23" s="47" t="s">
        <v>2</v>
      </c>
      <c r="F23" s="47" t="s">
        <v>3</v>
      </c>
      <c r="G23" s="47" t="s">
        <v>4</v>
      </c>
      <c r="H23" s="47" t="s">
        <v>5</v>
      </c>
    </row>
    <row r="24" spans="2:12">
      <c r="B24" s="37" t="s">
        <v>6</v>
      </c>
      <c r="C24" s="431" t="str">
        <f>'Teine 20'!C24</f>
        <v>Sinepine sealihakaste (G, L)</v>
      </c>
      <c r="D24" s="404">
        <v>75</v>
      </c>
      <c r="E24" s="401">
        <f>D24*'Teine 20'!E24/'Teine 20'!D24</f>
        <v>98.879249999999985</v>
      </c>
      <c r="F24" s="401">
        <f>E24*'Teine 20'!F24/'Teine 20'!E24</f>
        <v>2.2582499999999999</v>
      </c>
      <c r="G24" s="401">
        <f>F24*'Teine 20'!G24/'Teine 20'!F24</f>
        <v>6.7762499999999992</v>
      </c>
      <c r="H24" s="401">
        <f>G24*'Teine 20'!H24/'Teine 20'!G24</f>
        <v>7.3072499999999989</v>
      </c>
    </row>
    <row r="25" spans="2:12">
      <c r="B25" s="37" t="s">
        <v>15</v>
      </c>
      <c r="C25" s="431" t="str">
        <f>'Teine 20'!C25</f>
        <v>Stoovitud porgandid (G, L)</v>
      </c>
      <c r="D25" s="404">
        <v>75</v>
      </c>
      <c r="E25" s="401">
        <f>D25*'Teine 20'!E25/'Teine 20'!D25</f>
        <v>51.8</v>
      </c>
      <c r="F25" s="401">
        <f>E25*'Teine 20'!F25/'Teine 20'!E25</f>
        <v>3.8299999999999996</v>
      </c>
      <c r="G25" s="401">
        <f>F25*'Teine 20'!G25/'Teine 20'!F25</f>
        <v>3.4699999999999993</v>
      </c>
      <c r="H25" s="401">
        <f>G25*'Teine 20'!H25/'Teine 20'!G25</f>
        <v>0.73399999999999976</v>
      </c>
      <c r="K25" s="13"/>
    </row>
    <row r="26" spans="2:12">
      <c r="B26" s="37"/>
      <c r="C26" s="431" t="str">
        <f>'Teine 20'!C26</f>
        <v>Täisterapasta/pasta (G)</v>
      </c>
      <c r="D26" s="404">
        <v>100</v>
      </c>
      <c r="E26" s="401">
        <f>D26*'Teine 20'!E26/'Teine 20'!D26</f>
        <v>171.565</v>
      </c>
      <c r="F26" s="401">
        <f>E26*'Teine 20'!F26/'Teine 20'!E26</f>
        <v>35.656999999999996</v>
      </c>
      <c r="G26" s="401">
        <f>F26*'Teine 20'!G26/'Teine 20'!F26</f>
        <v>1.3449999999999998</v>
      </c>
      <c r="H26" s="401">
        <f>G26*'Teine 20'!H26/'Teine 20'!G26</f>
        <v>5.6769999999999987</v>
      </c>
    </row>
    <row r="27" spans="2:12">
      <c r="B27" s="37"/>
      <c r="C27" s="431" t="str">
        <f>'Teine 20'!C27</f>
        <v>Tatar, aurutatud (mahe)</v>
      </c>
      <c r="D27" s="404">
        <v>100</v>
      </c>
      <c r="E27" s="401">
        <f>D27*'Teine 20'!E27/'Teine 20'!D27</f>
        <v>80.59999999999998</v>
      </c>
      <c r="F27" s="401">
        <f>E27*'Teine 20'!F27/'Teine 20'!E27</f>
        <v>16.974999999999998</v>
      </c>
      <c r="G27" s="401">
        <f>F27*'Teine 20'!G27/'Teine 20'!F27</f>
        <v>0.49999999999999989</v>
      </c>
      <c r="H27" s="401">
        <f>G27*'Teine 20'!H27/'Teine 20'!G27</f>
        <v>2.9749999999999992</v>
      </c>
    </row>
    <row r="28" spans="2:12">
      <c r="B28" s="37"/>
      <c r="C28" s="431" t="str">
        <f>'Teine 20'!C28</f>
        <v>Kaalikas, röstitud</v>
      </c>
      <c r="D28" s="404">
        <v>100</v>
      </c>
      <c r="E28" s="401">
        <f>D28*'Teine 20'!E28/'Teine 20'!D28</f>
        <v>51.753999999999998</v>
      </c>
      <c r="F28" s="401">
        <f>E28*'Teine 20'!F28/'Teine 20'!E28</f>
        <v>10.944000000000003</v>
      </c>
      <c r="G28" s="401">
        <f>F28*'Teine 20'!G28/'Teine 20'!F28</f>
        <v>1.1200000000000001</v>
      </c>
      <c r="H28" s="401">
        <f>G28*'Teine 20'!H28/'Teine 20'!G28</f>
        <v>1.32</v>
      </c>
    </row>
    <row r="29" spans="2:12">
      <c r="B29" s="37"/>
      <c r="C29" s="431" t="str">
        <f>'Teine 20'!C29</f>
        <v>Mahla-õlikaste</v>
      </c>
      <c r="D29" s="404">
        <v>10</v>
      </c>
      <c r="E29" s="401">
        <f>D29*'Teine 20'!E29/'Teine 20'!D29</f>
        <v>64.378799999999998</v>
      </c>
      <c r="F29" s="401">
        <f>E29*'Teine 20'!F29/'Teine 20'!E29</f>
        <v>0.19410000000000002</v>
      </c>
      <c r="G29" s="401">
        <f>F29*'Teine 20'!G29/'Teine 20'!F29</f>
        <v>7.0611000000000006</v>
      </c>
      <c r="H29" s="401">
        <f>G29*'Teine 20'!H29/'Teine 20'!G29</f>
        <v>2.7100000000000003E-2</v>
      </c>
    </row>
    <row r="30" spans="2:12">
      <c r="B30" s="37"/>
      <c r="C30" s="431" t="str">
        <f>'Teine 20'!C30</f>
        <v>Hiina kapsa salat pirni ja Kreeka pähklitega</v>
      </c>
      <c r="D30" s="404">
        <v>50</v>
      </c>
      <c r="E30" s="401">
        <f>D30*'Teine 20'!E30/'Teine 20'!D30</f>
        <v>44.905500000000004</v>
      </c>
      <c r="F30" s="401">
        <f>E30*'Teine 20'!F30/'Teine 20'!E30</f>
        <v>3.121</v>
      </c>
      <c r="G30" s="401">
        <f>F30*'Teine 20'!G30/'Teine 20'!F30</f>
        <v>3.5030000000000006</v>
      </c>
      <c r="H30" s="401">
        <f>G30*'Teine 20'!H30/'Teine 20'!G30</f>
        <v>0.83650000000000013</v>
      </c>
    </row>
    <row r="31" spans="2:12">
      <c r="B31" s="37"/>
      <c r="C31" s="431" t="str">
        <f>'Teine 20'!C31</f>
        <v>Peet, porgand (mahe), valge redis</v>
      </c>
      <c r="D31" s="404">
        <v>30</v>
      </c>
      <c r="E31" s="401">
        <f>D31*'Teine 20'!E31/'Teine 20'!D31</f>
        <v>9.2100000000000009</v>
      </c>
      <c r="F31" s="401">
        <f>E31*'Teine 20'!F31/'Teine 20'!E31</f>
        <v>2.2400000000000002</v>
      </c>
      <c r="G31" s="401">
        <f>F31*'Teine 20'!G31/'Teine 20'!F31</f>
        <v>5.000000000000001E-2</v>
      </c>
      <c r="H31" s="401">
        <f>G31*'Teine 20'!H31/'Teine 20'!G31</f>
        <v>0.30000000000000004</v>
      </c>
    </row>
    <row r="32" spans="2:12">
      <c r="B32" s="37"/>
      <c r="C32" s="431" t="str">
        <f>'Teine 20'!C32</f>
        <v>Seemnesegu (mahe)</v>
      </c>
      <c r="D32" s="404">
        <v>15</v>
      </c>
      <c r="E32" s="401">
        <f>D32*'Teine 20'!E32/'Teine 20'!D32</f>
        <v>91.745249999999999</v>
      </c>
      <c r="F32" s="401">
        <f>E32*'Teine 20'!F32/'Teine 20'!E32</f>
        <v>1.94625</v>
      </c>
      <c r="G32" s="401">
        <f>F32*'Teine 20'!G32/'Teine 20'!F32</f>
        <v>8.0107499999999998</v>
      </c>
      <c r="H32" s="401">
        <f>G32*'Teine 20'!H32/'Teine 20'!G32</f>
        <v>3.8287499999999999</v>
      </c>
    </row>
    <row r="33" spans="2:9">
      <c r="B33" s="37"/>
      <c r="C33" s="431" t="str">
        <f>'Teine 20'!C33</f>
        <v>PRIA Piimatooted (piim, keefir R 2,5% ) (L)</v>
      </c>
      <c r="D33" s="404">
        <v>25</v>
      </c>
      <c r="E33" s="401">
        <f>D33*'Teine 20'!E33/'Teine 20'!D33</f>
        <v>14.1</v>
      </c>
      <c r="F33" s="401">
        <f>E33*'Teine 20'!F33/'Teine 20'!E33</f>
        <v>1.22</v>
      </c>
      <c r="G33" s="401">
        <f>F33*'Teine 20'!G33/'Teine 20'!F33</f>
        <v>0.64</v>
      </c>
      <c r="H33" s="401">
        <f>G33*'Teine 20'!H33/'Teine 20'!G33</f>
        <v>0.86</v>
      </c>
    </row>
    <row r="34" spans="2:9">
      <c r="B34" s="37"/>
      <c r="C34" s="431" t="str">
        <f>'Teine 20'!C34</f>
        <v>Mahlajook (erinevad maitsed)</v>
      </c>
      <c r="D34" s="404">
        <v>25</v>
      </c>
      <c r="E34" s="401">
        <f>D34*'Teine 20'!E34/'Teine 20'!D34</f>
        <v>12.132200000000001</v>
      </c>
      <c r="F34" s="401">
        <f>E34*'Teine 20'!F34/'Teine 20'!E34</f>
        <v>2.9455000000000005</v>
      </c>
      <c r="G34" s="401">
        <f>F34*'Teine 20'!G34/'Teine 20'!F34</f>
        <v>1.2500000000000001E-2</v>
      </c>
      <c r="H34" s="401">
        <f>G34*'Teine 20'!H34/'Teine 20'!G34</f>
        <v>9.0749999999999997E-2</v>
      </c>
    </row>
    <row r="35" spans="2:9">
      <c r="B35" s="37"/>
      <c r="C35" s="431" t="str">
        <f>'Teine 20'!C35</f>
        <v>Joogijogurt R 1,5%, maitsestatud (L)</v>
      </c>
      <c r="D35" s="404">
        <v>25</v>
      </c>
      <c r="E35" s="401">
        <f>D35*'Teine 20'!E35/'Teine 20'!D35</f>
        <v>18.686499999999999</v>
      </c>
      <c r="F35" s="401">
        <f>E35*'Teine 20'!F35/'Teine 20'!E35</f>
        <v>3.0307499999999998</v>
      </c>
      <c r="G35" s="401">
        <f>F35*'Teine 20'!G35/'Teine 20'!F35</f>
        <v>0.375</v>
      </c>
      <c r="H35" s="401">
        <f>G35*'Teine 20'!H35/'Teine 20'!G35</f>
        <v>0.80000000000000016</v>
      </c>
    </row>
    <row r="36" spans="2:9">
      <c r="B36" s="37"/>
      <c r="C36" s="431" t="str">
        <f>'Teine 20'!C36</f>
        <v>Tee, suhkruta</v>
      </c>
      <c r="D36" s="404">
        <v>50</v>
      </c>
      <c r="E36" s="401">
        <f>D36*'Teine 20'!E36/'Teine 20'!D36</f>
        <v>0.2</v>
      </c>
      <c r="F36" s="401">
        <f>E36*'Teine 20'!F36/'Teine 20'!E36</f>
        <v>0</v>
      </c>
      <c r="G36" s="401">
        <v>0</v>
      </c>
      <c r="H36" s="401">
        <v>0.2</v>
      </c>
    </row>
    <row r="37" spans="2:9">
      <c r="B37" s="39"/>
      <c r="C37" s="431" t="str">
        <f>'Teine 20'!C37</f>
        <v>Rukkileiva (3 sorti) - ja sepikutoodete valik  (G)</v>
      </c>
      <c r="D37" s="404">
        <v>50</v>
      </c>
      <c r="E37" s="401">
        <f>D37*'Teine 20'!E37/'Teine 20'!D37</f>
        <v>123.1</v>
      </c>
      <c r="F37" s="401">
        <f>E37*'Teine 20'!F37/'Teine 20'!E37</f>
        <v>26.15</v>
      </c>
      <c r="G37" s="401">
        <f>F37*'Teine 20'!G37/'Teine 20'!F37</f>
        <v>1</v>
      </c>
      <c r="H37" s="401">
        <f>G37*'Teine 20'!H37/'Teine 20'!G37</f>
        <v>3.5750000000000002</v>
      </c>
      <c r="I37" s="44"/>
    </row>
    <row r="38" spans="2:9" ht="15.75">
      <c r="B38" s="54"/>
      <c r="C38" s="431" t="str">
        <f>'Teine 20'!C38</f>
        <v>Kapsas (PRIA)</v>
      </c>
      <c r="D38" s="404">
        <v>50</v>
      </c>
      <c r="E38" s="401">
        <f>D38*'Teine 20'!E38/'Teine 20'!D38</f>
        <v>15.1</v>
      </c>
      <c r="F38" s="401">
        <f>E38*'Teine 20'!F38/'Teine 20'!E38</f>
        <v>3.72</v>
      </c>
      <c r="G38" s="401">
        <f>F38*'Teine 20'!G38/'Teine 20'!F38</f>
        <v>0.05</v>
      </c>
      <c r="H38" s="401">
        <f>G38*'Teine 20'!H38/'Teine 20'!G38</f>
        <v>0.6</v>
      </c>
    </row>
    <row r="39" spans="2:9" s="60" customFormat="1" ht="15.75">
      <c r="B39" s="26"/>
      <c r="C39" s="87" t="s">
        <v>7</v>
      </c>
      <c r="D39" s="29"/>
      <c r="E39" s="29">
        <f>SUM(E24:E38)</f>
        <v>848.15650000000016</v>
      </c>
      <c r="F39" s="29">
        <f>SUM(F24:F38)</f>
        <v>114.23184999999998</v>
      </c>
      <c r="G39" s="29">
        <f>SUM(G24:G38)</f>
        <v>33.913600000000002</v>
      </c>
      <c r="H39" s="29">
        <f>SUM(H24:H38)</f>
        <v>29.131349999999998</v>
      </c>
    </row>
    <row r="40" spans="2:9" s="45" customFormat="1" ht="24" customHeight="1">
      <c r="B40" s="21" t="s">
        <v>10</v>
      </c>
      <c r="C40" s="72"/>
      <c r="D40" s="73" t="s">
        <v>1</v>
      </c>
      <c r="E40" s="73" t="s">
        <v>2</v>
      </c>
      <c r="F40" s="47" t="s">
        <v>3</v>
      </c>
      <c r="G40" s="73" t="s">
        <v>4</v>
      </c>
      <c r="H40" s="73" t="s">
        <v>5</v>
      </c>
    </row>
    <row r="41" spans="2:9">
      <c r="B41" s="37" t="s">
        <v>6</v>
      </c>
      <c r="C41" s="422" t="str">
        <f>'Teine 20'!C41</f>
        <v xml:space="preserve">Kodune seljanka </v>
      </c>
      <c r="D41" s="423">
        <v>150</v>
      </c>
      <c r="E41" s="424">
        <f>D41*'Teine 20'!E41/'Teine 20'!D41</f>
        <v>112.56</v>
      </c>
      <c r="F41" s="424">
        <f>D41*'Teine 20'!F41/'Teine 20'!D41</f>
        <v>6.9960000000000004</v>
      </c>
      <c r="G41" s="401">
        <f>D41*'Teine 20'!G41/'Teine 20'!D41</f>
        <v>5.952</v>
      </c>
      <c r="H41" s="401">
        <f>D41*'Teine 20'!H41/'Teine 20'!D41</f>
        <v>7.14</v>
      </c>
    </row>
    <row r="42" spans="2:9">
      <c r="B42" s="37" t="s">
        <v>15</v>
      </c>
      <c r="C42" s="425" t="str">
        <f>'Teine 20'!C42</f>
        <v xml:space="preserve">Seeneseljanka </v>
      </c>
      <c r="D42" s="404">
        <v>150</v>
      </c>
      <c r="E42" s="404">
        <f>D42*'Teine 20'!E42/'Teine 20'!D42</f>
        <v>65.52</v>
      </c>
      <c r="F42" s="404">
        <f>D42*'Teine 20'!F42/'Teine 20'!D42</f>
        <v>10.308</v>
      </c>
      <c r="G42" s="419">
        <f>D42*'Teine 20'!G42/'Teine 20'!D42</f>
        <v>1.6559999999999997</v>
      </c>
      <c r="H42" s="401">
        <f>D42*'Teine 20'!H42/'Teine 20'!D42</f>
        <v>1.716</v>
      </c>
    </row>
    <row r="43" spans="2:9">
      <c r="B43" s="37"/>
      <c r="C43" s="425" t="str">
        <f>'Teine 20'!C43</f>
        <v>Hapukoor R 10% (L)</v>
      </c>
      <c r="D43" s="404">
        <v>30</v>
      </c>
      <c r="E43" s="404">
        <f>D43*'Teine 20'!E43/'Teine 20'!D43</f>
        <v>35.520000000000003</v>
      </c>
      <c r="F43" s="404">
        <f>E43*'Teine 20'!F43/'Teine 20'!E43</f>
        <v>1.2299999999999998</v>
      </c>
      <c r="G43" s="404">
        <f>F43*'Teine 20'!G43/'Teine 20'!F43</f>
        <v>3</v>
      </c>
      <c r="H43" s="404">
        <f>G43*'Teine 20'!H43/'Teine 20'!G43</f>
        <v>0.89999999999999991</v>
      </c>
    </row>
    <row r="44" spans="2:9">
      <c r="B44" s="39"/>
      <c r="C44" s="426" t="str">
        <f>'Teine 20'!C44</f>
        <v>Karamellipuding keedisega (L)</v>
      </c>
      <c r="D44" s="427">
        <v>100</v>
      </c>
      <c r="E44" s="427">
        <f>D44*'Teine 20'!E44/'Teine 20'!D44</f>
        <v>90.767499999999984</v>
      </c>
      <c r="F44" s="427">
        <f>D44*'Teine 20'!F44/'Teine 20'!D44</f>
        <v>18.55875</v>
      </c>
      <c r="G44" s="401">
        <f>D44*'Teine 20'!G44/'Teine 20'!D44</f>
        <v>1.1675</v>
      </c>
      <c r="H44" s="401">
        <f>D44*'Teine 20'!H44/'Teine 20'!D44</f>
        <v>1.5062500000000001</v>
      </c>
    </row>
    <row r="45" spans="2:9" s="45" customFormat="1">
      <c r="B45" s="39"/>
      <c r="C45" s="425" t="str">
        <f>'Teine 20'!C45</f>
        <v>Vanilli-kohupiimakreem (L)</v>
      </c>
      <c r="D45" s="428">
        <v>100</v>
      </c>
      <c r="E45" s="401">
        <f>D45*'Teine 20'!E45/'Teine 20'!D45</f>
        <v>163</v>
      </c>
      <c r="F45" s="401">
        <f>D45*'Teine 20'!F45/'Teine 20'!D45</f>
        <v>13.8</v>
      </c>
      <c r="G45" s="401">
        <f>D45*'Teine 20'!G45/'Teine 20'!D45</f>
        <v>9.5500000000000007</v>
      </c>
      <c r="H45" s="401">
        <f>D45*'Teine 20'!H45/'Teine 20'!D45</f>
        <v>4.72</v>
      </c>
    </row>
    <row r="46" spans="2:9">
      <c r="B46" s="37"/>
      <c r="C46" s="405" t="s">
        <v>55</v>
      </c>
      <c r="D46" s="429">
        <v>25</v>
      </c>
      <c r="E46" s="401">
        <f>D46*'Teine 20'!E46/'Teine 20'!D46</f>
        <v>14.1</v>
      </c>
      <c r="F46" s="401">
        <f>D46*'Teine 20'!F46/'Teine 20'!D46</f>
        <v>1.22</v>
      </c>
      <c r="G46" s="401">
        <f>D46*'Teine 20'!G46/'Teine 20'!D46</f>
        <v>0.64</v>
      </c>
      <c r="H46" s="401">
        <f>D46*'Teine 20'!H46/'Teine 20'!D46</f>
        <v>0.86</v>
      </c>
    </row>
    <row r="47" spans="2:9">
      <c r="B47" s="37"/>
      <c r="C47" s="425" t="str">
        <f>'Teine 20'!C47</f>
        <v>Mahl (erinevad maitsed)</v>
      </c>
      <c r="D47" s="430">
        <v>25</v>
      </c>
      <c r="E47" s="401">
        <f>D47*'Teine 20'!E47/'Teine 20'!D47</f>
        <v>12.132200000000001</v>
      </c>
      <c r="F47" s="401">
        <f>D47*'Teine 20'!F47/'Teine 20'!D47</f>
        <v>2.9455</v>
      </c>
      <c r="G47" s="401">
        <f>D47*'Teine 20'!G47/'Teine 20'!D47</f>
        <v>1.2500000000000001E-2</v>
      </c>
      <c r="H47" s="401">
        <f>D47*'Teine 20'!H47/'Teine 20'!D47</f>
        <v>9.0749999999999997E-2</v>
      </c>
    </row>
    <row r="48" spans="2:9">
      <c r="B48" s="37"/>
      <c r="C48" s="425" t="str">
        <f>'Teine 20'!C48</f>
        <v>Joogijogurt R 1,5%, maitsestatud (L)</v>
      </c>
      <c r="D48" s="430">
        <v>25</v>
      </c>
      <c r="E48" s="401">
        <f>D48*'Teine 20'!E48/'Teine 20'!D48</f>
        <v>18.686499999999999</v>
      </c>
      <c r="F48" s="401">
        <f>D48*'Teine 20'!F48/'Teine 20'!D48</f>
        <v>3.0307499999999998</v>
      </c>
      <c r="G48" s="401">
        <f>D48*'Teine 20'!G48/'Teine 20'!D48</f>
        <v>0.375</v>
      </c>
      <c r="H48" s="401">
        <f>D48*'Teine 20'!H48/'Teine 20'!D48</f>
        <v>0.8</v>
      </c>
    </row>
    <row r="49" spans="2:8">
      <c r="B49" s="37"/>
      <c r="C49" s="425" t="str">
        <f>'Teine 20'!C49</f>
        <v>Tee, suhkruta</v>
      </c>
      <c r="D49" s="430">
        <v>50</v>
      </c>
      <c r="E49" s="401">
        <f>D49*'Teine 20'!E49/'Teine 20'!D49</f>
        <v>0.2</v>
      </c>
      <c r="F49" s="401">
        <f>D49*'Teine 20'!F49/'Teine 20'!D49</f>
        <v>0</v>
      </c>
      <c r="G49" s="401">
        <f>D49*'Teine 20'!G49/'Teine 20'!D49</f>
        <v>0</v>
      </c>
      <c r="H49" s="401">
        <f>D49*'Teine 20'!H49/'Teine 20'!D49</f>
        <v>0.05</v>
      </c>
    </row>
    <row r="50" spans="2:8" ht="15.75">
      <c r="B50" s="54"/>
      <c r="C50" s="425" t="str">
        <f>'Teine 20'!C50</f>
        <v>Rukkileiva (3 sorti) - ja sepikutoodete valik  (G)</v>
      </c>
      <c r="D50" s="428">
        <v>50</v>
      </c>
      <c r="E50" s="401">
        <f>D50*'Teine 20'!E50/'Teine 20'!D50</f>
        <v>123.1</v>
      </c>
      <c r="F50" s="401">
        <f>D50*'Teine 20'!F50/'Teine 20'!D50</f>
        <v>26.15</v>
      </c>
      <c r="G50" s="401">
        <f>D50*'Teine 20'!G50/'Teine 20'!D50</f>
        <v>1</v>
      </c>
      <c r="H50" s="401">
        <f>D50*'Teine 20'!H50/'Teine 20'!D50</f>
        <v>3.5750000000000002</v>
      </c>
    </row>
    <row r="51" spans="2:8" ht="15.75">
      <c r="B51" s="54"/>
      <c r="C51" s="126" t="s">
        <v>57</v>
      </c>
      <c r="D51" s="48">
        <v>50</v>
      </c>
      <c r="E51" s="49">
        <f>D51*'Teine 20'!E51/'Teine 20'!D51</f>
        <v>16.2</v>
      </c>
      <c r="F51" s="49">
        <f>D51*'Teine 20'!F51/'Teine 20'!D51</f>
        <v>4.25</v>
      </c>
      <c r="G51" s="49">
        <f>D51*'Teine 20'!G51/'Teine 20'!D51</f>
        <v>0.1</v>
      </c>
      <c r="H51" s="49">
        <f>D51*'Teine 20'!H51/'Teine 20'!D51</f>
        <v>0.3</v>
      </c>
    </row>
    <row r="52" spans="2:8" s="60" customFormat="1" ht="15.75">
      <c r="B52" s="26"/>
      <c r="C52" s="71" t="s">
        <v>7</v>
      </c>
      <c r="D52" s="29"/>
      <c r="E52" s="29">
        <f>SUM(E41:E51)</f>
        <v>651.78620000000012</v>
      </c>
      <c r="F52" s="29">
        <f t="shared" ref="F52:H52" si="1">SUM(F41:F51)</f>
        <v>88.489000000000004</v>
      </c>
      <c r="G52" s="29">
        <f t="shared" si="1"/>
        <v>23.453000000000003</v>
      </c>
      <c r="H52" s="29">
        <f t="shared" si="1"/>
        <v>21.658000000000001</v>
      </c>
    </row>
    <row r="53" spans="2:8" s="45" customFormat="1" ht="24" customHeight="1">
      <c r="B53" s="21" t="s">
        <v>11</v>
      </c>
      <c r="C53" s="62"/>
      <c r="D53" s="47" t="s">
        <v>1</v>
      </c>
      <c r="E53" s="47" t="s">
        <v>2</v>
      </c>
      <c r="F53" s="47" t="s">
        <v>3</v>
      </c>
      <c r="G53" s="47" t="s">
        <v>4</v>
      </c>
      <c r="H53" s="47" t="s">
        <v>5</v>
      </c>
    </row>
    <row r="54" spans="2:8">
      <c r="B54" s="37" t="s">
        <v>6</v>
      </c>
      <c r="C54" s="420" t="str">
        <f>'Teine 20'!C54</f>
        <v>Kalapada värviliste köögiviljadega</v>
      </c>
      <c r="D54" s="413">
        <v>75</v>
      </c>
      <c r="E54" s="421">
        <f>D54*'Teine 20'!E54/'Teine 20'!D54</f>
        <v>96.671250000000001</v>
      </c>
      <c r="F54" s="421">
        <f>D54*'Teine 20'!F54/'Teine 20'!D54</f>
        <v>2.5365000000000002</v>
      </c>
      <c r="G54" s="421">
        <f>D54*'Teine 20'!G54/'Teine 20'!D54</f>
        <v>3.63</v>
      </c>
      <c r="H54" s="421">
        <f>D54*'Teine 20'!H54/'Teine 20'!D54</f>
        <v>13.88025</v>
      </c>
    </row>
    <row r="55" spans="2:8">
      <c r="B55" s="37" t="s">
        <v>15</v>
      </c>
      <c r="C55" s="420" t="str">
        <f>'Teine 20'!C55</f>
        <v>Läätsepada värviliste köögiviljadega (mahe)</v>
      </c>
      <c r="D55" s="413">
        <v>75</v>
      </c>
      <c r="E55" s="421">
        <f>D55*'Teine 20'!E55/'Teine 20'!D55</f>
        <v>59.708250000000007</v>
      </c>
      <c r="F55" s="421">
        <f>D55*'Teine 20'!F55/'Teine 20'!D55</f>
        <v>8.7892500000000009</v>
      </c>
      <c r="G55" s="421">
        <f>D55*'Teine 20'!G55/'Teine 20'!D55</f>
        <v>2.4299999999999997</v>
      </c>
      <c r="H55" s="421">
        <f>D55*'Teine 20'!H55/'Teine 20'!D55</f>
        <v>1.6852499999999999</v>
      </c>
    </row>
    <row r="56" spans="2:8">
      <c r="B56" s="37"/>
      <c r="C56" s="420" t="str">
        <f>'Teine 20'!C56</f>
        <v>Kuskuss, keedetud (mahe) (G)</v>
      </c>
      <c r="D56" s="413">
        <v>100</v>
      </c>
      <c r="E56" s="421">
        <f>D56*'Teine 20'!E56/'Teine 20'!D56</f>
        <v>128.15299999999996</v>
      </c>
      <c r="F56" s="421">
        <f>D56*'Teine 20'!F56/'Teine 20'!D56</f>
        <v>27.158999999999995</v>
      </c>
      <c r="G56" s="421">
        <f>D56*'Teine 20'!G56/'Teine 20'!D56</f>
        <v>0.68899999999999995</v>
      </c>
      <c r="H56" s="421">
        <f>D56*'Teine 20'!H56/'Teine 20'!D56</f>
        <v>3.9359999999999995</v>
      </c>
    </row>
    <row r="57" spans="2:8">
      <c r="B57" s="37"/>
      <c r="C57" s="420" t="str">
        <f>'Teine 20'!C57</f>
        <v xml:space="preserve">Riis, aurutatud </v>
      </c>
      <c r="D57" s="413">
        <v>100</v>
      </c>
      <c r="E57" s="421">
        <f>D57*'Teine 20'!E57/'Teine 20'!D57</f>
        <v>157.70200000000003</v>
      </c>
      <c r="F57" s="421">
        <f>D57*'Teine 20'!F57/'Teine 20'!D57</f>
        <v>26.875999999999998</v>
      </c>
      <c r="G57" s="421">
        <f>D57*'Teine 20'!G57/'Teine 20'!D57</f>
        <v>4.742</v>
      </c>
      <c r="H57" s="421">
        <f>D57*'Teine 20'!H57/'Teine 20'!D57</f>
        <v>2.2770000000000001</v>
      </c>
    </row>
    <row r="58" spans="2:8">
      <c r="B58" s="37"/>
      <c r="C58" s="420" t="str">
        <f>'Teine 20'!C58</f>
        <v>Rooskapsas, röstitud</v>
      </c>
      <c r="D58" s="413">
        <v>100</v>
      </c>
      <c r="E58" s="421">
        <f>D58*'Teine 20'!E58/'Teine 20'!D58</f>
        <v>45.755600000000001</v>
      </c>
      <c r="F58" s="421">
        <f>D58*'Teine 20'!F58/'Teine 20'!D58</f>
        <v>7.59</v>
      </c>
      <c r="G58" s="421">
        <f>D58*'Teine 20'!G58/'Teine 20'!D58</f>
        <v>0.55000000000000004</v>
      </c>
      <c r="H58" s="421">
        <f>D58*'Teine 20'!H58/'Teine 20'!D58</f>
        <v>4.95</v>
      </c>
    </row>
    <row r="59" spans="2:8">
      <c r="B59" s="37"/>
      <c r="C59" s="420" t="str">
        <f>'Teine 20'!C59</f>
        <v>Mahla-õlikaste</v>
      </c>
      <c r="D59" s="413">
        <v>5</v>
      </c>
      <c r="E59" s="421">
        <f>D59*'Teine 20'!E59/'Teine 20'!D59</f>
        <v>32.189399999999999</v>
      </c>
      <c r="F59" s="421">
        <f>D59*'Teine 20'!F59/'Teine 20'!D59</f>
        <v>9.7050000000000011E-2</v>
      </c>
      <c r="G59" s="421">
        <f>D59*'Teine 20'!G59/'Teine 20'!D59</f>
        <v>3.5305500000000003</v>
      </c>
      <c r="H59" s="421">
        <f>D59*'Teine 20'!H59/'Teine 20'!D59</f>
        <v>1.3550000000000001E-2</v>
      </c>
    </row>
    <row r="60" spans="2:8">
      <c r="B60" s="37"/>
      <c r="C60" s="420" t="str">
        <f>'Teine 20'!C60</f>
        <v>Jogurtikaste murulaugu ja tilliga</v>
      </c>
      <c r="D60" s="413">
        <v>50</v>
      </c>
      <c r="E60" s="421">
        <f>D60*'Teine 20'!E60/'Teine 20'!D60</f>
        <v>20.266999999999999</v>
      </c>
      <c r="F60" s="421">
        <f>D60*'Teine 20'!F60/'Teine 20'!D60</f>
        <v>2.661</v>
      </c>
      <c r="G60" s="421">
        <f>D60*'Teine 20'!G60/'Teine 20'!D60</f>
        <v>0.249</v>
      </c>
      <c r="H60" s="421">
        <f>D60*'Teine 20'!H60/'Teine 20'!D60</f>
        <v>1.9</v>
      </c>
    </row>
    <row r="61" spans="2:8">
      <c r="B61" s="37"/>
      <c r="C61" s="420" t="str">
        <f>'Teine 20'!C61</f>
        <v>Porgandi-mangosalat (mahe porgand)</v>
      </c>
      <c r="D61" s="413">
        <v>50</v>
      </c>
      <c r="E61" s="421">
        <f>D61*'Teine 20'!E61/'Teine 20'!D61</f>
        <v>23.242999999999999</v>
      </c>
      <c r="F61" s="421">
        <f>D61*'Teine 20'!F61/'Teine 20'!D61</f>
        <v>4.7675000000000001</v>
      </c>
      <c r="G61" s="421">
        <f>D61*'Teine 20'!G61/'Teine 20'!D61</f>
        <v>0.624</v>
      </c>
      <c r="H61" s="421">
        <f>D61*'Teine 20'!H61/'Teine 20'!D61</f>
        <v>0.29699999999999999</v>
      </c>
    </row>
    <row r="62" spans="2:8">
      <c r="B62" s="37"/>
      <c r="C62" s="420" t="str">
        <f>'Teine 20'!C62</f>
        <v>Hiina kapsas, tomat, mais</v>
      </c>
      <c r="D62" s="388">
        <v>30</v>
      </c>
      <c r="E62" s="421">
        <f>D62*'Teine 20'!E62/'Teine 20'!D62</f>
        <v>12.058</v>
      </c>
      <c r="F62" s="421">
        <f>D62*'Teine 20'!F62/'Teine 20'!D62</f>
        <v>2.4850000000000003</v>
      </c>
      <c r="G62" s="421">
        <f>D62*'Teine 20'!G62/'Teine 20'!D62</f>
        <v>0.19000000000000003</v>
      </c>
      <c r="H62" s="421">
        <f>D62*'Teine 20'!H62/'Teine 20'!D62</f>
        <v>0.51</v>
      </c>
    </row>
    <row r="63" spans="2:8">
      <c r="B63" s="37"/>
      <c r="C63" s="420" t="str">
        <f>'Teine 20'!C63</f>
        <v>Seemnesegu (mahe)</v>
      </c>
      <c r="D63" s="388">
        <v>10</v>
      </c>
      <c r="E63" s="421">
        <f>D63*'Teine 20'!E63/'Teine 20'!D63</f>
        <v>61.163499999999999</v>
      </c>
      <c r="F63" s="421">
        <f>D63*'Teine 20'!F63/'Teine 20'!D63</f>
        <v>1.2975000000000001</v>
      </c>
      <c r="G63" s="421">
        <f>D63*'Teine 20'!G63/'Teine 20'!D63</f>
        <v>5.3405000000000005</v>
      </c>
      <c r="H63" s="421">
        <f>D63*'Teine 20'!H63/'Teine 20'!D63</f>
        <v>2.5525000000000002</v>
      </c>
    </row>
    <row r="64" spans="2:8">
      <c r="B64" s="37"/>
      <c r="C64" s="405" t="s">
        <v>55</v>
      </c>
      <c r="D64" s="388">
        <v>25</v>
      </c>
      <c r="E64" s="421">
        <f>D64*'Teine 20'!E64/'Teine 20'!D64</f>
        <v>14.1</v>
      </c>
      <c r="F64" s="421">
        <f>D64*'Teine 20'!F64/'Teine 20'!D64</f>
        <v>1.22</v>
      </c>
      <c r="G64" s="421">
        <f>D64*'Teine 20'!G64/'Teine 20'!D64</f>
        <v>0.64</v>
      </c>
      <c r="H64" s="421">
        <f>D64*'Teine 20'!H64/'Teine 20'!D64</f>
        <v>0.86</v>
      </c>
    </row>
    <row r="65" spans="2:12">
      <c r="B65" s="37"/>
      <c r="C65" s="420" t="str">
        <f>'Teine 20'!C65</f>
        <v>Mahl (erinevad maitsed)</v>
      </c>
      <c r="D65" s="388">
        <v>25</v>
      </c>
      <c r="E65" s="421">
        <f>D65*'Teine 20'!E65/'Teine 20'!D65</f>
        <v>12.132200000000001</v>
      </c>
      <c r="F65" s="421">
        <f>D65*'Teine 20'!F65/'Teine 20'!D65</f>
        <v>2.9455</v>
      </c>
      <c r="G65" s="421">
        <f>D65*'Teine 20'!G65/'Teine 20'!D65</f>
        <v>1.2500000000000001E-2</v>
      </c>
      <c r="H65" s="421">
        <f>D65*'Teine 20'!H65/'Teine 20'!D65</f>
        <v>9.0749999999999997E-2</v>
      </c>
    </row>
    <row r="66" spans="2:12">
      <c r="B66" s="37"/>
      <c r="C66" s="420" t="str">
        <f>'Teine 20'!C66</f>
        <v>Joogijogurt R 1,5%, maitsestatud (L)</v>
      </c>
      <c r="D66" s="388">
        <v>25</v>
      </c>
      <c r="E66" s="421">
        <f>D66*'Teine 20'!E66/'Teine 20'!D66</f>
        <v>18.686499999999999</v>
      </c>
      <c r="F66" s="421">
        <f>D66*'Teine 20'!F66/'Teine 20'!D66</f>
        <v>3.0307499999999998</v>
      </c>
      <c r="G66" s="421">
        <f>D66*'Teine 20'!G66/'Teine 20'!D66</f>
        <v>0.375</v>
      </c>
      <c r="H66" s="421">
        <f>D66*'Teine 20'!H66/'Teine 20'!D66</f>
        <v>0.8</v>
      </c>
    </row>
    <row r="67" spans="2:12">
      <c r="B67" s="37"/>
      <c r="C67" s="420" t="str">
        <f>'Teine 20'!C67</f>
        <v>Tee, suhkruta</v>
      </c>
      <c r="D67" s="413">
        <v>50</v>
      </c>
      <c r="E67" s="421">
        <f>D67*'Teine 20'!E67/'Teine 20'!D67</f>
        <v>0.2</v>
      </c>
      <c r="F67" s="421">
        <f>D67*'Teine 20'!F67/'Teine 20'!D67</f>
        <v>0</v>
      </c>
      <c r="G67" s="421">
        <f>D67*'Teine 20'!G67/'Teine 20'!D67</f>
        <v>0</v>
      </c>
      <c r="H67" s="421">
        <f>D67*'Teine 20'!H67/'Teine 20'!D67</f>
        <v>0.05</v>
      </c>
    </row>
    <row r="68" spans="2:12">
      <c r="B68" s="37"/>
      <c r="C68" s="420" t="str">
        <f>'Teine 20'!C68</f>
        <v>Rukkileiva (3 sorti) - ja sepikutoodete valik  (G)</v>
      </c>
      <c r="D68" s="413">
        <v>50</v>
      </c>
      <c r="E68" s="421">
        <f>D68*'Teine 20'!E68/'Teine 20'!D68</f>
        <v>123.1</v>
      </c>
      <c r="F68" s="421">
        <f>D68*'Teine 20'!F68/'Teine 20'!D68</f>
        <v>26.15</v>
      </c>
      <c r="G68" s="421">
        <f>D68*'Teine 20'!G68/'Teine 20'!D68</f>
        <v>1</v>
      </c>
      <c r="H68" s="421">
        <f>D68*'Teine 20'!H68/'Teine 20'!D68</f>
        <v>3.5750000000000002</v>
      </c>
    </row>
    <row r="69" spans="2:12">
      <c r="B69" s="37"/>
      <c r="C69" s="420" t="s">
        <v>36</v>
      </c>
      <c r="D69" s="413">
        <v>50</v>
      </c>
      <c r="E69" s="421">
        <f>D69*'Teine 20'!E69/'Teine 20'!D69</f>
        <v>24.038</v>
      </c>
      <c r="F69" s="421">
        <f>D69*'Teine 20'!F69/'Teine 20'!D69</f>
        <v>6.74</v>
      </c>
      <c r="G69" s="421">
        <f>D69*'Teine 20'!G69/'Teine 20'!D69</f>
        <v>0</v>
      </c>
      <c r="H69" s="421">
        <f>D69*'Teine 20'!H69/'Teine 20'!D69</f>
        <v>0</v>
      </c>
    </row>
    <row r="70" spans="2:12" s="60" customFormat="1" ht="15.75">
      <c r="B70" s="250"/>
      <c r="C70" s="311" t="s">
        <v>7</v>
      </c>
      <c r="D70" s="312"/>
      <c r="E70" s="29">
        <f>SUM(E54:E69)</f>
        <v>829.16770000000031</v>
      </c>
      <c r="F70" s="29">
        <f t="shared" ref="F70:H70" si="2">SUM(F54:F69)</f>
        <v>124.34504999999997</v>
      </c>
      <c r="G70" s="29">
        <f t="shared" si="2"/>
        <v>24.002550000000003</v>
      </c>
      <c r="H70" s="29">
        <f t="shared" si="2"/>
        <v>37.377299999999998</v>
      </c>
    </row>
    <row r="71" spans="2:12" s="45" customFormat="1" ht="24" customHeight="1">
      <c r="B71" s="21" t="s">
        <v>12</v>
      </c>
      <c r="C71" s="62"/>
      <c r="D71" s="47" t="s">
        <v>1</v>
      </c>
      <c r="E71" s="307" t="s">
        <v>2</v>
      </c>
      <c r="F71" s="47" t="s">
        <v>3</v>
      </c>
      <c r="G71" s="47" t="s">
        <v>4</v>
      </c>
      <c r="H71" s="47" t="s">
        <v>5</v>
      </c>
      <c r="L71" s="215"/>
    </row>
    <row r="72" spans="2:12">
      <c r="B72" s="37" t="s">
        <v>6</v>
      </c>
      <c r="C72" s="425" t="str">
        <f>'Teine 20'!C72</f>
        <v>Ahjus küpsetatud kanakintsuliha (PT)</v>
      </c>
      <c r="D72" s="404">
        <v>50</v>
      </c>
      <c r="E72" s="418">
        <f>D72*'Teine 20'!E72/'Teine 20'!D72</f>
        <v>83.1</v>
      </c>
      <c r="F72" s="404">
        <f>E72*'Teine 20'!F72/'Teine 20'!E72</f>
        <v>0.56299999999999994</v>
      </c>
      <c r="G72" s="404">
        <f>F72*'Teine 20'!G72/'Teine 20'!F72</f>
        <v>3.55</v>
      </c>
      <c r="H72" s="404">
        <f>G72*'Teine 20'!H72/'Teine 20'!G72</f>
        <v>11.999999999999998</v>
      </c>
    </row>
    <row r="73" spans="2:12">
      <c r="B73" s="37" t="s">
        <v>15</v>
      </c>
      <c r="C73" s="425" t="str">
        <f>'Teine 20'!C73</f>
        <v>Rohelise herne pasta (G, L)</v>
      </c>
      <c r="D73" s="404">
        <v>150</v>
      </c>
      <c r="E73" s="418">
        <f>D73*'Teine 20'!E73/'Teine 20'!D73</f>
        <v>242.4</v>
      </c>
      <c r="F73" s="404">
        <f>E73*'Teine 20'!F73/'Teine 20'!E73</f>
        <v>34.800000000000004</v>
      </c>
      <c r="G73" s="404">
        <f>F73*'Teine 20'!G73/'Teine 20'!F73</f>
        <v>6.2880000000000011</v>
      </c>
      <c r="H73" s="404">
        <f>G73*'Teine 20'!H73/'Teine 20'!G73</f>
        <v>9.168000000000001</v>
      </c>
    </row>
    <row r="74" spans="2:12" ht="15.75">
      <c r="B74" s="251"/>
      <c r="C74" s="425" t="str">
        <f>'Teine 20'!C74</f>
        <v>Kartulipüree (L)</v>
      </c>
      <c r="D74" s="404">
        <v>100</v>
      </c>
      <c r="E74" s="418">
        <f>D74*'Teine 20'!E74/'Teine 20'!D74</f>
        <v>75.655000000000001</v>
      </c>
      <c r="F74" s="404">
        <f>E74*'Teine 20'!F74/'Teine 20'!E74</f>
        <v>15.984999999999998</v>
      </c>
      <c r="G74" s="404">
        <f>F74*'Teine 20'!G74/'Teine 20'!F74</f>
        <v>0.65500000000000003</v>
      </c>
      <c r="H74" s="404">
        <f>G74*'Teine 20'!H74/'Teine 20'!G74</f>
        <v>2.2650000000000001</v>
      </c>
    </row>
    <row r="75" spans="2:12" ht="15.75">
      <c r="B75" s="251"/>
      <c r="C75" s="425" t="str">
        <f>'Teine 20'!C75</f>
        <v>Bulgur, keedetud (G)</v>
      </c>
      <c r="D75" s="404">
        <v>100</v>
      </c>
      <c r="E75" s="418">
        <f>D75*'Teine 20'!E75/'Teine 20'!D75</f>
        <v>116.798</v>
      </c>
      <c r="F75" s="404">
        <f>E75*'Teine 20'!F75/'Teine 20'!E75</f>
        <v>24.896000000000001</v>
      </c>
      <c r="G75" s="404">
        <f>F75*'Teine 20'!G75/'Teine 20'!F75</f>
        <v>0.754</v>
      </c>
      <c r="H75" s="404">
        <f>G75*'Teine 20'!H75/'Teine 20'!G75</f>
        <v>3.87</v>
      </c>
    </row>
    <row r="76" spans="2:12" ht="15.75">
      <c r="B76" s="251"/>
      <c r="C76" s="425" t="str">
        <f>'Teine 20'!C76</f>
        <v>Pastinaak, röstitud</v>
      </c>
      <c r="D76" s="404">
        <v>100</v>
      </c>
      <c r="E76" s="418">
        <f>D76*'Teine 20'!E76/'Teine 20'!D76</f>
        <v>67.816000000000003</v>
      </c>
      <c r="F76" s="404">
        <f>E76*'Teine 20'!F76/'Teine 20'!E76</f>
        <v>16.742999999999999</v>
      </c>
      <c r="G76" s="404">
        <f>F76*'Teine 20'!G76/'Teine 20'!F76</f>
        <v>0.63200000000000001</v>
      </c>
      <c r="H76" s="404">
        <f>G76*'Teine 20'!H76/'Teine 20'!G76</f>
        <v>1.79</v>
      </c>
    </row>
    <row r="77" spans="2:12" ht="15.75">
      <c r="B77" s="251"/>
      <c r="C77" s="425" t="str">
        <f>'Teine 20'!C77</f>
        <v xml:space="preserve">Tomatikaste ürtidega </v>
      </c>
      <c r="D77" s="404">
        <v>50</v>
      </c>
      <c r="E77" s="418">
        <f>D77*'Teine 20'!E77/'Teine 20'!D77</f>
        <v>46</v>
      </c>
      <c r="F77" s="404">
        <f>E77*'Teine 20'!F77/'Teine 20'!E77</f>
        <v>7.9</v>
      </c>
      <c r="G77" s="404">
        <f>F77*'Teine 20'!G77/'Teine 20'!F77</f>
        <v>1.07</v>
      </c>
      <c r="H77" s="404">
        <f>G77*'Teine 20'!H77/'Teine 20'!G77</f>
        <v>0.89</v>
      </c>
      <c r="I77" s="44"/>
      <c r="J77" s="44"/>
      <c r="K77" s="44"/>
    </row>
    <row r="78" spans="2:12" ht="15.75">
      <c r="B78" s="251"/>
      <c r="C78" s="425" t="str">
        <f>'Teine 20'!C78</f>
        <v>Mahla-õlikaste</v>
      </c>
      <c r="D78" s="404">
        <v>5</v>
      </c>
      <c r="E78" s="418">
        <f>D78*'Teine 20'!E78/'Teine 20'!D78</f>
        <v>32.189399999999999</v>
      </c>
      <c r="F78" s="404">
        <f>E78*'Teine 20'!F78/'Teine 20'!E78</f>
        <v>9.7050000000000011E-2</v>
      </c>
      <c r="G78" s="404">
        <f>F78*'Teine 20'!G78/'Teine 20'!F78</f>
        <v>3.5305500000000003</v>
      </c>
      <c r="H78" s="404">
        <f>G78*'Teine 20'!H78/'Teine 20'!G78</f>
        <v>1.3550000000000001E-2</v>
      </c>
    </row>
    <row r="79" spans="2:12" ht="15.75">
      <c r="B79" s="251"/>
      <c r="C79" s="425" t="str">
        <f>'Teine 20'!C79</f>
        <v>Grillsalat (Hiina kapsas, tomat, kurk, punane sibul)</v>
      </c>
      <c r="D79" s="388">
        <v>50</v>
      </c>
      <c r="E79" s="418">
        <f>D79*'Teine 20'!E79/'Teine 20'!D79</f>
        <v>25.5</v>
      </c>
      <c r="F79" s="404">
        <f>E79*'Teine 20'!F79/'Teine 20'!E79</f>
        <v>3.19</v>
      </c>
      <c r="G79" s="404">
        <f>F79*'Teine 20'!G79/'Teine 20'!F79</f>
        <v>0.64600000000000002</v>
      </c>
      <c r="H79" s="404">
        <f>G79*'Teine 20'!H79/'Teine 20'!G79</f>
        <v>1.0900000000000001</v>
      </c>
    </row>
    <row r="80" spans="2:12" ht="15.75">
      <c r="B80" s="251"/>
      <c r="C80" s="425" t="str">
        <f>'Teine 20'!C80</f>
        <v>Salatisegu, roheline hernes, kapsas</v>
      </c>
      <c r="D80" s="388">
        <v>30</v>
      </c>
      <c r="E80" s="418">
        <f>D80*'Teine 20'!E80/'Teine 20'!D80</f>
        <v>12.3</v>
      </c>
      <c r="F80" s="404">
        <f>E80*'Teine 20'!F80/'Teine 20'!E80</f>
        <v>2.4125000000000001</v>
      </c>
      <c r="G80" s="404">
        <f>F80*'Teine 20'!G80/'Teine 20'!F80</f>
        <v>0.11699999999999998</v>
      </c>
      <c r="H80" s="404">
        <f>G80*'Teine 20'!H80/'Teine 20'!G80</f>
        <v>0.91049999999999998</v>
      </c>
    </row>
    <row r="81" spans="2:13" ht="15.75">
      <c r="B81" s="251"/>
      <c r="C81" s="425" t="str">
        <f>'Teine 20'!C81</f>
        <v>Seemnesegu (mahe)</v>
      </c>
      <c r="D81" s="404">
        <v>15</v>
      </c>
      <c r="E81" s="418">
        <f>D81*'Teine 20'!E81/'Teine 20'!D81</f>
        <v>91.745249999999999</v>
      </c>
      <c r="F81" s="404">
        <f>E81*'Teine 20'!F81/'Teine 20'!E81</f>
        <v>1.94625</v>
      </c>
      <c r="G81" s="404">
        <f>F81*'Teine 20'!G81/'Teine 20'!F81</f>
        <v>8.0107499999999998</v>
      </c>
      <c r="H81" s="404">
        <f>G81*'Teine 20'!H81/'Teine 20'!G81</f>
        <v>3.8287499999999999</v>
      </c>
      <c r="I81" s="44"/>
      <c r="J81" s="44"/>
      <c r="K81" s="44"/>
      <c r="L81" s="44"/>
      <c r="M81" s="44"/>
    </row>
    <row r="82" spans="2:13" ht="15.75">
      <c r="B82" s="251"/>
      <c r="C82" s="425" t="str">
        <f>'Teine 20'!C82</f>
        <v>PRIA Piimatooted (piim, keefir R 2,5% ) (L)</v>
      </c>
      <c r="D82" s="404">
        <v>25</v>
      </c>
      <c r="E82" s="418">
        <f>D82*'Teine 20'!E82/'Teine 20'!D82</f>
        <v>14.1</v>
      </c>
      <c r="F82" s="404">
        <f>E82*'Teine 20'!F82/'Teine 20'!E82</f>
        <v>1.22</v>
      </c>
      <c r="G82" s="404">
        <f>F82*'Teine 20'!G82/'Teine 20'!F82</f>
        <v>0.64</v>
      </c>
      <c r="H82" s="404">
        <f>G82*'Teine 20'!H82/'Teine 20'!G82</f>
        <v>0.86</v>
      </c>
      <c r="I82" s="44"/>
      <c r="J82" s="44"/>
      <c r="K82" s="44"/>
      <c r="L82" s="44"/>
      <c r="M82" s="44"/>
    </row>
    <row r="83" spans="2:13" ht="15.75">
      <c r="B83" s="251"/>
      <c r="C83" s="425" t="str">
        <f>'Teine 20'!C83</f>
        <v>Mahl (erinevad maitsed)</v>
      </c>
      <c r="D83" s="404">
        <v>25</v>
      </c>
      <c r="E83" s="418">
        <f>D83*'Teine 20'!E83/'Teine 20'!D83</f>
        <v>12.132200000000001</v>
      </c>
      <c r="F83" s="404">
        <f>E83*'Teine 20'!F83/'Teine 20'!E83</f>
        <v>2.9455000000000005</v>
      </c>
      <c r="G83" s="404">
        <f>F83*'Teine 20'!G83/'Teine 20'!F83</f>
        <v>1.2500000000000001E-2</v>
      </c>
      <c r="H83" s="404">
        <f>G83*'Teine 20'!H83/'Teine 20'!G83</f>
        <v>9.0749999999999997E-2</v>
      </c>
      <c r="I83" s="44"/>
      <c r="J83" s="44"/>
      <c r="K83" s="44"/>
      <c r="L83" s="44"/>
      <c r="M83" s="44"/>
    </row>
    <row r="84" spans="2:13" ht="15.75">
      <c r="B84" s="251"/>
      <c r="C84" s="425" t="str">
        <f>'Teine 20'!C84</f>
        <v>Joogijogurt R 1,5%, maitsestatud (L)</v>
      </c>
      <c r="D84" s="404">
        <v>25</v>
      </c>
      <c r="E84" s="418">
        <f>D84*'Teine 20'!E84/'Teine 20'!D84</f>
        <v>18.686499999999999</v>
      </c>
      <c r="F84" s="404">
        <f>E84*'Teine 20'!F84/'Teine 20'!E84</f>
        <v>3.0307499999999998</v>
      </c>
      <c r="G84" s="404">
        <f>F84*'Teine 20'!G84/'Teine 20'!F84</f>
        <v>0.375</v>
      </c>
      <c r="H84" s="404">
        <f>G84*'Teine 20'!H84/'Teine 20'!G84</f>
        <v>0.80000000000000016</v>
      </c>
      <c r="I84" s="44"/>
      <c r="J84" s="44"/>
      <c r="K84" s="44"/>
      <c r="L84" s="44"/>
      <c r="M84" s="44"/>
    </row>
    <row r="85" spans="2:13" ht="15.75">
      <c r="B85" s="251"/>
      <c r="C85" s="425" t="str">
        <f>'Teine 20'!C85</f>
        <v>Tee, suhkruta</v>
      </c>
      <c r="D85" s="404">
        <v>50</v>
      </c>
      <c r="E85" s="418">
        <f>D85*'Teine 20'!E85/'Teine 20'!D85</f>
        <v>0.2</v>
      </c>
      <c r="F85" s="404">
        <f>E85*'Teine 20'!F85/'Teine 20'!E85</f>
        <v>0</v>
      </c>
      <c r="G85" s="404">
        <v>0</v>
      </c>
      <c r="H85" s="404">
        <v>0.05</v>
      </c>
      <c r="I85" s="44"/>
      <c r="J85" s="44"/>
      <c r="K85" s="44"/>
      <c r="L85" s="44"/>
      <c r="M85" s="44"/>
    </row>
    <row r="86" spans="2:13" ht="15.75">
      <c r="B86" s="251"/>
      <c r="C86" s="425" t="str">
        <f>'Teine 20'!C86</f>
        <v>Rukkileiva (3 sorti) - ja sepikutoodete valik  (G)</v>
      </c>
      <c r="D86" s="406">
        <v>50</v>
      </c>
      <c r="E86" s="418">
        <f>D86*'Teine 20'!E86/'Teine 20'!D86</f>
        <v>123.1</v>
      </c>
      <c r="F86" s="404">
        <f>E86*'Teine 20'!F86/'Teine 20'!E86</f>
        <v>26.15</v>
      </c>
      <c r="G86" s="404">
        <f>F86*'Teine 20'!G86/'Teine 20'!F86</f>
        <v>1</v>
      </c>
      <c r="H86" s="404">
        <f>G86*'Teine 20'!H86/'Teine 20'!G86</f>
        <v>3.5750000000000002</v>
      </c>
    </row>
    <row r="87" spans="2:13" ht="15.75">
      <c r="B87" s="251"/>
      <c r="C87" s="425" t="str">
        <f>'Teine 20'!C87</f>
        <v>Apelsin</v>
      </c>
      <c r="D87" s="407">
        <v>50</v>
      </c>
      <c r="E87" s="418">
        <f>D87*'Teine 20'!E87/'Teine 20'!D87</f>
        <v>15.05</v>
      </c>
      <c r="F87" s="404">
        <f>E87*'Teine 20'!F87/'Teine 20'!E87</f>
        <v>2.95</v>
      </c>
      <c r="G87" s="404">
        <f>F87*'Teine 20'!G87/'Teine 20'!F87</f>
        <v>0.05</v>
      </c>
      <c r="H87" s="404">
        <f>G87*'Teine 20'!H87/'Teine 20'!G87</f>
        <v>0.40000000000000008</v>
      </c>
    </row>
    <row r="88" spans="2:13" s="60" customFormat="1" ht="15.75">
      <c r="B88" s="26"/>
      <c r="C88" s="313" t="s">
        <v>7</v>
      </c>
      <c r="D88" s="29"/>
      <c r="E88" s="309">
        <f>SUM(E72:E87)</f>
        <v>976.77234999999996</v>
      </c>
      <c r="F88" s="40">
        <f>SUM(F72:F87)</f>
        <v>144.82904999999997</v>
      </c>
      <c r="G88" s="40">
        <f>SUM(G72:G87)</f>
        <v>27.330800000000004</v>
      </c>
      <c r="H88" s="40">
        <f>SUM(H72:H87)</f>
        <v>41.601549999999996</v>
      </c>
    </row>
    <row r="89" spans="2:13" ht="15.75">
      <c r="B89" s="314"/>
      <c r="C89" s="283" t="s">
        <v>13</v>
      </c>
      <c r="D89" s="314"/>
      <c r="E89" s="310">
        <f>AVERAGE(E22,E39,E52,E70,E88)</f>
        <v>821.56247000000019</v>
      </c>
      <c r="F89" s="79">
        <f>AVERAGE(F22,F39,F52,F70,F88)</f>
        <v>116.60715999999998</v>
      </c>
      <c r="G89" s="79">
        <f>AVERAGE(G22,G39,G52,G70,G88)</f>
        <v>28.29391</v>
      </c>
      <c r="H89" s="79">
        <f>AVERAGE(H22,H39,H52,H70,H88)</f>
        <v>30.367259999999998</v>
      </c>
    </row>
    <row r="90" spans="2:13" ht="15.75">
      <c r="B90" s="452" t="s">
        <v>88</v>
      </c>
      <c r="C90" s="452"/>
      <c r="D90" s="452"/>
      <c r="E90" s="80"/>
      <c r="F90" s="80"/>
      <c r="G90" s="80"/>
      <c r="H90" s="80"/>
    </row>
    <row r="91" spans="2:13">
      <c r="B91" s="437" t="s">
        <v>80</v>
      </c>
      <c r="C91" s="437"/>
      <c r="D91" s="437"/>
    </row>
    <row r="92" spans="2:13">
      <c r="B92" s="437" t="s">
        <v>81</v>
      </c>
      <c r="C92" s="437"/>
      <c r="D92" s="437"/>
      <c r="E92" s="4"/>
      <c r="F92" s="4"/>
      <c r="G92" s="4"/>
      <c r="H92" s="5"/>
    </row>
    <row r="93" spans="2:13" ht="33" customHeight="1">
      <c r="B93" s="443" t="s">
        <v>172</v>
      </c>
      <c r="C93" s="443"/>
      <c r="D93" s="443"/>
    </row>
    <row r="94" spans="2:13" ht="15.75">
      <c r="B94" s="438" t="s">
        <v>89</v>
      </c>
      <c r="C94" s="438"/>
      <c r="D94" s="438"/>
    </row>
    <row r="95" spans="2:13">
      <c r="B95" s="230" t="s">
        <v>84</v>
      </c>
      <c r="C95" s="437" t="s">
        <v>87</v>
      </c>
      <c r="D95" s="437"/>
    </row>
    <row r="96" spans="2:13">
      <c r="B96" s="230" t="s">
        <v>85</v>
      </c>
      <c r="C96" s="437" t="s">
        <v>86</v>
      </c>
      <c r="D96" s="437"/>
    </row>
    <row r="97" spans="2:4">
      <c r="B97" s="230" t="s">
        <v>79</v>
      </c>
      <c r="C97" s="437"/>
      <c r="D97" s="437"/>
    </row>
    <row r="98" spans="2:4" ht="15.75">
      <c r="B98" s="438" t="s">
        <v>82</v>
      </c>
      <c r="C98" s="438"/>
      <c r="D98" s="438"/>
    </row>
    <row r="99" spans="2:4">
      <c r="B99" s="437" t="s">
        <v>90</v>
      </c>
      <c r="C99" s="437"/>
      <c r="D99" s="437"/>
    </row>
  </sheetData>
  <mergeCells count="12">
    <mergeCell ref="B1:C4"/>
    <mergeCell ref="D1:D5"/>
    <mergeCell ref="B90:D90"/>
    <mergeCell ref="B91:D91"/>
    <mergeCell ref="C97:D97"/>
    <mergeCell ref="B98:D98"/>
    <mergeCell ref="B99:D99"/>
    <mergeCell ref="B92:D92"/>
    <mergeCell ref="B93:D93"/>
    <mergeCell ref="B94:D94"/>
    <mergeCell ref="C95:D95"/>
    <mergeCell ref="C96:D96"/>
  </mergeCells>
  <pageMargins left="0.7" right="0.7" top="0.75" bottom="0.75" header="0.3" footer="0.3"/>
  <pageSetup paperSize="9" scale="4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1A6B-0CA0-400F-A00F-D8193BF067F0}">
  <sheetPr>
    <pageSetUpPr fitToPage="1"/>
  </sheetPr>
  <dimension ref="B1:M95"/>
  <sheetViews>
    <sheetView topLeftCell="A75" zoomScale="90" zoomScaleNormal="90" workbookViewId="0">
      <selection activeCell="L89" sqref="L89"/>
    </sheetView>
  </sheetViews>
  <sheetFormatPr defaultColWidth="9.28515625" defaultRowHeight="15"/>
  <cols>
    <col min="1" max="1" width="9.28515625" style="159"/>
    <col min="2" max="2" width="25.5703125" style="159" customWidth="1"/>
    <col min="3" max="3" width="55.5703125" style="159" customWidth="1"/>
    <col min="4" max="8" width="15.5703125" style="159" customWidth="1"/>
    <col min="9" max="16384" width="9.28515625" style="159"/>
  </cols>
  <sheetData>
    <row r="1" spans="2:8">
      <c r="B1" s="457"/>
      <c r="C1" s="457"/>
      <c r="D1" s="440" t="e" vm="1">
        <v>#VALUE!</v>
      </c>
    </row>
    <row r="2" spans="2:8">
      <c r="B2" s="457"/>
      <c r="C2" s="457"/>
      <c r="D2" s="440"/>
    </row>
    <row r="3" spans="2:8">
      <c r="B3" s="457"/>
      <c r="C3" s="457"/>
      <c r="D3" s="440"/>
    </row>
    <row r="4" spans="2:8">
      <c r="B4" s="457"/>
      <c r="C4" s="457"/>
      <c r="D4" s="440"/>
    </row>
    <row r="5" spans="2:8" ht="24" customHeight="1">
      <c r="B5" s="161" t="str">
        <f>'Teine 21'!B5</f>
        <v>Koolilõuna 19.05-23.05.2025</v>
      </c>
      <c r="C5" s="162"/>
      <c r="D5" s="441"/>
    </row>
    <row r="6" spans="2:8" s="154" customFormat="1" ht="24" customHeight="1">
      <c r="B6" s="199" t="s">
        <v>0</v>
      </c>
      <c r="C6" s="164"/>
      <c r="D6" s="165" t="s">
        <v>1</v>
      </c>
      <c r="E6" s="165" t="s">
        <v>2</v>
      </c>
      <c r="F6" s="165" t="s">
        <v>3</v>
      </c>
      <c r="G6" s="165" t="s">
        <v>4</v>
      </c>
      <c r="H6" s="165" t="s">
        <v>5</v>
      </c>
    </row>
    <row r="7" spans="2:8">
      <c r="B7" s="200" t="s">
        <v>6</v>
      </c>
      <c r="C7" s="203" t="str">
        <f>'Teine 21'!C7</f>
        <v>Kodune sealihaguljašš (G, L)</v>
      </c>
      <c r="D7" s="147">
        <v>75</v>
      </c>
      <c r="E7" s="166">
        <f>D7*'Teine 21'!E7/'Teine 21'!D7</f>
        <v>98.069249999999982</v>
      </c>
      <c r="F7" s="166">
        <f>D7*'Teine 21'!F7/'Teine 21'!D7</f>
        <v>4.1662499999999998</v>
      </c>
      <c r="G7" s="166">
        <f>D7*'Teine 21'!G7/'Teine 21'!D7</f>
        <v>7.2674999999999992</v>
      </c>
      <c r="H7" s="166">
        <f>'Kolmas 21'!D7*'Teine 21'!H7/'Teine 21'!D7</f>
        <v>4.17225</v>
      </c>
    </row>
    <row r="8" spans="2:8">
      <c r="B8" s="200" t="s">
        <v>15</v>
      </c>
      <c r="C8" s="203" t="str">
        <f>'Teine 21'!C8</f>
        <v>Läätseguljašš (L) (mahe)</v>
      </c>
      <c r="D8" s="167">
        <v>75</v>
      </c>
      <c r="E8" s="166">
        <f>D8*'Teine 21'!E8/'Teine 21'!D8</f>
        <v>99.302249999999987</v>
      </c>
      <c r="F8" s="166">
        <f>D8*'Teine 21'!F8/'Teine 21'!D8</f>
        <v>13.254749999999998</v>
      </c>
      <c r="G8" s="166">
        <f>D8*'Teine 21'!G8/'Teine 21'!D8</f>
        <v>3.4402499999999998</v>
      </c>
      <c r="H8" s="166">
        <f>'Kolmas 21'!D8*'Teine 21'!H8/'Teine 21'!D8</f>
        <v>4.872749999999999</v>
      </c>
    </row>
    <row r="9" spans="2:8">
      <c r="B9" s="201"/>
      <c r="C9" s="203" t="str">
        <f>'Teine 21'!C9</f>
        <v>Täisterapasta/pasta (G)</v>
      </c>
      <c r="D9" s="168">
        <v>100</v>
      </c>
      <c r="E9" s="166">
        <f>D9*'Teine 21'!E9/'Teine 21'!D9</f>
        <v>171.565</v>
      </c>
      <c r="F9" s="166">
        <f>D9*'Teine 21'!F9/'Teine 21'!D9</f>
        <v>35.656999999999996</v>
      </c>
      <c r="G9" s="166">
        <f>D9*'Teine 21'!G9/'Teine 21'!D9</f>
        <v>1.3449999999999998</v>
      </c>
      <c r="H9" s="166">
        <f>'Kolmas 21'!D9*'Teine 21'!H9/'Teine 21'!D9</f>
        <v>5.6769999999999987</v>
      </c>
    </row>
    <row r="10" spans="2:8">
      <c r="B10" s="201"/>
      <c r="C10" s="203" t="str">
        <f>'Teine 21'!C10</f>
        <v>Tatar, keedetud</v>
      </c>
      <c r="D10" s="168">
        <v>100</v>
      </c>
      <c r="E10" s="166">
        <f>D10*'Teine 21'!E10/'Teine 21'!D10</f>
        <v>80.59999999999998</v>
      </c>
      <c r="F10" s="166">
        <f>D10*'Teine 21'!F10/'Teine 21'!D10</f>
        <v>16.975000000000001</v>
      </c>
      <c r="G10" s="166">
        <f>D10*'Teine 21'!G10/'Teine 21'!D10</f>
        <v>0.5</v>
      </c>
      <c r="H10" s="166">
        <f>'Kolmas 21'!D10*'Teine 21'!H10/'Teine 21'!D10</f>
        <v>2.9750000000000001</v>
      </c>
    </row>
    <row r="11" spans="2:8" ht="15.75">
      <c r="B11" s="202"/>
      <c r="C11" s="203" t="str">
        <f>'Teine 21'!C11</f>
        <v>Kõrvits, röstitud</v>
      </c>
      <c r="D11" s="168">
        <v>100</v>
      </c>
      <c r="E11" s="166">
        <f>D11*'Teine 21'!E11/'Teine 21'!D11</f>
        <v>44.030999999999992</v>
      </c>
      <c r="F11" s="166">
        <f>D11*'Teine 21'!F11/'Teine 21'!D11</f>
        <v>3.9</v>
      </c>
      <c r="G11" s="166">
        <f>D11*'Teine 21'!G11/'Teine 21'!D11</f>
        <v>3.1230000000000002</v>
      </c>
      <c r="H11" s="166">
        <f>'Kolmas 21'!D11*'Teine 21'!H11/'Teine 21'!D11</f>
        <v>0.77500000000000002</v>
      </c>
    </row>
    <row r="12" spans="2:8">
      <c r="B12" s="201"/>
      <c r="C12" s="203" t="str">
        <f>'Teine 21'!C12</f>
        <v>Mahla-õlikaste</v>
      </c>
      <c r="D12" s="170">
        <v>5</v>
      </c>
      <c r="E12" s="166">
        <f>D12*'Teine 21'!E12/'Teine 21'!D12</f>
        <v>32.189399999999999</v>
      </c>
      <c r="F12" s="166">
        <f>D12*'Teine 21'!F12/'Teine 21'!D12</f>
        <v>9.7050000000000011E-2</v>
      </c>
      <c r="G12" s="166">
        <f>D12*'Teine 21'!G12/'Teine 21'!D12</f>
        <v>3.5305500000000003</v>
      </c>
      <c r="H12" s="166">
        <f>'Kolmas 21'!D12*'Teine 21'!H12/'Teine 21'!D12</f>
        <v>1.3550000000000001E-2</v>
      </c>
    </row>
    <row r="13" spans="2:8">
      <c r="B13" s="201"/>
      <c r="C13" s="203" t="str">
        <f>'Teine 21'!C13</f>
        <v>Peedi-hapukurgisalat</v>
      </c>
      <c r="D13" s="170">
        <v>100</v>
      </c>
      <c r="E13" s="166">
        <f>D13*'Teine 21'!E13/'Teine 21'!D13</f>
        <v>35.607999999999997</v>
      </c>
      <c r="F13" s="166">
        <f>D13*'Teine 21'!F13/'Teine 21'!D13</f>
        <v>8.1609999999999996</v>
      </c>
      <c r="G13" s="166">
        <f>D13*'Teine 21'!G13/'Teine 21'!D13</f>
        <v>0.20200000000000004</v>
      </c>
      <c r="H13" s="166">
        <f>'Kolmas 21'!D13*'Teine 21'!H13/'Teine 21'!D13</f>
        <v>1.4680000000000002</v>
      </c>
    </row>
    <row r="14" spans="2:8">
      <c r="B14" s="201"/>
      <c r="C14" s="203" t="str">
        <f>'Teine 21'!C14</f>
        <v>Hiina kapsas, roheline hernes, punane redis (mahe)</v>
      </c>
      <c r="D14" s="170">
        <v>100</v>
      </c>
      <c r="E14" s="166">
        <f>D14*'Teine 21'!E14/'Teine 21'!D14</f>
        <v>38.473333333333343</v>
      </c>
      <c r="F14" s="166">
        <f>D14*'Teine 21'!F14/'Teine 21'!D14</f>
        <v>7.7666666666666666</v>
      </c>
      <c r="G14" s="166">
        <f>D14*'Teine 21'!G14/'Teine 21'!D14</f>
        <v>0.3</v>
      </c>
      <c r="H14" s="166">
        <f>'Kolmas 21'!D14*'Teine 21'!H14/'Teine 21'!D14</f>
        <v>2.8600000000000003</v>
      </c>
    </row>
    <row r="15" spans="2:8">
      <c r="B15" s="201"/>
      <c r="C15" s="203" t="str">
        <f>'Teine 21'!C15</f>
        <v>Seemnesegu (mahe)</v>
      </c>
      <c r="D15" s="170">
        <v>10</v>
      </c>
      <c r="E15" s="166">
        <f>D15*'Teine 21'!E15/'Teine 21'!D15</f>
        <v>60.876700000000007</v>
      </c>
      <c r="F15" s="166">
        <f>D15*'Teine 21'!F15/'Teine 21'!D15</f>
        <v>1.2800000000000002</v>
      </c>
      <c r="G15" s="166">
        <f>D15*'Teine 21'!G15/'Teine 21'!D15</f>
        <v>5.1567000000000007</v>
      </c>
      <c r="H15" s="166">
        <f>'Kolmas 21'!D15*'Teine 21'!H15/'Teine 21'!D15</f>
        <v>2.8233000000000001</v>
      </c>
    </row>
    <row r="16" spans="2:8">
      <c r="B16" s="201"/>
      <c r="C16" s="127" t="s">
        <v>55</v>
      </c>
      <c r="D16" s="132">
        <v>25</v>
      </c>
      <c r="E16" s="166">
        <f>D16*'Teine 21'!E16/'Teine 21'!D16</f>
        <v>14.1</v>
      </c>
      <c r="F16" s="166">
        <f>D16*'Teine 21'!F16/'Teine 21'!D16</f>
        <v>1.22</v>
      </c>
      <c r="G16" s="166">
        <f>D16*'Teine 21'!G16/'Teine 21'!D16</f>
        <v>0.64</v>
      </c>
      <c r="H16" s="166">
        <f>'Kolmas 21'!D16*'Teine 21'!H16/'Teine 21'!D16</f>
        <v>0.86</v>
      </c>
    </row>
    <row r="17" spans="2:8">
      <c r="B17" s="201"/>
      <c r="C17" s="203" t="str">
        <f>'Teine 21'!C17</f>
        <v>Mahlajook (erinevad maitsed)</v>
      </c>
      <c r="D17" s="132">
        <v>25</v>
      </c>
      <c r="E17" s="166">
        <f>D17*'Teine 21'!E17/'Teine 21'!D17</f>
        <v>12.132200000000001</v>
      </c>
      <c r="F17" s="166">
        <f>D17*'Teine 21'!F17/'Teine 21'!D17</f>
        <v>2.9455</v>
      </c>
      <c r="G17" s="166">
        <f>D17*'Teine 21'!G17/'Teine 21'!D17</f>
        <v>1.2500000000000001E-2</v>
      </c>
      <c r="H17" s="166">
        <f>'Kolmas 21'!D17*'Teine 21'!H17/'Teine 21'!D17</f>
        <v>9.0749999999999997E-2</v>
      </c>
    </row>
    <row r="18" spans="2:8">
      <c r="B18" s="201"/>
      <c r="C18" s="203" t="str">
        <f>'Teine 21'!C18</f>
        <v>Joogijogurt R 1,5%, maitsestatud (L)</v>
      </c>
      <c r="D18" s="170">
        <v>25</v>
      </c>
      <c r="E18" s="166">
        <f>D18*'Teine 21'!E18/'Teine 21'!D18</f>
        <v>18.686499999999999</v>
      </c>
      <c r="F18" s="166">
        <f>D18*'Teine 21'!F18/'Teine 21'!D18</f>
        <v>3.0307499999999998</v>
      </c>
      <c r="G18" s="166">
        <f>D18*'Teine 21'!G18/'Teine 21'!D18</f>
        <v>0.375</v>
      </c>
      <c r="H18" s="166">
        <f>'Kolmas 21'!D18*'Teine 21'!H18/'Teine 21'!D18</f>
        <v>0.8</v>
      </c>
    </row>
    <row r="19" spans="2:8">
      <c r="B19" s="201"/>
      <c r="C19" s="203" t="str">
        <f>'Teine 21'!C19</f>
        <v>Tee, suhkruta</v>
      </c>
      <c r="D19" s="137">
        <v>50</v>
      </c>
      <c r="E19" s="166">
        <f>D19*'Teine 21'!E19/'Teine 21'!D19</f>
        <v>0.2</v>
      </c>
      <c r="F19" s="166">
        <f>D19*'Teine 21'!F19/'Teine 21'!D19</f>
        <v>0</v>
      </c>
      <c r="G19" s="166">
        <f>D19*'Teine 21'!G19/'Teine 21'!D19</f>
        <v>0</v>
      </c>
      <c r="H19" s="166">
        <f>'Kolmas 21'!D19*'Teine 21'!H19/'Teine 21'!D19</f>
        <v>0.05</v>
      </c>
    </row>
    <row r="20" spans="2:8">
      <c r="B20" s="201"/>
      <c r="C20" s="203" t="str">
        <f>'Teine 21'!C20</f>
        <v>Rukkileiva (3 sorti) - ja sepikutoodete valik  (G)</v>
      </c>
      <c r="D20" s="172">
        <v>50</v>
      </c>
      <c r="E20" s="166">
        <f>D20*'Teine 21'!E20/'Teine 21'!D20</f>
        <v>123.1</v>
      </c>
      <c r="F20" s="166">
        <f>D20*'Teine 21'!F20/'Teine 21'!D20</f>
        <v>26.15</v>
      </c>
      <c r="G20" s="166">
        <f>D20*'Teine 21'!G20/'Teine 21'!D20</f>
        <v>1</v>
      </c>
      <c r="H20" s="166">
        <f>'Kolmas 21'!D20*'Teine 21'!H20/'Teine 21'!D20</f>
        <v>3.5750000000000002</v>
      </c>
    </row>
    <row r="21" spans="2:8" ht="15.75">
      <c r="B21" s="202"/>
      <c r="C21" s="180" t="s">
        <v>14</v>
      </c>
      <c r="D21" s="168">
        <v>50</v>
      </c>
      <c r="E21" s="166">
        <f>D21*'Teine 21'!E21/'Teine 21'!D21</f>
        <v>19.988</v>
      </c>
      <c r="F21" s="166">
        <f>D21*'Teine 21'!F21/'Teine 21'!D21</f>
        <v>5.97</v>
      </c>
      <c r="G21" s="166">
        <f>D21*'Teine 21'!G21/'Teine 21'!D21</f>
        <v>0</v>
      </c>
      <c r="H21" s="166">
        <f>'Kolmas 21'!D21*'Teine 21'!H21/'Teine 21'!D21</f>
        <v>0.15</v>
      </c>
    </row>
    <row r="22" spans="2:8" s="160" customFormat="1" ht="15.75">
      <c r="B22" s="197"/>
      <c r="C22" s="153" t="s">
        <v>7</v>
      </c>
      <c r="D22" s="143"/>
      <c r="E22" s="143">
        <f>SUM(E7:E21)</f>
        <v>848.92163333333338</v>
      </c>
      <c r="F22" s="143">
        <f t="shared" ref="F22:H22" si="0">SUM(F7:F21)</f>
        <v>130.57396666666665</v>
      </c>
      <c r="G22" s="143">
        <f t="shared" si="0"/>
        <v>26.892500000000005</v>
      </c>
      <c r="H22" s="143">
        <f t="shared" si="0"/>
        <v>31.162599999999994</v>
      </c>
    </row>
    <row r="23" spans="2:8" s="154" customFormat="1" ht="24" customHeight="1">
      <c r="B23" s="199" t="s">
        <v>8</v>
      </c>
      <c r="C23" s="164"/>
      <c r="D23" s="165" t="s">
        <v>1</v>
      </c>
      <c r="E23" s="165" t="s">
        <v>2</v>
      </c>
      <c r="F23" s="165" t="s">
        <v>3</v>
      </c>
      <c r="G23" s="165" t="s">
        <v>4</v>
      </c>
      <c r="H23" s="165" t="s">
        <v>5</v>
      </c>
    </row>
    <row r="24" spans="2:8">
      <c r="B24" s="200" t="s">
        <v>6</v>
      </c>
      <c r="C24" s="81" t="str">
        <f>'Teine 21'!C24</f>
        <v>Selge kalasupp kinoaga</v>
      </c>
      <c r="D24" s="168">
        <v>150</v>
      </c>
      <c r="E24" s="166">
        <f>D24*'Teine 21'!E24/'Teine 21'!D24</f>
        <v>110.28</v>
      </c>
      <c r="F24" s="166">
        <f>D24*'Teine 21'!F24/'Teine 21'!D24</f>
        <v>4.5720000000000001</v>
      </c>
      <c r="G24" s="166">
        <f>D24*'Teine 21'!G24/'Teine 21'!D24</f>
        <v>3.0720000000000001</v>
      </c>
      <c r="H24" s="166">
        <f>D24*'Teine 21'!H24/'Teine 21'!D24</f>
        <v>15.72</v>
      </c>
    </row>
    <row r="25" spans="2:8">
      <c r="B25" s="200" t="s">
        <v>15</v>
      </c>
      <c r="C25" s="81" t="str">
        <f>'Teine 21'!C25</f>
        <v>Pasta-köögiviljasupp (G)</v>
      </c>
      <c r="D25" s="168">
        <v>150</v>
      </c>
      <c r="E25" s="166">
        <f>D25*'Teine 21'!E25/'Teine 21'!D25</f>
        <v>77.16</v>
      </c>
      <c r="F25" s="166">
        <f>D25*'Teine 21'!F25/'Teine 21'!D25</f>
        <v>12.84</v>
      </c>
      <c r="G25" s="166">
        <f>D25*'Teine 21'!G25/'Teine 21'!D25</f>
        <v>1.0944</v>
      </c>
      <c r="H25" s="166">
        <f>D25*'Teine 21'!H25/'Teine 21'!D25</f>
        <v>2.7959999999999998</v>
      </c>
    </row>
    <row r="26" spans="2:8">
      <c r="B26" s="200"/>
      <c r="C26" s="81" t="str">
        <f>'Teine 21'!C26</f>
        <v>Hapukoor R 10% (L)</v>
      </c>
      <c r="D26" s="204">
        <v>30</v>
      </c>
      <c r="E26" s="166">
        <f>D26*'Teine 21'!E26/'Teine 21'!D26</f>
        <v>35.520000000000003</v>
      </c>
      <c r="F26" s="166">
        <f>E26*'Teine 21'!F26/'Teine 21'!E26</f>
        <v>1.2299999999999998</v>
      </c>
      <c r="G26" s="166">
        <f>F26*'Teine 21'!G26/'Teine 21'!F26</f>
        <v>3</v>
      </c>
      <c r="H26" s="166">
        <f>G26*'Teine 21'!H26/'Teine 21'!G26</f>
        <v>0.89999999999999991</v>
      </c>
    </row>
    <row r="27" spans="2:8">
      <c r="B27" s="200"/>
      <c r="C27" s="81" t="str">
        <f>'Teine 21'!C27</f>
        <v>Virsiku-kohupiimakreem (L)</v>
      </c>
      <c r="D27" s="168">
        <v>100</v>
      </c>
      <c r="E27" s="166">
        <f>D27*'Teine 21'!E27/'Teine 21'!D27</f>
        <v>160</v>
      </c>
      <c r="F27" s="166">
        <f>D27*'Teine 21'!F27/'Teine 21'!D27</f>
        <v>14.5</v>
      </c>
      <c r="G27" s="166">
        <f>D27*'Teine 21'!G27/'Teine 21'!D27</f>
        <v>9.26</v>
      </c>
      <c r="H27" s="166">
        <f>D27*'Teine 21'!H27/'Teine 21'!D27</f>
        <v>4.47</v>
      </c>
    </row>
    <row r="28" spans="2:8">
      <c r="B28" s="200"/>
      <c r="C28" s="81" t="str">
        <f>'Teine 21'!C28</f>
        <v>Marjatarretis vahukoorega (L)</v>
      </c>
      <c r="D28" s="168">
        <v>100</v>
      </c>
      <c r="E28" s="166">
        <f>D28*'Teine 21'!E28/'Teine 21'!D28</f>
        <v>133.10400000000001</v>
      </c>
      <c r="F28" s="166">
        <f>E28*'Teine 21'!F28/'Teine 21'!E28</f>
        <v>24.51</v>
      </c>
      <c r="G28" s="166">
        <f>F28*'Teine 21'!G28/'Teine 21'!F28</f>
        <v>3.0479999999999996</v>
      </c>
      <c r="H28" s="166">
        <f>G28*'Teine 21'!H28/'Teine 21'!G28</f>
        <v>2.1749999999999994</v>
      </c>
    </row>
    <row r="29" spans="2:8">
      <c r="B29" s="200"/>
      <c r="C29" s="127" t="s">
        <v>55</v>
      </c>
      <c r="D29" s="168">
        <v>25</v>
      </c>
      <c r="E29" s="166">
        <f>D29*'Teine 21'!E29/'Teine 21'!D29</f>
        <v>14.1</v>
      </c>
      <c r="F29" s="166">
        <f>D29*'Teine 21'!F29/'Teine 21'!D29</f>
        <v>1.22</v>
      </c>
      <c r="G29" s="166">
        <f>D29*'Teine 21'!G29/'Teine 21'!D29</f>
        <v>0.64</v>
      </c>
      <c r="H29" s="166">
        <f>D29*'Teine 21'!H29/'Teine 21'!D29</f>
        <v>0.86</v>
      </c>
    </row>
    <row r="30" spans="2:8">
      <c r="B30" s="200"/>
      <c r="C30" s="81" t="str">
        <f>'Teine 21'!C30</f>
        <v>Mahlajook (erinevad maitsed)</v>
      </c>
      <c r="D30" s="168">
        <v>25</v>
      </c>
      <c r="E30" s="166">
        <f>D30*'Teine 21'!E30/'Teine 21'!D30</f>
        <v>12.132200000000001</v>
      </c>
      <c r="F30" s="166">
        <f>D30*'Teine 21'!F30/'Teine 21'!D30</f>
        <v>2.9455</v>
      </c>
      <c r="G30" s="166">
        <f>D30*'Teine 21'!G30/'Teine 21'!D30</f>
        <v>1.2500000000000001E-2</v>
      </c>
      <c r="H30" s="166">
        <f>D30*'Teine 21'!H30/'Teine 21'!D30</f>
        <v>9.0749999999999997E-2</v>
      </c>
    </row>
    <row r="31" spans="2:8">
      <c r="B31" s="200"/>
      <c r="C31" s="81" t="str">
        <f>'Teine 21'!C31</f>
        <v>Joogijogurt R 1,5%, maitsestatud (L)</v>
      </c>
      <c r="D31" s="168">
        <v>25</v>
      </c>
      <c r="E31" s="166">
        <f>D31*'Teine 21'!E31/'Teine 21'!D31</f>
        <v>18.686499999999999</v>
      </c>
      <c r="F31" s="166">
        <f>D31*'Teine 21'!F31/'Teine 21'!D31</f>
        <v>3.0307499999999998</v>
      </c>
      <c r="G31" s="166">
        <f>D31*'Teine 21'!G31/'Teine 21'!D31</f>
        <v>0.375</v>
      </c>
      <c r="H31" s="166">
        <f>D31*'Teine 21'!H31/'Teine 21'!D31</f>
        <v>0.8</v>
      </c>
    </row>
    <row r="32" spans="2:8">
      <c r="B32" s="200"/>
      <c r="C32" s="81" t="str">
        <f>'Teine 21'!C32</f>
        <v>Tee, suhkruta</v>
      </c>
      <c r="D32" s="168">
        <v>50</v>
      </c>
      <c r="E32" s="166">
        <f>D32*'Teine 21'!E32/'Teine 21'!D32</f>
        <v>0.2</v>
      </c>
      <c r="F32" s="166">
        <f>D32*'Teine 21'!F32/'Teine 21'!D32</f>
        <v>0</v>
      </c>
      <c r="G32" s="166">
        <f>D32*'Teine 21'!G32/'Teine 21'!D32</f>
        <v>0</v>
      </c>
      <c r="H32" s="166">
        <f>D32*'Teine 21'!H32/'Teine 21'!D32</f>
        <v>0.05</v>
      </c>
    </row>
    <row r="33" spans="2:8">
      <c r="B33" s="201"/>
      <c r="C33" s="81" t="str">
        <f>'Teine 21'!C33</f>
        <v>Rukkileiva (3 sorti) - ja sepikutoodete valik  (G)</v>
      </c>
      <c r="D33" s="168">
        <v>50</v>
      </c>
      <c r="E33" s="166">
        <f>D33*'Teine 21'!E33/'Teine 21'!D33</f>
        <v>123.1</v>
      </c>
      <c r="F33" s="166">
        <f>D33*'Teine 21'!F33/'Teine 21'!D33</f>
        <v>26.15</v>
      </c>
      <c r="G33" s="166">
        <f>D33*'Teine 21'!G33/'Teine 21'!D33</f>
        <v>1</v>
      </c>
      <c r="H33" s="166">
        <f>D33*'Teine 21'!H33/'Teine 21'!D33</f>
        <v>3.5750000000000002</v>
      </c>
    </row>
    <row r="34" spans="2:8">
      <c r="B34" s="201"/>
      <c r="C34" s="81" t="s">
        <v>36</v>
      </c>
      <c r="D34" s="171">
        <v>50</v>
      </c>
      <c r="E34" s="166">
        <f>D34*'Teine 21'!E34/'Teine 21'!D34</f>
        <v>24.038</v>
      </c>
      <c r="F34" s="166">
        <f>D34*'Teine 21'!F34/'Teine 21'!D34</f>
        <v>6.74</v>
      </c>
      <c r="G34" s="166">
        <f>D34*'Teine 21'!G34/'Teine 21'!D34</f>
        <v>0</v>
      </c>
      <c r="H34" s="166">
        <f>D34*'Teine 21'!H34/'Teine 21'!D34</f>
        <v>0</v>
      </c>
    </row>
    <row r="35" spans="2:8" s="160" customFormat="1" ht="15.75">
      <c r="B35" s="197"/>
      <c r="C35" s="153" t="s">
        <v>7</v>
      </c>
      <c r="D35" s="143"/>
      <c r="E35" s="143">
        <f>SUM(E24:E34)</f>
        <v>708.32070000000022</v>
      </c>
      <c r="F35" s="143">
        <f t="shared" ref="F35:H35" si="1">SUM(F24:F34)</f>
        <v>97.738250000000008</v>
      </c>
      <c r="G35" s="143">
        <f t="shared" si="1"/>
        <v>21.501899999999999</v>
      </c>
      <c r="H35" s="143">
        <f t="shared" si="1"/>
        <v>31.43675</v>
      </c>
    </row>
    <row r="36" spans="2:8" s="154" customFormat="1" ht="24" customHeight="1">
      <c r="B36" s="199" t="s">
        <v>10</v>
      </c>
      <c r="C36" s="173"/>
      <c r="D36" s="165" t="s">
        <v>1</v>
      </c>
      <c r="E36" s="165" t="s">
        <v>2</v>
      </c>
      <c r="F36" s="165" t="s">
        <v>3</v>
      </c>
      <c r="G36" s="165" t="s">
        <v>4</v>
      </c>
      <c r="H36" s="165" t="s">
        <v>5</v>
      </c>
    </row>
    <row r="37" spans="2:8">
      <c r="B37" s="200" t="s">
        <v>6</v>
      </c>
      <c r="C37" s="205" t="str">
        <f>'Teine 21'!C37</f>
        <v>Hakkliha-riisipall (segahakkliha, siga-veis) (G, PT)</v>
      </c>
      <c r="D37" s="168">
        <v>50</v>
      </c>
      <c r="E37" s="166">
        <f>D37*'Teine 21'!E37/'Teine 21'!D37</f>
        <v>82.4</v>
      </c>
      <c r="F37" s="166">
        <f>D37*'Teine 21'!F37/'Teine 21'!D37</f>
        <v>5.76</v>
      </c>
      <c r="G37" s="166">
        <f>D37*'Teine 21'!G37/'Teine 21'!D37</f>
        <v>3.11</v>
      </c>
      <c r="H37" s="166">
        <f>D37*'Teine 21'!H37/'Teine 21'!D37</f>
        <v>7.7</v>
      </c>
    </row>
    <row r="38" spans="2:8">
      <c r="B38" s="200" t="s">
        <v>15</v>
      </c>
      <c r="C38" s="205" t="str">
        <f>'Teine 21'!C38</f>
        <v>Juurviljakotlet (G, PT) (mahe)</v>
      </c>
      <c r="D38" s="168">
        <v>50</v>
      </c>
      <c r="E38" s="166">
        <f>D38*'Teine 21'!E38/'Teine 21'!D38</f>
        <v>70.135999999999996</v>
      </c>
      <c r="F38" s="166">
        <f>D38*'Teine 21'!F38/'Teine 21'!D38</f>
        <v>13.994999999999999</v>
      </c>
      <c r="G38" s="166">
        <f>D38*'Teine 21'!G38/'Teine 21'!D38</f>
        <v>0.94800000000000006</v>
      </c>
      <c r="H38" s="166">
        <f>D38*'Teine 21'!H38/'Teine 21'!D38</f>
        <v>2.6905000000000001</v>
      </c>
    </row>
    <row r="39" spans="2:8">
      <c r="B39" s="201"/>
      <c r="C39" s="205" t="str">
        <f>'Teine 21'!C39</f>
        <v>Kartulipuder (L)</v>
      </c>
      <c r="D39" s="168">
        <v>100</v>
      </c>
      <c r="E39" s="166">
        <f>D39*'Teine 21'!E39/'Teine 21'!D39</f>
        <v>76.534000000000006</v>
      </c>
      <c r="F39" s="166">
        <f>D39*'Teine 21'!F39/'Teine 21'!D39</f>
        <v>15.846</v>
      </c>
      <c r="G39" s="166">
        <f>D39*'Teine 21'!G39/'Teine 21'!D39</f>
        <v>0.61</v>
      </c>
      <c r="H39" s="166">
        <f>D39*'Teine 21'!H39/'Teine 21'!D39</f>
        <v>2.363</v>
      </c>
    </row>
    <row r="40" spans="2:8">
      <c r="B40" s="201"/>
      <c r="C40" s="205" t="str">
        <f>'Teine 21'!C40</f>
        <v>Kuskuss, aurutatud (G)</v>
      </c>
      <c r="D40" s="168">
        <v>100</v>
      </c>
      <c r="E40" s="166">
        <f>D40*'Teine 21'!E40/'Teine 21'!D40</f>
        <v>128.15299999999996</v>
      </c>
      <c r="F40" s="166">
        <f>D40*'Teine 21'!F40/'Teine 21'!D40</f>
        <v>27.158999999999995</v>
      </c>
      <c r="G40" s="166">
        <f>D40*'Teine 21'!G40/'Teine 21'!D40</f>
        <v>0.68899999999999995</v>
      </c>
      <c r="H40" s="166">
        <f>D40*'Teine 21'!H40/'Teine 21'!D40</f>
        <v>3.9359999999999995</v>
      </c>
    </row>
    <row r="41" spans="2:8">
      <c r="B41" s="201"/>
      <c r="C41" s="205" t="str">
        <f>'Teine 21'!C41</f>
        <v>Peet, aurutatud</v>
      </c>
      <c r="D41" s="132">
        <v>100</v>
      </c>
      <c r="E41" s="166">
        <f>D41*'Teine 21'!E41/'Teine 21'!D41</f>
        <v>45.255000000000003</v>
      </c>
      <c r="F41" s="166">
        <f>D41*'Teine 21'!F41/'Teine 21'!D41</f>
        <v>10.92</v>
      </c>
      <c r="G41" s="166">
        <f>D41*'Teine 21'!G41/'Teine 21'!D41</f>
        <v>0.105</v>
      </c>
      <c r="H41" s="166">
        <f>D41*'Teine 21'!H41/'Teine 21'!D41</f>
        <v>1.47</v>
      </c>
    </row>
    <row r="42" spans="2:8">
      <c r="B42" s="201"/>
      <c r="C42" s="205" t="str">
        <f>'Teine 21'!C42</f>
        <v>Soe valge kaste (G, L)</v>
      </c>
      <c r="D42" s="179">
        <v>100</v>
      </c>
      <c r="E42" s="166">
        <f>D42*'Teine 21'!E42/'Teine 21'!D42</f>
        <v>118.252</v>
      </c>
      <c r="F42" s="166">
        <f>D42*'Teine 21'!F42/'Teine 21'!D42</f>
        <v>8.1539999999999999</v>
      </c>
      <c r="G42" s="166">
        <f>D42*'Teine 21'!G42/'Teine 21'!D42</f>
        <v>7.8920000000000003</v>
      </c>
      <c r="H42" s="166">
        <f>D42*'Teine 21'!H42/'Teine 21'!D42</f>
        <v>3.7460000000000004</v>
      </c>
    </row>
    <row r="43" spans="2:8">
      <c r="B43" s="201"/>
      <c r="C43" s="205" t="str">
        <f>'Teine 21'!C43</f>
        <v>Mahla-õlikaste</v>
      </c>
      <c r="D43" s="168">
        <v>5</v>
      </c>
      <c r="E43" s="166">
        <f>D43*'Teine 21'!E43/'Teine 21'!D43</f>
        <v>32.189399999999999</v>
      </c>
      <c r="F43" s="166">
        <f>D43*'Teine 21'!F43/'Teine 21'!D43</f>
        <v>9.7050000000000011E-2</v>
      </c>
      <c r="G43" s="166">
        <f>D43*'Teine 21'!G43/'Teine 21'!D43</f>
        <v>3.5305500000000003</v>
      </c>
      <c r="H43" s="166">
        <f>D43*'Teine 21'!H43/'Teine 21'!D43</f>
        <v>1.3550000000000001E-2</v>
      </c>
    </row>
    <row r="44" spans="2:8">
      <c r="B44" s="201"/>
      <c r="C44" s="205" t="str">
        <f>'Teine 21'!C44</f>
        <v>Hiina kapsa salat spinatiga</v>
      </c>
      <c r="D44" s="168">
        <v>100</v>
      </c>
      <c r="E44" s="166">
        <f>D44*'Teine 21'!E44/'Teine 21'!D44</f>
        <v>14.2</v>
      </c>
      <c r="F44" s="166">
        <f>D44*'Teine 21'!F44/'Teine 21'!D44</f>
        <v>2.42</v>
      </c>
      <c r="G44" s="166">
        <f>D44*'Teine 21'!G44/'Teine 21'!D44</f>
        <v>0.16</v>
      </c>
      <c r="H44" s="166">
        <f>D44*'Teine 21'!H44/'Teine 21'!D44</f>
        <v>1.34</v>
      </c>
    </row>
    <row r="45" spans="2:8">
      <c r="B45" s="201"/>
      <c r="C45" s="205" t="str">
        <f>'Teine 21'!C45</f>
        <v>Porgand, tomat, porrulauk</v>
      </c>
      <c r="D45" s="168">
        <v>100</v>
      </c>
      <c r="E45" s="166">
        <f>D45*'Teine 21'!E45/'Teine 21'!D45</f>
        <v>26.106666666666666</v>
      </c>
      <c r="F45" s="166">
        <f>D45*'Teine 21'!F45/'Teine 21'!D45</f>
        <v>6.17</v>
      </c>
      <c r="G45" s="166">
        <f>D45*'Teine 21'!G45/'Teine 21'!D45</f>
        <v>0.23333333333333336</v>
      </c>
      <c r="H45" s="166">
        <f>D45*'Teine 21'!H45/'Teine 21'!D45</f>
        <v>1.0000000000000002</v>
      </c>
    </row>
    <row r="46" spans="2:8">
      <c r="B46" s="201"/>
      <c r="C46" s="205" t="str">
        <f>'Teine 21'!C46</f>
        <v>Seemnesegu (mahe)</v>
      </c>
      <c r="D46" s="168">
        <v>10</v>
      </c>
      <c r="E46" s="166">
        <f>D46*'Teine 21'!E46/'Teine 21'!D46</f>
        <v>60.876700000000007</v>
      </c>
      <c r="F46" s="166">
        <f>D46*'Teine 21'!F46/'Teine 21'!D46</f>
        <v>1.2800000000000002</v>
      </c>
      <c r="G46" s="166">
        <f>D46*'Teine 21'!G46/'Teine 21'!D46</f>
        <v>5.1567000000000007</v>
      </c>
      <c r="H46" s="166">
        <f>D46*'Teine 21'!H46/'Teine 21'!D46</f>
        <v>2.8233000000000001</v>
      </c>
    </row>
    <row r="47" spans="2:8" ht="15.75">
      <c r="B47" s="202"/>
      <c r="C47" s="127" t="s">
        <v>55</v>
      </c>
      <c r="D47" s="168">
        <v>25</v>
      </c>
      <c r="E47" s="166">
        <f>D47*'Teine 21'!E47/'Teine 21'!D47</f>
        <v>14.1</v>
      </c>
      <c r="F47" s="166">
        <f>D47*'Teine 21'!F47/'Teine 21'!D47</f>
        <v>1.22</v>
      </c>
      <c r="G47" s="166">
        <f>D47*'Teine 21'!G47/'Teine 21'!D47</f>
        <v>0.64</v>
      </c>
      <c r="H47" s="166">
        <f>D47*'Teine 21'!H47/'Teine 21'!D47</f>
        <v>0.86</v>
      </c>
    </row>
    <row r="48" spans="2:8" ht="15.75">
      <c r="B48" s="202"/>
      <c r="C48" s="205" t="str">
        <f>'Teine 21'!C48</f>
        <v>Mahlajook (erinevad maitsed)</v>
      </c>
      <c r="D48" s="132">
        <v>25</v>
      </c>
      <c r="E48" s="166">
        <f>D48*'Teine 21'!E48/'Teine 21'!D48</f>
        <v>12.132200000000001</v>
      </c>
      <c r="F48" s="166">
        <f>D48*'Teine 21'!F48/'Teine 21'!D48</f>
        <v>2.9455</v>
      </c>
      <c r="G48" s="166">
        <f>D48*'Teine 21'!G48/'Teine 21'!D48</f>
        <v>1.2500000000000001E-2</v>
      </c>
      <c r="H48" s="166">
        <f>D48*'Teine 21'!H48/'Teine 21'!D48</f>
        <v>9.0749999999999997E-2</v>
      </c>
    </row>
    <row r="49" spans="2:8" ht="15.75">
      <c r="B49" s="202"/>
      <c r="C49" s="205" t="str">
        <f>'Teine 21'!C49</f>
        <v>Joogijogurt R 1,5%, maitsestatud (L)</v>
      </c>
      <c r="D49" s="132">
        <v>25</v>
      </c>
      <c r="E49" s="166">
        <f>D49*'Teine 21'!E49/'Teine 21'!D49</f>
        <v>18.686499999999999</v>
      </c>
      <c r="F49" s="166">
        <f>D49*'Teine 21'!F49/'Teine 21'!D49</f>
        <v>3.0307499999999998</v>
      </c>
      <c r="G49" s="166">
        <f>D49*'Teine 21'!G49/'Teine 21'!D49</f>
        <v>0.375</v>
      </c>
      <c r="H49" s="166">
        <f>D49*'Teine 21'!H49/'Teine 21'!D49</f>
        <v>0.8</v>
      </c>
    </row>
    <row r="50" spans="2:8">
      <c r="B50" s="200"/>
      <c r="C50" s="205" t="str">
        <f>'Teine 21'!C50</f>
        <v>Tee, suhkruta</v>
      </c>
      <c r="D50" s="170">
        <v>50</v>
      </c>
      <c r="E50" s="166">
        <f>D50*'Teine 21'!E50/'Teine 21'!D50</f>
        <v>0.2</v>
      </c>
      <c r="F50" s="166">
        <f>D50*'Teine 21'!F50/'Teine 21'!D50</f>
        <v>0</v>
      </c>
      <c r="G50" s="166">
        <f>D50*'Teine 21'!G50/'Teine 21'!D50</f>
        <v>0</v>
      </c>
      <c r="H50" s="166">
        <f>D50*'Teine 21'!H50/'Teine 21'!D50</f>
        <v>0.05</v>
      </c>
    </row>
    <row r="51" spans="2:8" ht="15.75">
      <c r="B51" s="202"/>
      <c r="C51" s="205" t="str">
        <f>'Teine 21'!C51</f>
        <v>Rukkileiva (3 sorti) - ja sepikutoodete valik  (G)</v>
      </c>
      <c r="D51" s="137">
        <v>50</v>
      </c>
      <c r="E51" s="166">
        <f>D51*'Teine 21'!E51/'Teine 21'!D51</f>
        <v>123.1</v>
      </c>
      <c r="F51" s="166">
        <f>D51*'Teine 21'!F51/'Teine 21'!D51</f>
        <v>26.15</v>
      </c>
      <c r="G51" s="166">
        <f>D51*'Teine 21'!G51/'Teine 21'!D51</f>
        <v>1</v>
      </c>
      <c r="H51" s="166">
        <f>D51*'Teine 21'!H51/'Teine 21'!D51</f>
        <v>3.5750000000000002</v>
      </c>
    </row>
    <row r="52" spans="2:8">
      <c r="B52" s="201"/>
      <c r="C52" s="205" t="str">
        <f>'Teine 21'!C52</f>
        <v>Apelsin</v>
      </c>
      <c r="D52" s="168">
        <v>50</v>
      </c>
      <c r="E52" s="166">
        <f>D52*'Teine 21'!E52/'Teine 21'!D52</f>
        <v>21.35</v>
      </c>
      <c r="F52" s="166">
        <f>D52*'Teine 21'!F52/'Teine 21'!D52</f>
        <v>4.25</v>
      </c>
      <c r="G52" s="166">
        <f>D52*'Teine 21'!G52/'Teine 21'!D52</f>
        <v>0.05</v>
      </c>
      <c r="H52" s="166">
        <f>D52*'Teine 21'!H52/'Teine 21'!D52</f>
        <v>0.55000000000000004</v>
      </c>
    </row>
    <row r="53" spans="2:8" s="160" customFormat="1" ht="15.75">
      <c r="B53" s="197"/>
      <c r="C53" s="153" t="s">
        <v>7</v>
      </c>
      <c r="D53" s="143"/>
      <c r="E53" s="143">
        <f>SUM(E37:E52)</f>
        <v>843.67146666666679</v>
      </c>
      <c r="F53" s="143">
        <f t="shared" ref="F53:H53" si="2">SUM(F37:F52)</f>
        <v>129.39729999999997</v>
      </c>
      <c r="G53" s="143">
        <f t="shared" si="2"/>
        <v>24.512083333333337</v>
      </c>
      <c r="H53" s="143">
        <f t="shared" si="2"/>
        <v>33.008099999999992</v>
      </c>
    </row>
    <row r="54" spans="2:8" s="154" customFormat="1" ht="24" customHeight="1">
      <c r="B54" s="199" t="s">
        <v>11</v>
      </c>
      <c r="C54" s="164"/>
      <c r="D54" s="165" t="s">
        <v>1</v>
      </c>
      <c r="E54" s="165" t="s">
        <v>2</v>
      </c>
      <c r="F54" s="165" t="s">
        <v>3</v>
      </c>
      <c r="G54" s="165" t="s">
        <v>4</v>
      </c>
      <c r="H54" s="165" t="s">
        <v>5</v>
      </c>
    </row>
    <row r="55" spans="2:8" s="154" customFormat="1">
      <c r="B55" s="200" t="s">
        <v>6</v>
      </c>
      <c r="C55" s="180" t="str">
        <f>'Teine 21'!C55</f>
        <v>Rassolnik kanalihaga (G)</v>
      </c>
      <c r="D55" s="168">
        <v>150</v>
      </c>
      <c r="E55" s="166">
        <f>D55*'Teine 21'!E55/'Teine 21'!D55</f>
        <v>67.176000000000002</v>
      </c>
      <c r="F55" s="166">
        <f>D55*'Teine 21'!F55/'Teine 21'!D55</f>
        <v>10.875</v>
      </c>
      <c r="G55" s="166">
        <f>D55*'Teine 21'!G55/'Teine 21'!D55</f>
        <v>0.5159999999999999</v>
      </c>
      <c r="H55" s="166">
        <f>D55*'Teine 21'!H55/'Teine 21'!D55</f>
        <v>5.3250000000000002</v>
      </c>
    </row>
    <row r="56" spans="2:8" s="154" customFormat="1">
      <c r="B56" s="200" t="s">
        <v>15</v>
      </c>
      <c r="C56" s="180" t="str">
        <f>'Teine 21'!C56</f>
        <v>Rassolnik põldubadega (G) (mahe)</v>
      </c>
      <c r="D56" s="168">
        <v>150</v>
      </c>
      <c r="E56" s="166">
        <f>D56*'Teine 21'!E56/'Teine 21'!D56</f>
        <v>63.472499999999997</v>
      </c>
      <c r="F56" s="166">
        <f>D56*'Teine 21'!F56/'Teine 21'!D56</f>
        <v>13.95</v>
      </c>
      <c r="G56" s="166">
        <f>D56*'Teine 21'!G56/'Teine 21'!D56</f>
        <v>0.3075</v>
      </c>
      <c r="H56" s="166">
        <f>D56*'Teine 21'!H56/'Teine 21'!D56</f>
        <v>2.3384999999999998</v>
      </c>
    </row>
    <row r="57" spans="2:8" s="154" customFormat="1">
      <c r="B57" s="289"/>
      <c r="C57" s="180" t="str">
        <f>'Teine 21'!C57</f>
        <v>Hapukoor R 10% (L)</v>
      </c>
      <c r="D57" s="168">
        <v>30</v>
      </c>
      <c r="E57" s="166">
        <f>D57*'Teine 21'!E57/'Teine 21'!D57</f>
        <v>35.520000000000003</v>
      </c>
      <c r="F57" s="166">
        <f>E57*'Teine 21'!F57/'Teine 21'!E57</f>
        <v>1.2299999999999998</v>
      </c>
      <c r="G57" s="166">
        <f>F57*'Teine 21'!G57/'Teine 21'!F57</f>
        <v>3</v>
      </c>
      <c r="H57" s="166">
        <f>G57*'Teine 21'!H57/'Teine 21'!G57</f>
        <v>0.89999999999999991</v>
      </c>
    </row>
    <row r="58" spans="2:8" s="154" customFormat="1">
      <c r="B58" s="200"/>
      <c r="C58" s="180" t="str">
        <f>'Teine 21'!C58</f>
        <v>Muffin vanillikastmega (G, M, L)</v>
      </c>
      <c r="D58" s="168">
        <v>100</v>
      </c>
      <c r="E58" s="166">
        <f>D58*'Teine 21'!E58/'Teine 21'!D58</f>
        <v>226.25</v>
      </c>
      <c r="F58" s="166">
        <f>D58*'Teine 21'!F58/'Teine 21'!D58</f>
        <v>27.375</v>
      </c>
      <c r="G58" s="166">
        <f>D58*'Teine 21'!G58/'Teine 21'!D58</f>
        <v>10.85</v>
      </c>
      <c r="H58" s="166">
        <f>D58*'Teine 21'!H58/'Teine 21'!D58</f>
        <v>3.8624999999999998</v>
      </c>
    </row>
    <row r="59" spans="2:8" s="154" customFormat="1">
      <c r="B59" s="200"/>
      <c r="C59" s="180" t="str">
        <f>'Teine 21'!C59</f>
        <v>Jogurtikreem tikri ja piparmündiga (L)</v>
      </c>
      <c r="D59" s="168">
        <v>100</v>
      </c>
      <c r="E59" s="166">
        <f>D59*'Teine 21'!E59/'Teine 21'!D59</f>
        <v>99.6</v>
      </c>
      <c r="F59" s="166">
        <f>D59*'Teine 21'!F59/'Teine 21'!D59</f>
        <v>9.85</v>
      </c>
      <c r="G59" s="166">
        <f>D59*'Teine 21'!G59/'Teine 21'!D59</f>
        <v>5.42</v>
      </c>
      <c r="H59" s="166">
        <f>D59*'Teine 21'!H59/'Teine 21'!D59</f>
        <v>2.52</v>
      </c>
    </row>
    <row r="60" spans="2:8" s="154" customFormat="1">
      <c r="B60" s="200"/>
      <c r="C60" s="127" t="s">
        <v>55</v>
      </c>
      <c r="D60" s="168">
        <v>25</v>
      </c>
      <c r="E60" s="166">
        <f>D60*'Teine 21'!E60/'Teine 21'!D60</f>
        <v>14.1</v>
      </c>
      <c r="F60" s="166">
        <f>D60*'Teine 21'!F60/'Teine 21'!D60</f>
        <v>1.22</v>
      </c>
      <c r="G60" s="166">
        <f>D60*'Teine 21'!G60/'Teine 21'!D60</f>
        <v>0.64</v>
      </c>
      <c r="H60" s="166">
        <f>D60*'Teine 21'!H60/'Teine 21'!D60</f>
        <v>0.86</v>
      </c>
    </row>
    <row r="61" spans="2:8" s="154" customFormat="1">
      <c r="B61" s="200"/>
      <c r="C61" s="180" t="str">
        <f>'Teine 21'!C61</f>
        <v>Mahlajook (erinevad maitsed)</v>
      </c>
      <c r="D61" s="168">
        <v>25</v>
      </c>
      <c r="E61" s="166">
        <f>D61*'Teine 21'!E61/'Teine 21'!D61</f>
        <v>12.132200000000001</v>
      </c>
      <c r="F61" s="166">
        <f>D61*'Teine 21'!F61/'Teine 21'!D61</f>
        <v>2.9455</v>
      </c>
      <c r="G61" s="166">
        <f>D61*'Teine 21'!G61/'Teine 21'!D61</f>
        <v>1.2500000000000001E-2</v>
      </c>
      <c r="H61" s="166">
        <f>D61*'Teine 21'!H61/'Teine 21'!D61</f>
        <v>9.0749999999999997E-2</v>
      </c>
    </row>
    <row r="62" spans="2:8" s="154" customFormat="1">
      <c r="B62" s="200"/>
      <c r="C62" s="180" t="str">
        <f>'Teine 21'!C62</f>
        <v>Joogijogurt R 1,5%, maitsestatud (L)</v>
      </c>
      <c r="D62" s="168">
        <v>25</v>
      </c>
      <c r="E62" s="166">
        <f>D62*'Teine 21'!E62/'Teine 21'!D62</f>
        <v>18.686499999999999</v>
      </c>
      <c r="F62" s="166">
        <f>D62*'Teine 21'!F62/'Teine 21'!D62</f>
        <v>3.0307499999999998</v>
      </c>
      <c r="G62" s="166">
        <f>D62*'Teine 21'!G62/'Teine 21'!D62</f>
        <v>0.375</v>
      </c>
      <c r="H62" s="166">
        <f>D62*'Teine 21'!H62/'Teine 21'!D62</f>
        <v>0.8</v>
      </c>
    </row>
    <row r="63" spans="2:8" s="154" customFormat="1">
      <c r="B63" s="200"/>
      <c r="C63" s="180" t="str">
        <f>'Teine 21'!C63</f>
        <v>Tee, suhkruta</v>
      </c>
      <c r="D63" s="168">
        <v>50</v>
      </c>
      <c r="E63" s="166">
        <f>D63*'Teine 21'!E63/'Teine 21'!D63</f>
        <v>0.2</v>
      </c>
      <c r="F63" s="166">
        <f>D63*'Teine 21'!F63/'Teine 21'!D63</f>
        <v>0</v>
      </c>
      <c r="G63" s="166">
        <f>D63*'Teine 21'!G63/'Teine 21'!D63</f>
        <v>0</v>
      </c>
      <c r="H63" s="166">
        <f>D63*'Teine 21'!H63/'Teine 21'!D63</f>
        <v>0.05</v>
      </c>
    </row>
    <row r="64" spans="2:8" s="154" customFormat="1">
      <c r="B64" s="200"/>
      <c r="C64" s="180" t="str">
        <f>'Teine 21'!C64</f>
        <v>Rukkileiva (3 sorti) - ja sepikutoodete valik  (G)</v>
      </c>
      <c r="D64" s="168">
        <v>50</v>
      </c>
      <c r="E64" s="166">
        <f>D64*'Teine 21'!E64/'Teine 21'!D64</f>
        <v>123.1</v>
      </c>
      <c r="F64" s="166">
        <f>D64*'Teine 21'!F64/'Teine 21'!D64</f>
        <v>26.15</v>
      </c>
      <c r="G64" s="166">
        <f>D64*'Teine 21'!G64/'Teine 21'!D64</f>
        <v>1</v>
      </c>
      <c r="H64" s="166">
        <f>D64*'Teine 21'!H64/'Teine 21'!D64</f>
        <v>3.5750000000000002</v>
      </c>
    </row>
    <row r="65" spans="2:13" ht="15.75">
      <c r="B65" s="202"/>
      <c r="C65" s="180" t="s">
        <v>14</v>
      </c>
      <c r="D65" s="145">
        <v>50</v>
      </c>
      <c r="E65" s="166">
        <f>D65*'Teine 21'!E65/'Teine 21'!D65</f>
        <v>19.988</v>
      </c>
      <c r="F65" s="166">
        <f>D65*'Teine 21'!F65/'Teine 21'!D65</f>
        <v>5.97</v>
      </c>
      <c r="G65" s="166">
        <f>D65*'Teine 21'!G65/'Teine 21'!D65</f>
        <v>0</v>
      </c>
      <c r="H65" s="166">
        <f>D65*'Teine 21'!H65/'Teine 21'!D65</f>
        <v>0.15</v>
      </c>
    </row>
    <row r="66" spans="2:13" s="160" customFormat="1" ht="15.75">
      <c r="B66" s="317"/>
      <c r="C66" s="318" t="s">
        <v>7</v>
      </c>
      <c r="D66" s="319"/>
      <c r="E66" s="143">
        <f>SUM(E55:E65)</f>
        <v>680.22520000000009</v>
      </c>
      <c r="F66" s="143">
        <f>SUM(F55:F65)</f>
        <v>102.59625</v>
      </c>
      <c r="G66" s="143">
        <f>SUM(G55:G65)</f>
        <v>22.120999999999999</v>
      </c>
      <c r="H66" s="143">
        <f>SUM(H55:H65)</f>
        <v>20.471749999999997</v>
      </c>
    </row>
    <row r="67" spans="2:13" s="154" customFormat="1" ht="24" customHeight="1">
      <c r="B67" s="288" t="s">
        <v>12</v>
      </c>
      <c r="C67" s="302"/>
      <c r="D67" s="190" t="s">
        <v>1</v>
      </c>
      <c r="E67" s="298" t="s">
        <v>2</v>
      </c>
      <c r="F67" s="165" t="s">
        <v>3</v>
      </c>
      <c r="G67" s="165" t="s">
        <v>4</v>
      </c>
      <c r="H67" s="165" t="s">
        <v>5</v>
      </c>
    </row>
    <row r="68" spans="2:13" ht="30">
      <c r="B68" s="362" t="s">
        <v>6</v>
      </c>
      <c r="C68" s="366" t="str">
        <f>'Teine 21'!C68</f>
        <v>Värskekapsahautis sealihaga (sealiha, kapsas, porgand, mugulsibul, till)</v>
      </c>
      <c r="D68" s="364">
        <v>75</v>
      </c>
      <c r="E68" s="365">
        <f>D68*'Teine 21'!E68/'Teine 21'!D68</f>
        <v>89</v>
      </c>
      <c r="F68" s="365">
        <f>E68*'Teine 21'!F68/'Teine 21'!E68</f>
        <v>5.1875</v>
      </c>
      <c r="G68" s="365">
        <f>F68*'Teine 21'!G68/'Teine 21'!F68</f>
        <v>5.5</v>
      </c>
      <c r="H68" s="365">
        <f>G68*'Teine 21'!H68/'Teine 21'!G68</f>
        <v>3.9</v>
      </c>
    </row>
    <row r="69" spans="2:13">
      <c r="B69" s="289" t="s">
        <v>15</v>
      </c>
      <c r="C69" s="203" t="str">
        <f>'Teine 21'!C69</f>
        <v>Värskekapsa-läätsehautis (mahe)</v>
      </c>
      <c r="D69" s="168">
        <v>75</v>
      </c>
      <c r="E69" s="300">
        <f>D69*'Teine 21'!E69/'Teine 21'!D69</f>
        <v>99.25</v>
      </c>
      <c r="F69" s="168">
        <f>D69*'Teine 21'!F69/'Teine 21'!D69</f>
        <v>12.324999999999999</v>
      </c>
      <c r="G69" s="168">
        <f>D69*'Teine 21'!G69/'Teine 21'!D69</f>
        <v>2.625</v>
      </c>
      <c r="H69" s="168">
        <f>D69*'Teine 21'!H69/'Teine 21'!D69</f>
        <v>5.0875000000000004</v>
      </c>
    </row>
    <row r="70" spans="2:13">
      <c r="B70" s="289"/>
      <c r="C70" s="203" t="str">
        <f>'Teine 21'!C70</f>
        <v xml:space="preserve">Kartul, aurutatud </v>
      </c>
      <c r="D70" s="168">
        <v>100</v>
      </c>
      <c r="E70" s="300">
        <f>D70*'Teine 21'!E70/'Teine 21'!D70</f>
        <v>157.70200000000003</v>
      </c>
      <c r="F70" s="300">
        <f>E70*'Teine 21'!F70/'Teine 21'!E70</f>
        <v>26.876000000000001</v>
      </c>
      <c r="G70" s="300">
        <f>F70*'Teine 21'!G70/'Teine 21'!F70</f>
        <v>4.742</v>
      </c>
      <c r="H70" s="300">
        <f>G70*'Teine 21'!H70/'Teine 21'!G70</f>
        <v>2.2770000000000006</v>
      </c>
    </row>
    <row r="71" spans="2:13">
      <c r="B71" s="155"/>
      <c r="C71" s="203" t="str">
        <f>'Teine 21'!C71</f>
        <v>Kuskuss, aurutatud (G)</v>
      </c>
      <c r="D71" s="168">
        <v>100</v>
      </c>
      <c r="E71" s="300">
        <f>D71*'Teine 21'!E71/'Teine 21'!D71</f>
        <v>134.33333333333331</v>
      </c>
      <c r="F71" s="168">
        <f>D71*'Teine 21'!F71/'Teine 21'!D71</f>
        <v>27.166666666666668</v>
      </c>
      <c r="G71" s="168">
        <f>D71*'Teine 21'!G71/'Teine 21'!D71</f>
        <v>0.72166666666666657</v>
      </c>
      <c r="H71" s="168">
        <f>D71*'Teine 21'!H71/'Teine 21'!D71</f>
        <v>4.1333333333333337</v>
      </c>
      <c r="I71" s="163"/>
      <c r="J71" s="163"/>
      <c r="K71" s="163"/>
      <c r="L71" s="163"/>
      <c r="M71" s="163"/>
    </row>
    <row r="72" spans="2:13">
      <c r="B72" s="155"/>
      <c r="C72" s="203" t="str">
        <f>'Teine 21'!C72</f>
        <v>Ahjuköögiviljad</v>
      </c>
      <c r="D72" s="168">
        <v>100</v>
      </c>
      <c r="E72" s="300">
        <f>D72*'Teine 21'!E72/'Teine 21'!D72</f>
        <v>70.72</v>
      </c>
      <c r="F72" s="168">
        <f>D72*'Teine 21'!F72/'Teine 21'!D72</f>
        <v>11.08</v>
      </c>
      <c r="G72" s="168">
        <f>D72*'Teine 21'!G72/'Teine 21'!D72</f>
        <v>1.44</v>
      </c>
      <c r="H72" s="168">
        <f>D72*'Teine 21'!H72/'Teine 21'!D72</f>
        <v>1.44</v>
      </c>
    </row>
    <row r="73" spans="2:13">
      <c r="B73" s="155"/>
      <c r="C73" s="203" t="str">
        <f>'Teine 21'!C73</f>
        <v>Hapukurgi-jogurtikaste (L)</v>
      </c>
      <c r="D73" s="168">
        <v>100</v>
      </c>
      <c r="E73" s="300">
        <f>D73*'Teine 21'!E73/'Teine 21'!D73</f>
        <v>101.8</v>
      </c>
      <c r="F73" s="168">
        <f>D73*'Teine 21'!F73/'Teine 21'!D73</f>
        <v>7.52</v>
      </c>
      <c r="G73" s="168">
        <f>D73*'Teine 21'!G73/'Teine 21'!D73</f>
        <v>6.84</v>
      </c>
      <c r="H73" s="168">
        <f>D73*'Teine 21'!H73/'Teine 21'!D73</f>
        <v>2.38</v>
      </c>
    </row>
    <row r="74" spans="2:13">
      <c r="B74" s="155"/>
      <c r="C74" s="203" t="str">
        <f>'Teine 21'!C74</f>
        <v>Mahla-õlikaste</v>
      </c>
      <c r="D74" s="168">
        <v>5</v>
      </c>
      <c r="E74" s="300">
        <f>D74*'Teine 21'!E74/'Teine 21'!D74</f>
        <v>32.189399999999999</v>
      </c>
      <c r="F74" s="300">
        <f>E74*'Teine 21'!F74/'Teine 21'!E74</f>
        <v>9.7050000000000011E-2</v>
      </c>
      <c r="G74" s="300">
        <f>F74*'Teine 21'!G74/'Teine 21'!F74</f>
        <v>3.5305500000000003</v>
      </c>
      <c r="H74" s="300">
        <f>G74*'Teine 21'!H74/'Teine 21'!G74</f>
        <v>1.3550000000000001E-2</v>
      </c>
    </row>
    <row r="75" spans="2:13">
      <c r="B75" s="155"/>
      <c r="C75" s="203" t="str">
        <f>'Teine 21'!C75</f>
        <v>Porgandi-paprikasalat</v>
      </c>
      <c r="D75" s="341">
        <v>100</v>
      </c>
      <c r="E75" s="300">
        <f>D75*'Teine 21'!E75/'Teine 21'!D75</f>
        <v>38.4</v>
      </c>
      <c r="F75" s="300">
        <f>E75*'Teine 21'!F75/'Teine 21'!E75</f>
        <v>4.8</v>
      </c>
      <c r="G75" s="300">
        <f>F75*'Teine 21'!G75/'Teine 21'!F75</f>
        <v>1.198</v>
      </c>
      <c r="H75" s="300">
        <f>G75*'Teine 21'!H75/'Teine 21'!G75</f>
        <v>0.79200000000000004</v>
      </c>
    </row>
    <row r="76" spans="2:13">
      <c r="B76" s="155"/>
      <c r="C76" s="203" t="str">
        <f>'Teine 21'!C76</f>
        <v>Peet, kaalikas, mais</v>
      </c>
      <c r="D76" s="168">
        <v>100</v>
      </c>
      <c r="E76" s="300">
        <f>D76*'Teine 21'!E76/'Teine 21'!D76</f>
        <v>54.502666666666663</v>
      </c>
      <c r="F76" s="168">
        <f>D76*'Teine 21'!F76/'Teine 21'!D76</f>
        <v>12.290000000000001</v>
      </c>
      <c r="G76" s="168">
        <f>D76*'Teine 21'!G76/'Teine 21'!D76</f>
        <v>0.56666666666666676</v>
      </c>
      <c r="H76" s="168">
        <f>D76*'Teine 21'!H76/'Teine 21'!D76</f>
        <v>1.9333333333333336</v>
      </c>
    </row>
    <row r="77" spans="2:13">
      <c r="B77" s="155"/>
      <c r="C77" s="203" t="str">
        <f>'Teine 21'!C77</f>
        <v>Seemnesegu (mahe)</v>
      </c>
      <c r="D77" s="168">
        <v>15</v>
      </c>
      <c r="E77" s="300">
        <f>D77*'Teine 21'!E77/'Teine 21'!D77</f>
        <v>91.315050000000014</v>
      </c>
      <c r="F77" s="168">
        <f>D77*'Teine 21'!F77/'Teine 21'!D77</f>
        <v>1.9200000000000004</v>
      </c>
      <c r="G77" s="168">
        <f>D77*'Teine 21'!G77/'Teine 21'!D77</f>
        <v>7.7350500000000011</v>
      </c>
      <c r="H77" s="168">
        <f>D77*'Teine 21'!H77/'Teine 21'!D77</f>
        <v>4.2349499999999995</v>
      </c>
    </row>
    <row r="78" spans="2:13">
      <c r="B78" s="155"/>
      <c r="C78" s="203" t="s">
        <v>78</v>
      </c>
      <c r="D78" s="168">
        <v>25</v>
      </c>
      <c r="E78" s="300">
        <f>D78*'Teine 21'!E78/'Teine 21'!D78</f>
        <v>14.1</v>
      </c>
      <c r="F78" s="168">
        <f>D78*'Teine 21'!F78/'Teine 21'!D78</f>
        <v>1.22</v>
      </c>
      <c r="G78" s="168">
        <f>D78*'Teine 21'!G78/'Teine 21'!D78</f>
        <v>0.64</v>
      </c>
      <c r="H78" s="168">
        <f>D78*'Teine 21'!H78/'Teine 21'!D78</f>
        <v>0.86</v>
      </c>
    </row>
    <row r="79" spans="2:13">
      <c r="B79" s="155"/>
      <c r="C79" s="203" t="str">
        <f>'Teine 21'!C79</f>
        <v>Mahlajook (erinevad maitsed)</v>
      </c>
      <c r="D79" s="139">
        <v>25</v>
      </c>
      <c r="E79" s="300">
        <f>D79*'Teine 21'!E79/'Teine 21'!D79</f>
        <v>12.132200000000001</v>
      </c>
      <c r="F79" s="168">
        <f>D79*'Teine 21'!F79/'Teine 21'!D79</f>
        <v>2.9455</v>
      </c>
      <c r="G79" s="168">
        <f>D79*'Teine 21'!G79/'Teine 21'!D79</f>
        <v>1.2500000000000001E-2</v>
      </c>
      <c r="H79" s="168">
        <f>D79*'Teine 21'!H79/'Teine 21'!D79</f>
        <v>9.0749999999999997E-2</v>
      </c>
    </row>
    <row r="80" spans="2:13">
      <c r="B80" s="155"/>
      <c r="C80" s="203" t="str">
        <f>'Teine 21'!C80</f>
        <v>Joogijogurt R 1,5%, maitsestatud (L)</v>
      </c>
      <c r="D80" s="139">
        <v>25</v>
      </c>
      <c r="E80" s="300">
        <f>D80*'Teine 21'!E80/'Teine 21'!D80</f>
        <v>18.686499999999999</v>
      </c>
      <c r="F80" s="168">
        <f>D80*'Teine 21'!F80/'Teine 21'!D80</f>
        <v>3.0307499999999998</v>
      </c>
      <c r="G80" s="168">
        <f>D80*'Teine 21'!G80/'Teine 21'!D80</f>
        <v>0.375</v>
      </c>
      <c r="H80" s="168">
        <f>D80*'Teine 21'!H80/'Teine 21'!D80</f>
        <v>0.8</v>
      </c>
    </row>
    <row r="81" spans="2:8" ht="15.75">
      <c r="B81" s="304"/>
      <c r="C81" s="203" t="str">
        <f>'Teine 21'!C81</f>
        <v>Vaarika-mündijook</v>
      </c>
      <c r="D81" s="156">
        <v>50</v>
      </c>
      <c r="E81" s="300">
        <f>D81*'Teine 21'!E81/'Teine 21'!D81</f>
        <v>11</v>
      </c>
      <c r="F81" s="168">
        <f>D81*'Teine 21'!F81/'Teine 21'!D81</f>
        <v>2.75</v>
      </c>
      <c r="G81" s="168">
        <f>D81*'Teine 21'!G81/'Teine 21'!D81</f>
        <v>0</v>
      </c>
      <c r="H81" s="168">
        <f>D81*'Teine 21'!H81/'Teine 21'!D81</f>
        <v>0</v>
      </c>
    </row>
    <row r="82" spans="2:8" ht="15.75">
      <c r="B82" s="304"/>
      <c r="C82" s="203" t="str">
        <f>'Teine 21'!C82</f>
        <v>Rukkileiva (3 sorti) - ja sepikutoodete valik  (G)</v>
      </c>
      <c r="D82" s="145">
        <v>50</v>
      </c>
      <c r="E82" s="300">
        <f>D82*'Teine 21'!E82/'Teine 21'!D82</f>
        <v>123.1</v>
      </c>
      <c r="F82" s="168">
        <f>D82*'Teine 21'!F82/'Teine 21'!D82</f>
        <v>26.15</v>
      </c>
      <c r="G82" s="168">
        <f>D82*'Teine 21'!G82/'Teine 21'!D82</f>
        <v>1</v>
      </c>
      <c r="H82" s="168">
        <f>D82*'Teine 21'!H82/'Teine 21'!D82</f>
        <v>3.5750000000000002</v>
      </c>
    </row>
    <row r="83" spans="2:8" ht="15.75">
      <c r="B83" s="304"/>
      <c r="C83" s="203" t="s">
        <v>36</v>
      </c>
      <c r="D83" s="168">
        <v>50</v>
      </c>
      <c r="E83" s="300">
        <f>D83*'Teine 21'!E83/'Teine 21'!D83</f>
        <v>24.038</v>
      </c>
      <c r="F83" s="168">
        <f>D83*'Teine 21'!F83/'Teine 21'!D83</f>
        <v>6.74</v>
      </c>
      <c r="G83" s="168">
        <f>D83*'Teine 21'!G83/'Teine 21'!D83</f>
        <v>0</v>
      </c>
      <c r="H83" s="168">
        <f>D83*'Teine 21'!H83/'Teine 21'!D83</f>
        <v>0</v>
      </c>
    </row>
    <row r="84" spans="2:8" s="160" customFormat="1" ht="15.75">
      <c r="B84" s="277"/>
      <c r="C84" s="141" t="s">
        <v>7</v>
      </c>
      <c r="D84" s="143"/>
      <c r="E84" s="315">
        <f>SUM(E68:E83)</f>
        <v>1072.2691499999999</v>
      </c>
      <c r="F84" s="158">
        <f t="shared" ref="F84:H84" si="3">SUM(F68:F83)</f>
        <v>152.09846666666667</v>
      </c>
      <c r="G84" s="158">
        <f t="shared" si="3"/>
        <v>36.926433333333335</v>
      </c>
      <c r="H84" s="158">
        <f t="shared" si="3"/>
        <v>31.517416666666669</v>
      </c>
    </row>
    <row r="85" spans="2:8" ht="15.75">
      <c r="B85" s="306"/>
      <c r="C85" s="283" t="s">
        <v>13</v>
      </c>
      <c r="D85" s="306"/>
      <c r="E85" s="316">
        <f>AVERAGE(E22,E35,E53,E66,E84)</f>
        <v>830.68163000000004</v>
      </c>
      <c r="F85" s="181">
        <f>AVERAGE(F22,F35,F53,F66,F84)</f>
        <v>122.48084666666666</v>
      </c>
      <c r="G85" s="181">
        <f>AVERAGE(G22,G35,G53,G66,G84)</f>
        <v>26.390783333333331</v>
      </c>
      <c r="H85" s="181">
        <f>AVERAGE(H22,H35,H53,H66,H84)</f>
        <v>29.519323333333329</v>
      </c>
    </row>
    <row r="86" spans="2:8" ht="15.75">
      <c r="B86" s="438" t="s">
        <v>88</v>
      </c>
      <c r="C86" s="438"/>
      <c r="D86" s="438"/>
      <c r="E86" s="182"/>
      <c r="F86" s="183"/>
      <c r="G86" s="183"/>
      <c r="H86" s="183"/>
    </row>
    <row r="87" spans="2:8">
      <c r="B87" s="437" t="s">
        <v>80</v>
      </c>
      <c r="C87" s="437"/>
      <c r="D87" s="437"/>
    </row>
    <row r="88" spans="2:8">
      <c r="B88" s="437" t="s">
        <v>81</v>
      </c>
      <c r="C88" s="437"/>
      <c r="D88" s="437"/>
      <c r="E88" s="4"/>
      <c r="F88" s="4"/>
      <c r="G88" s="4"/>
      <c r="H88" s="131"/>
    </row>
    <row r="89" spans="2:8" ht="33" customHeight="1">
      <c r="B89" s="443" t="s">
        <v>171</v>
      </c>
      <c r="C89" s="443"/>
      <c r="D89" s="443"/>
    </row>
    <row r="90" spans="2:8" ht="15.75">
      <c r="B90" s="438" t="s">
        <v>89</v>
      </c>
      <c r="C90" s="438"/>
      <c r="D90" s="438"/>
    </row>
    <row r="91" spans="2:8">
      <c r="B91" s="230" t="s">
        <v>84</v>
      </c>
      <c r="C91" s="437" t="s">
        <v>87</v>
      </c>
      <c r="D91" s="437"/>
    </row>
    <row r="92" spans="2:8">
      <c r="B92" s="230" t="s">
        <v>85</v>
      </c>
      <c r="C92" s="437" t="s">
        <v>86</v>
      </c>
      <c r="D92" s="437"/>
    </row>
    <row r="93" spans="2:8">
      <c r="B93" s="230" t="s">
        <v>79</v>
      </c>
      <c r="C93" s="437"/>
      <c r="D93" s="437"/>
    </row>
    <row r="94" spans="2:8" ht="15.75">
      <c r="B94" s="438" t="s">
        <v>82</v>
      </c>
      <c r="C94" s="438"/>
      <c r="D94" s="438"/>
    </row>
    <row r="95" spans="2:8">
      <c r="B95" s="437" t="s">
        <v>90</v>
      </c>
      <c r="C95" s="437"/>
      <c r="D95" s="437"/>
    </row>
  </sheetData>
  <mergeCells count="12">
    <mergeCell ref="B1:C4"/>
    <mergeCell ref="D1:D5"/>
    <mergeCell ref="B86:D86"/>
    <mergeCell ref="B87:D87"/>
    <mergeCell ref="B88:D88"/>
    <mergeCell ref="B94:D94"/>
    <mergeCell ref="B95:D95"/>
    <mergeCell ref="B89:D89"/>
    <mergeCell ref="B90:D90"/>
    <mergeCell ref="C91:D91"/>
    <mergeCell ref="C92:D92"/>
    <mergeCell ref="C93:D93"/>
  </mergeCells>
  <pageMargins left="0.7" right="0.7" top="0.75" bottom="0.75" header="0.3" footer="0.3"/>
  <pageSetup paperSize="9" scale="4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DD26B-83A0-4C1E-AE38-FBEC134ACA8A}">
  <sheetPr>
    <pageSetUpPr fitToPage="1"/>
  </sheetPr>
  <dimension ref="B1:M99"/>
  <sheetViews>
    <sheetView topLeftCell="A71" zoomScale="90" zoomScaleNormal="90" workbookViewId="0">
      <selection activeCell="K96" sqref="K96"/>
    </sheetView>
  </sheetViews>
  <sheetFormatPr defaultColWidth="9.28515625" defaultRowHeight="14.25"/>
  <cols>
    <col min="1" max="1" width="9.28515625" style="184"/>
    <col min="2" max="2" width="25.5703125" style="184" customWidth="1"/>
    <col min="3" max="3" width="55.5703125" style="184" customWidth="1"/>
    <col min="4" max="8" width="15.5703125" style="184" customWidth="1"/>
    <col min="9" max="16384" width="9.28515625" style="184"/>
  </cols>
  <sheetData>
    <row r="1" spans="2:8" ht="15" customHeight="1">
      <c r="B1" s="458"/>
      <c r="C1" s="458"/>
      <c r="D1" s="440" t="e" vm="1">
        <v>#VALUE!</v>
      </c>
    </row>
    <row r="2" spans="2:8" ht="15" customHeight="1">
      <c r="B2" s="458"/>
      <c r="C2" s="458"/>
      <c r="D2" s="440"/>
    </row>
    <row r="3" spans="2:8" ht="15" customHeight="1">
      <c r="B3" s="458"/>
      <c r="C3" s="458"/>
      <c r="D3" s="440"/>
    </row>
    <row r="4" spans="2:8" ht="18.95" customHeight="1">
      <c r="B4" s="458"/>
      <c r="C4" s="458"/>
      <c r="D4" s="440"/>
    </row>
    <row r="5" spans="2:8" ht="24" customHeight="1">
      <c r="B5" s="185" t="str">
        <f>'Teine 22'!B5</f>
        <v>Koolilõuna 26.05-30.05.2025</v>
      </c>
      <c r="C5" s="185"/>
      <c r="D5" s="441"/>
    </row>
    <row r="6" spans="2:8" s="187" customFormat="1" ht="24" customHeight="1">
      <c r="B6" s="199" t="s">
        <v>0</v>
      </c>
      <c r="C6" s="150"/>
      <c r="D6" s="151" t="s">
        <v>1</v>
      </c>
      <c r="E6" s="151" t="s">
        <v>2</v>
      </c>
      <c r="F6" s="151" t="s">
        <v>3</v>
      </c>
      <c r="G6" s="151" t="s">
        <v>4</v>
      </c>
      <c r="H6" s="151" t="s">
        <v>5</v>
      </c>
    </row>
    <row r="7" spans="2:8" ht="15">
      <c r="B7" s="194" t="s">
        <v>6</v>
      </c>
      <c r="C7" s="115" t="str">
        <f>'Teine 22'!C7</f>
        <v>Magushapu kana seesamiseemnetega</v>
      </c>
      <c r="D7" s="144">
        <v>75</v>
      </c>
      <c r="E7" s="144">
        <f>D7*'Teine 22'!E7/'Teine 22'!D7</f>
        <v>85.5</v>
      </c>
      <c r="F7" s="144">
        <f>D7*'Teine 22'!F7/'Teine 22'!D7</f>
        <v>6.2625000000000002</v>
      </c>
      <c r="G7" s="144">
        <f>D7*'Teine 22'!G7/'Teine 22'!D7</f>
        <v>4.4249999999999998</v>
      </c>
      <c r="H7" s="144">
        <f>D7*'Teine 22'!H7/'Teine 22'!D7</f>
        <v>4.6500000000000004</v>
      </c>
    </row>
    <row r="8" spans="2:8" ht="15">
      <c r="B8" s="194" t="s">
        <v>15</v>
      </c>
      <c r="C8" s="115" t="str">
        <f>'Teine 22'!C8</f>
        <v>Magushapukaste paprika ja ananassiga</v>
      </c>
      <c r="D8" s="144">
        <v>75</v>
      </c>
      <c r="E8" s="144">
        <f>D8*'Teine 22'!E8/'Teine 22'!D8</f>
        <v>69.625</v>
      </c>
      <c r="F8" s="144">
        <f>D8*'Teine 22'!F8/'Teine 22'!D8</f>
        <v>6.75</v>
      </c>
      <c r="G8" s="144">
        <f>D8*'Teine 22'!G8/'Teine 22'!D8</f>
        <v>3.7375000000000003</v>
      </c>
      <c r="H8" s="144">
        <f>D8*'Teine 22'!H8/'Teine 22'!D8</f>
        <v>1.5874999999999999</v>
      </c>
    </row>
    <row r="9" spans="2:8" ht="15">
      <c r="B9" s="194"/>
      <c r="C9" s="115" t="str">
        <f>'Teine 22'!C9</f>
        <v>Täisterapasta/pasta (G) (mahe)</v>
      </c>
      <c r="D9" s="144">
        <v>100</v>
      </c>
      <c r="E9" s="144">
        <f>D9*'Teine 22'!E9/'Teine 22'!D9</f>
        <v>171.565</v>
      </c>
      <c r="F9" s="144">
        <f>D9*'Teine 22'!F9/'Teine 22'!D9</f>
        <v>35.656999999999996</v>
      </c>
      <c r="G9" s="144">
        <f>D9*'Teine 22'!G9/'Teine 22'!D9</f>
        <v>1.3449999999999998</v>
      </c>
      <c r="H9" s="144">
        <f>D9*'Teine 22'!H9/'Teine 22'!D9</f>
        <v>5.6769999999999987</v>
      </c>
    </row>
    <row r="10" spans="2:8" ht="15">
      <c r="B10" s="195"/>
      <c r="C10" s="115" t="str">
        <f>'Teine 22'!C10</f>
        <v>Riis, aurutatud (mahe)</v>
      </c>
      <c r="D10" s="132">
        <v>100</v>
      </c>
      <c r="E10" s="144">
        <f>D10*'Teine 22'!E10/'Teine 22'!D10</f>
        <v>128.66666666666666</v>
      </c>
      <c r="F10" s="144">
        <f>D10*'Teine 22'!F10/'Teine 22'!D10</f>
        <v>28.666666666666668</v>
      </c>
      <c r="G10" s="144">
        <f>D10*'Teine 22'!G10/'Teine 22'!D10</f>
        <v>0.26500000000000001</v>
      </c>
      <c r="H10" s="144">
        <f>D10*'Teine 22'!H10/'Teine 22'!D10</f>
        <v>2.5</v>
      </c>
    </row>
    <row r="11" spans="2:8" ht="15">
      <c r="B11" s="195"/>
      <c r="C11" s="115" t="str">
        <f>'Teine 22'!C11</f>
        <v>Peet, röstitud</v>
      </c>
      <c r="D11" s="132">
        <v>100</v>
      </c>
      <c r="E11" s="144">
        <f>D11*'Teine 22'!E11/'Teine 22'!D11</f>
        <v>60.84</v>
      </c>
      <c r="F11" s="144">
        <f>D11*'Teine 22'!F11/'Teine 22'!D11</f>
        <v>12.507</v>
      </c>
      <c r="G11" s="144">
        <f>D11*'Teine 22'!G11/'Teine 22'!D11</f>
        <v>1.123</v>
      </c>
      <c r="H11" s="144">
        <f>D11*'Teine 22'!H11/'Teine 22'!D11</f>
        <v>1.6830000000000001</v>
      </c>
    </row>
    <row r="12" spans="2:8" ht="15">
      <c r="B12" s="195"/>
      <c r="C12" s="115" t="str">
        <f>'Teine 22'!C12</f>
        <v>Mahla-õlikaste</v>
      </c>
      <c r="D12" s="132">
        <v>5</v>
      </c>
      <c r="E12" s="144">
        <f>D12*'Teine 22'!E12/'Teine 22'!D12</f>
        <v>32.189399999999999</v>
      </c>
      <c r="F12" s="144">
        <f>D12*'Teine 22'!F12/'Teine 22'!D12</f>
        <v>9.7050000000000011E-2</v>
      </c>
      <c r="G12" s="144">
        <f>D12*'Teine 22'!G12/'Teine 22'!D12</f>
        <v>3.5305500000000003</v>
      </c>
      <c r="H12" s="144">
        <f>D12*'Teine 22'!H12/'Teine 22'!D12</f>
        <v>1.3550000000000001E-2</v>
      </c>
    </row>
    <row r="13" spans="2:8" ht="15">
      <c r="B13" s="195"/>
      <c r="C13" s="115" t="str">
        <f>'Teine 22'!C13</f>
        <v>Kaalika-porgandi-mangosalat</v>
      </c>
      <c r="D13" s="132">
        <v>50</v>
      </c>
      <c r="E13" s="144">
        <f>D13*'Teine 22'!E13/'Teine 22'!D13</f>
        <v>27.956</v>
      </c>
      <c r="F13" s="144">
        <f>D13*'Teine 22'!F13/'Teine 22'!D13</f>
        <v>4.7930000000000001</v>
      </c>
      <c r="G13" s="144">
        <f>D13*'Teine 22'!G13/'Teine 22'!D13</f>
        <v>1.1005</v>
      </c>
      <c r="H13" s="144">
        <f>D13*'Teine 22'!H13/'Teine 22'!D13</f>
        <v>0.39399999999999996</v>
      </c>
    </row>
    <row r="14" spans="2:8" ht="15">
      <c r="B14" s="195"/>
      <c r="C14" s="115" t="str">
        <f>'Teine 22'!C14</f>
        <v>Kapsas, paprika, roheline hernes</v>
      </c>
      <c r="D14" s="132">
        <v>30</v>
      </c>
      <c r="E14" s="144">
        <f>D14*'Teine 22'!E14/'Teine 22'!D14</f>
        <v>14.365600000000001</v>
      </c>
      <c r="F14" s="144">
        <f>D14*'Teine 22'!F14/'Teine 22'!D14</f>
        <v>3.1040000000000001</v>
      </c>
      <c r="G14" s="144">
        <f>D14*'Teine 22'!G14/'Teine 22'!D14</f>
        <v>0.1</v>
      </c>
      <c r="H14" s="144">
        <f>D14*'Teine 22'!H14/'Teine 22'!D14</f>
        <v>0.878</v>
      </c>
    </row>
    <row r="15" spans="2:8" ht="15">
      <c r="B15" s="195"/>
      <c r="C15" s="115" t="str">
        <f>'Teine 22'!C15</f>
        <v>Seemnesegu (mahe)</v>
      </c>
      <c r="D15" s="132">
        <v>10</v>
      </c>
      <c r="E15" s="144">
        <f>D15*'Teine 22'!E15/'Teine 22'!D15</f>
        <v>60.876700000000007</v>
      </c>
      <c r="F15" s="144">
        <f>D15*'Teine 22'!F15/'Teine 22'!D15</f>
        <v>1.2800000000000002</v>
      </c>
      <c r="G15" s="144">
        <f>D15*'Teine 22'!G15/'Teine 22'!D15</f>
        <v>5.1567000000000007</v>
      </c>
      <c r="H15" s="144">
        <f>D15*'Teine 22'!H15/'Teine 22'!D15</f>
        <v>2.8233000000000001</v>
      </c>
    </row>
    <row r="16" spans="2:8" ht="15">
      <c r="B16" s="195"/>
      <c r="C16" s="127" t="s">
        <v>55</v>
      </c>
      <c r="D16" s="144">
        <v>50</v>
      </c>
      <c r="E16" s="144">
        <f>D16*'Teine 22'!E16/'Teine 22'!D16</f>
        <v>28.195</v>
      </c>
      <c r="F16" s="144">
        <f>D16*'Teine 22'!F16/'Teine 22'!D16</f>
        <v>2.4375</v>
      </c>
      <c r="G16" s="144">
        <f>D16*'Teine 22'!G16/'Teine 22'!D16</f>
        <v>1.2849999999999999</v>
      </c>
      <c r="H16" s="144">
        <f>D16*'Teine 22'!H16/'Teine 22'!D16</f>
        <v>1.72</v>
      </c>
    </row>
    <row r="17" spans="2:13" ht="15">
      <c r="B17" s="195"/>
      <c r="C17" s="115" t="str">
        <f>'Teine 22'!C17</f>
        <v>Mahlajook (erinevad maitsed)</v>
      </c>
      <c r="D17" s="132">
        <v>50</v>
      </c>
      <c r="E17" s="144">
        <f>D17*'Teine 22'!E17/'Teine 22'!D17</f>
        <v>24.264400000000002</v>
      </c>
      <c r="F17" s="144">
        <f>D17*'Teine 22'!F17/'Teine 22'!D17</f>
        <v>5.891</v>
      </c>
      <c r="G17" s="144">
        <f>D17*'Teine 22'!G17/'Teine 22'!D17</f>
        <v>2.5000000000000001E-2</v>
      </c>
      <c r="H17" s="144">
        <f>D17*'Teine 22'!H17/'Teine 22'!D17</f>
        <v>0.18149999999999999</v>
      </c>
    </row>
    <row r="18" spans="2:13" ht="15">
      <c r="B18" s="195"/>
      <c r="C18" s="115" t="str">
        <f>'Teine 22'!C18</f>
        <v>Joogijogurt R 1,5%, maitsestatud (L)</v>
      </c>
      <c r="D18" s="132">
        <v>50</v>
      </c>
      <c r="E18" s="144">
        <f>D18*'Teine 22'!E18/'Teine 22'!D18</f>
        <v>37.372999999999998</v>
      </c>
      <c r="F18" s="144">
        <f>D18*'Teine 22'!F18/'Teine 22'!D18</f>
        <v>6.0614999999999997</v>
      </c>
      <c r="G18" s="144">
        <f>D18*'Teine 22'!G18/'Teine 22'!D18</f>
        <v>0.75</v>
      </c>
      <c r="H18" s="144">
        <f>D18*'Teine 22'!H18/'Teine 22'!D18</f>
        <v>1.6</v>
      </c>
    </row>
    <row r="19" spans="2:13" ht="15">
      <c r="B19" s="195"/>
      <c r="C19" s="115" t="str">
        <f>'Teine 22'!C19</f>
        <v>Tee, suhkruta</v>
      </c>
      <c r="D19" s="134">
        <v>50</v>
      </c>
      <c r="E19" s="144">
        <f>D19*'Teine 22'!E19/'Teine 22'!D19</f>
        <v>0.2</v>
      </c>
      <c r="F19" s="144">
        <f>D19*'Teine 22'!F19/'Teine 22'!D19</f>
        <v>0</v>
      </c>
      <c r="G19" s="144">
        <f>D19*'Teine 22'!G19/'Teine 22'!D19</f>
        <v>0</v>
      </c>
      <c r="H19" s="144">
        <f>D19*'Teine 22'!H19/'Teine 22'!D19</f>
        <v>0.05</v>
      </c>
      <c r="I19" s="186"/>
      <c r="J19" s="186"/>
      <c r="K19" s="186"/>
      <c r="L19" s="186"/>
    </row>
    <row r="20" spans="2:13" ht="15">
      <c r="B20" s="195"/>
      <c r="C20" s="115" t="str">
        <f>'Teine 22'!C20</f>
        <v>Rukkileiva (3 sorti) - ja sepikutoodete valik  (G)</v>
      </c>
      <c r="D20" s="132">
        <v>50</v>
      </c>
      <c r="E20" s="144">
        <f>D20*'Teine 22'!E20/'Teine 22'!D20</f>
        <v>123.1</v>
      </c>
      <c r="F20" s="144">
        <f>D20*'Teine 22'!F20/'Teine 22'!D20</f>
        <v>26.15</v>
      </c>
      <c r="G20" s="144">
        <f>D20*'Teine 22'!G20/'Teine 22'!D20</f>
        <v>1</v>
      </c>
      <c r="H20" s="144">
        <f>D20*'Teine 22'!H20/'Teine 22'!D20</f>
        <v>3.5750000000000002</v>
      </c>
      <c r="I20" s="186"/>
      <c r="J20" s="186"/>
      <c r="K20" s="186"/>
      <c r="L20" s="186"/>
    </row>
    <row r="21" spans="2:13" ht="15">
      <c r="B21" s="195"/>
      <c r="C21" s="115" t="s">
        <v>57</v>
      </c>
      <c r="D21" s="132">
        <v>50</v>
      </c>
      <c r="E21" s="144">
        <f>D21*'Teine 22'!E21/'Teine 22'!D21</f>
        <v>16.2</v>
      </c>
      <c r="F21" s="144">
        <f>D21*'Teine 22'!F21/'Teine 22'!D21</f>
        <v>4.25</v>
      </c>
      <c r="G21" s="144">
        <f>D21*'Teine 22'!G21/'Teine 22'!D21</f>
        <v>0.1</v>
      </c>
      <c r="H21" s="144">
        <f>D21*'Teine 22'!H21/'Teine 22'!D21</f>
        <v>0.3</v>
      </c>
    </row>
    <row r="22" spans="2:13" ht="15.75">
      <c r="B22" s="197"/>
      <c r="C22" s="153" t="s">
        <v>7</v>
      </c>
      <c r="D22" s="142"/>
      <c r="E22" s="143">
        <f>SUM(E7:E21)</f>
        <v>880.91676666666694</v>
      </c>
      <c r="F22" s="143">
        <f t="shared" ref="F22:H22" si="0">SUM(F7:F21)</f>
        <v>143.90721666666667</v>
      </c>
      <c r="G22" s="143">
        <f t="shared" si="0"/>
        <v>23.943250000000003</v>
      </c>
      <c r="H22" s="143">
        <f t="shared" si="0"/>
        <v>27.632849999999998</v>
      </c>
    </row>
    <row r="23" spans="2:13" s="187" customFormat="1" ht="24" customHeight="1">
      <c r="B23" s="199" t="s">
        <v>8</v>
      </c>
      <c r="C23" s="150"/>
      <c r="D23" s="151" t="s">
        <v>1</v>
      </c>
      <c r="E23" s="151" t="s">
        <v>2</v>
      </c>
      <c r="F23" s="151" t="s">
        <v>3</v>
      </c>
      <c r="G23" s="151" t="s">
        <v>4</v>
      </c>
      <c r="H23" s="151" t="s">
        <v>5</v>
      </c>
    </row>
    <row r="24" spans="2:13" ht="15">
      <c r="B24" s="194" t="s">
        <v>6</v>
      </c>
      <c r="C24" s="93" t="str">
        <f>'Teine 22'!C24</f>
        <v>Praetud veisemaks hapukoorekastmes (G, L)</v>
      </c>
      <c r="D24" s="178">
        <v>75</v>
      </c>
      <c r="E24" s="132">
        <f>D24*'Teine 22'!E24/'Teine 22'!D24</f>
        <v>89.875</v>
      </c>
      <c r="F24" s="132">
        <f>D24*'Teine 22'!F24/'Teine 22'!D24</f>
        <v>4.5999999999999996</v>
      </c>
      <c r="G24" s="132">
        <f>D24*'Teine 22'!G24/'Teine 22'!D24</f>
        <v>6.0374999999999996</v>
      </c>
      <c r="H24" s="132">
        <f>D24*'Teine 22'!H24/'Teine 22'!D24</f>
        <v>4.125</v>
      </c>
      <c r="M24" s="188"/>
    </row>
    <row r="25" spans="2:13" ht="15">
      <c r="B25" s="194" t="s">
        <v>15</v>
      </c>
      <c r="C25" s="93" t="str">
        <f>'Teine 22'!C25</f>
        <v>Baklažaani-Parmesani ahjuvorm (G, L)</v>
      </c>
      <c r="D25" s="178">
        <v>75</v>
      </c>
      <c r="E25" s="132">
        <f>D25*'Teine 22'!E25/'Teine 22'!D25</f>
        <v>56.76</v>
      </c>
      <c r="F25" s="132">
        <f>D25*'Teine 22'!F25/'Teine 22'!D25</f>
        <v>7.02</v>
      </c>
      <c r="G25" s="132">
        <f>D25*'Teine 22'!G25/'Teine 22'!D25</f>
        <v>1.9079999999999999</v>
      </c>
      <c r="H25" s="132">
        <f>D25*'Teine 22'!H25/'Teine 22'!D25</f>
        <v>2.052</v>
      </c>
    </row>
    <row r="26" spans="2:13" ht="15">
      <c r="B26" s="194"/>
      <c r="C26" s="93" t="str">
        <f>'Teine 22'!C26</f>
        <v>Kartul, aurutatud</v>
      </c>
      <c r="D26" s="178">
        <v>100</v>
      </c>
      <c r="E26" s="132">
        <f>D26*'Teine 22'!E26/'Teine 22'!D26</f>
        <v>72.5</v>
      </c>
      <c r="F26" s="132">
        <f>D26*'Teine 22'!F26/'Teine 22'!D26</f>
        <v>16.5</v>
      </c>
      <c r="G26" s="132">
        <f>D26*'Teine 22'!G26/'Teine 22'!D26</f>
        <v>0.1</v>
      </c>
      <c r="H26" s="132">
        <f>D26*'Teine 22'!H26/'Teine 22'!D26</f>
        <v>1.8999999999999997</v>
      </c>
    </row>
    <row r="27" spans="2:13" ht="15">
      <c r="B27" s="194"/>
      <c r="C27" s="93" t="str">
        <f>'Teine 22'!C27</f>
        <v>Tatar, keedetud</v>
      </c>
      <c r="D27" s="178">
        <v>100</v>
      </c>
      <c r="E27" s="132">
        <f>D27*'Teine 22'!E27/'Teine 22'!D27</f>
        <v>80.59999999999998</v>
      </c>
      <c r="F27" s="132">
        <f>D27*'Teine 22'!F27/'Teine 22'!D27</f>
        <v>16.975000000000001</v>
      </c>
      <c r="G27" s="132">
        <f>D27*'Teine 22'!G27/'Teine 22'!D27</f>
        <v>0.5</v>
      </c>
      <c r="H27" s="132">
        <f>D27*'Teine 22'!H27/'Teine 22'!D27</f>
        <v>2.9750000000000001</v>
      </c>
    </row>
    <row r="28" spans="2:13" ht="15">
      <c r="B28" s="194"/>
      <c r="C28" s="93" t="str">
        <f>'Teine 22'!C28</f>
        <v>Miniporgandid, aurutatud</v>
      </c>
      <c r="D28" s="178">
        <v>100</v>
      </c>
      <c r="E28" s="132">
        <f>D28*'Teine 22'!E28/'Teine 22'!D28</f>
        <v>32.4</v>
      </c>
      <c r="F28" s="132">
        <f>D28*'Teine 22'!F28/'Teine 22'!D28</f>
        <v>8.5</v>
      </c>
      <c r="G28" s="132">
        <f>D28*'Teine 22'!G28/'Teine 22'!D28</f>
        <v>0.2</v>
      </c>
      <c r="H28" s="132">
        <f>D28*'Teine 22'!H28/'Teine 22'!D28</f>
        <v>0.6</v>
      </c>
    </row>
    <row r="29" spans="2:13" ht="15">
      <c r="B29" s="194"/>
      <c r="C29" s="223" t="str">
        <f>'Teine 22'!C29</f>
        <v>Soe valge kaste (G, L)</v>
      </c>
      <c r="D29" s="192">
        <v>50</v>
      </c>
      <c r="E29" s="135">
        <f>D29*'Teine 22'!E29/'Teine 22'!D29</f>
        <v>59.125999999999998</v>
      </c>
      <c r="F29" s="135">
        <f>D29*'Teine 22'!F29/'Teine 22'!D29</f>
        <v>4.077</v>
      </c>
      <c r="G29" s="135">
        <f>D29*'Teine 22'!G29/'Teine 22'!D29</f>
        <v>3.9460000000000002</v>
      </c>
      <c r="H29" s="135">
        <f>D29*'Teine 22'!H29/'Teine 22'!D29</f>
        <v>1.8730000000000002</v>
      </c>
    </row>
    <row r="30" spans="2:13" ht="15">
      <c r="B30" s="194"/>
      <c r="C30" s="226" t="str">
        <f>'Teine 22'!C30</f>
        <v>Mahla-õlikaste</v>
      </c>
      <c r="D30" s="227">
        <v>5</v>
      </c>
      <c r="E30" s="227">
        <f>D30*'Teine 22'!E30/'Teine 22'!D30</f>
        <v>32.189399999999999</v>
      </c>
      <c r="F30" s="227">
        <f>D30*'Teine 22'!F30/'Teine 22'!D30</f>
        <v>9.7050000000000011E-2</v>
      </c>
      <c r="G30" s="227">
        <f>D30*'Teine 22'!G30/'Teine 22'!D30</f>
        <v>3.5305500000000003</v>
      </c>
      <c r="H30" s="227">
        <f>D30*'Teine 22'!H30/'Teine 22'!D30</f>
        <v>1.3550000000000001E-2</v>
      </c>
    </row>
    <row r="31" spans="2:13" ht="15">
      <c r="B31" s="194"/>
      <c r="C31" s="226" t="str">
        <f>'Teine 22'!C31</f>
        <v>Peedi-küüslaugusalat</v>
      </c>
      <c r="D31" s="227">
        <v>50</v>
      </c>
      <c r="E31" s="227">
        <f>D31*'Teine 22'!E31/'Teine 22'!D31</f>
        <v>20.9</v>
      </c>
      <c r="F31" s="227">
        <f>D31*'Teine 22'!F31/'Teine 22'!D31</f>
        <v>3.5</v>
      </c>
      <c r="G31" s="227">
        <f>D31*'Teine 22'!G31/'Teine 22'!D31</f>
        <v>9.9000000000000005E-2</v>
      </c>
      <c r="H31" s="227">
        <f>D31*'Teine 22'!H31/'Teine 22'!D31</f>
        <v>0.85599999999999998</v>
      </c>
    </row>
    <row r="32" spans="2:13" ht="15">
      <c r="B32" s="194"/>
      <c r="C32" s="226" t="str">
        <f>'Teine 22'!C32</f>
        <v>Hiina kapsas, tomat, roheline sibul (mahe)</v>
      </c>
      <c r="D32" s="227">
        <v>30</v>
      </c>
      <c r="E32" s="227">
        <f>D32*'Teine 22'!E32/'Teine 22'!D32</f>
        <v>7.5630000000000006</v>
      </c>
      <c r="F32" s="227">
        <f>D32*'Teine 22'!F32/'Teine 22'!D32</f>
        <v>1.4199999999999997</v>
      </c>
      <c r="G32" s="227">
        <f>D32*'Teine 22'!G32/'Teine 22'!D32</f>
        <v>0.10700000000000001</v>
      </c>
      <c r="H32" s="227">
        <f>D32*'Teine 22'!H32/'Teine 22'!D32</f>
        <v>0.45999999999999996</v>
      </c>
    </row>
    <row r="33" spans="2:11" ht="15">
      <c r="B33" s="194"/>
      <c r="C33" s="226" t="str">
        <f>'Teine 22'!C33</f>
        <v>Seemnesegu (mahe)</v>
      </c>
      <c r="D33" s="227">
        <v>10</v>
      </c>
      <c r="E33" s="227">
        <f>D33*'Teine 22'!E33/'Teine 22'!D33</f>
        <v>60.876700000000007</v>
      </c>
      <c r="F33" s="227">
        <f>D33*'Teine 22'!F33/'Teine 22'!D33</f>
        <v>1.2800000000000002</v>
      </c>
      <c r="G33" s="227">
        <f>D33*'Teine 22'!G33/'Teine 22'!D33</f>
        <v>5.1567000000000007</v>
      </c>
      <c r="H33" s="227">
        <f>D33*'Teine 22'!H33/'Teine 22'!D33</f>
        <v>2.8233000000000001</v>
      </c>
    </row>
    <row r="34" spans="2:11" ht="15">
      <c r="B34" s="194"/>
      <c r="C34" s="228" t="s">
        <v>55</v>
      </c>
      <c r="D34" s="227">
        <v>50</v>
      </c>
      <c r="E34" s="227">
        <f>D34*'Teine 22'!E34/'Teine 22'!D34</f>
        <v>28.195</v>
      </c>
      <c r="F34" s="227">
        <f>D34*'Teine 22'!F34/'Teine 22'!D34</f>
        <v>2.4375</v>
      </c>
      <c r="G34" s="227">
        <f>D34*'Teine 22'!G34/'Teine 22'!D34</f>
        <v>1.2849999999999999</v>
      </c>
      <c r="H34" s="227">
        <f>D34*'Teine 22'!H34/'Teine 22'!D34</f>
        <v>1.72</v>
      </c>
    </row>
    <row r="35" spans="2:11" ht="15">
      <c r="B35" s="194"/>
      <c r="C35" s="226" t="str">
        <f>'Teine 22'!C35</f>
        <v>Mahlajook (erinevad maitsed)</v>
      </c>
      <c r="D35" s="227">
        <v>50</v>
      </c>
      <c r="E35" s="227">
        <f>D35*'Teine 22'!E35/'Teine 22'!D35</f>
        <v>24.264400000000002</v>
      </c>
      <c r="F35" s="227">
        <f>D35*'Teine 22'!F35/'Teine 22'!D35</f>
        <v>5.891</v>
      </c>
      <c r="G35" s="227">
        <f>D35*'Teine 22'!G35/'Teine 22'!D35</f>
        <v>2.5000000000000001E-2</v>
      </c>
      <c r="H35" s="227">
        <f>D35*'Teine 22'!H35/'Teine 22'!D35</f>
        <v>0.18149999999999999</v>
      </c>
    </row>
    <row r="36" spans="2:11" ht="15">
      <c r="B36" s="194"/>
      <c r="C36" s="226" t="str">
        <f>'Teine 22'!C36</f>
        <v>Joogijogurt R 1,5%, maitsestatud (L)</v>
      </c>
      <c r="D36" s="227">
        <v>50</v>
      </c>
      <c r="E36" s="227">
        <f>D36*'Teine 22'!E36/'Teine 22'!D36</f>
        <v>37.372999999999998</v>
      </c>
      <c r="F36" s="227">
        <f>D36*'Teine 22'!F36/'Teine 22'!D36</f>
        <v>6.0614999999999997</v>
      </c>
      <c r="G36" s="227">
        <f>D36*'Teine 22'!G36/'Teine 22'!D36</f>
        <v>0.75</v>
      </c>
      <c r="H36" s="227">
        <f>D36*'Teine 22'!H36/'Teine 22'!D36</f>
        <v>1.6</v>
      </c>
    </row>
    <row r="37" spans="2:11" ht="15">
      <c r="B37" s="195"/>
      <c r="C37" s="224" t="str">
        <f>'Teine 22'!C37</f>
        <v>Tee, suhkruta</v>
      </c>
      <c r="D37" s="225">
        <v>50</v>
      </c>
      <c r="E37" s="169">
        <f>D37*'Teine 22'!E37/'Teine 22'!D37</f>
        <v>0.2</v>
      </c>
      <c r="F37" s="169">
        <f>D37*'Teine 22'!F37/'Teine 22'!D37</f>
        <v>0</v>
      </c>
      <c r="G37" s="169">
        <f>D37*'Teine 22'!G37/'Teine 22'!D37</f>
        <v>0</v>
      </c>
      <c r="H37" s="169">
        <f>D37*'Teine 22'!H37/'Teine 22'!D37</f>
        <v>0.05</v>
      </c>
      <c r="I37" s="186"/>
    </row>
    <row r="38" spans="2:11" ht="15.75">
      <c r="B38" s="196"/>
      <c r="C38" s="93" t="str">
        <f>'Teine 22'!C38</f>
        <v>Rukkileiva (3 sorti) - ja sepikutoodete valik  (G)</v>
      </c>
      <c r="D38" s="178">
        <v>50</v>
      </c>
      <c r="E38" s="132">
        <f>D38*'Teine 22'!E38/'Teine 22'!D38</f>
        <v>123.1</v>
      </c>
      <c r="F38" s="132">
        <f>D38*'Teine 22'!F38/'Teine 22'!D38</f>
        <v>26.15</v>
      </c>
      <c r="G38" s="132">
        <f>D38*'Teine 22'!G38/'Teine 22'!D38</f>
        <v>1</v>
      </c>
      <c r="H38" s="132">
        <f>D38*'Teine 22'!H38/'Teine 22'!D38</f>
        <v>3.5750000000000002</v>
      </c>
    </row>
    <row r="39" spans="2:11" ht="15">
      <c r="B39" s="194"/>
      <c r="C39" s="93" t="s">
        <v>36</v>
      </c>
      <c r="D39" s="178">
        <v>50</v>
      </c>
      <c r="E39" s="132">
        <f>D39*'Teine 22'!E39/'Teine 22'!D39</f>
        <v>24.04</v>
      </c>
      <c r="F39" s="132">
        <f>D39*'Teine 22'!F39/'Teine 22'!D39</f>
        <v>6.74</v>
      </c>
      <c r="G39" s="132">
        <f>D39*'Teine 22'!G39/'Teine 22'!D39</f>
        <v>0</v>
      </c>
      <c r="H39" s="132">
        <f>D39*'Teine 22'!H39/'Teine 22'!D39</f>
        <v>0</v>
      </c>
    </row>
    <row r="40" spans="2:11" ht="15.75">
      <c r="B40" s="198"/>
      <c r="C40" s="209" t="s">
        <v>7</v>
      </c>
      <c r="D40" s="142"/>
      <c r="E40" s="143">
        <f>SUM(E24:E39)</f>
        <v>749.96249999999998</v>
      </c>
      <c r="F40" s="143">
        <f t="shared" ref="F40:H40" si="1">SUM(F24:F39)</f>
        <v>111.24905</v>
      </c>
      <c r="G40" s="143">
        <f t="shared" si="1"/>
        <v>24.644749999999998</v>
      </c>
      <c r="H40" s="143">
        <f t="shared" si="1"/>
        <v>24.804349999999999</v>
      </c>
    </row>
    <row r="41" spans="2:11" s="187" customFormat="1" ht="24" customHeight="1">
      <c r="B41" s="193" t="s">
        <v>10</v>
      </c>
      <c r="C41" s="129"/>
      <c r="D41" s="130" t="s">
        <v>1</v>
      </c>
      <c r="E41" s="130" t="s">
        <v>2</v>
      </c>
      <c r="F41" s="151" t="s">
        <v>3</v>
      </c>
      <c r="G41" s="130" t="s">
        <v>4</v>
      </c>
      <c r="H41" s="130" t="s">
        <v>5</v>
      </c>
    </row>
    <row r="42" spans="2:11" ht="15">
      <c r="B42" s="194" t="s">
        <v>6</v>
      </c>
      <c r="C42" s="114" t="str">
        <f>'Teine 22'!C42</f>
        <v>Frikadellisupp värske tilliga</v>
      </c>
      <c r="D42" s="132">
        <v>150</v>
      </c>
      <c r="E42" s="132">
        <f>D42*'Teine 22'!E42/'Teine 22'!D42</f>
        <v>121.2</v>
      </c>
      <c r="F42" s="132">
        <f>D42*'Teine 22'!F42/'Teine 22'!D42</f>
        <v>7.7519999999999998</v>
      </c>
      <c r="G42" s="132">
        <f>D42*'Teine 22'!G42/'Teine 22'!D42</f>
        <v>6.6120000000000001</v>
      </c>
      <c r="H42" s="132">
        <f>D42*'Teine 22'!H42/'Teine 22'!D42</f>
        <v>7.14</v>
      </c>
    </row>
    <row r="43" spans="2:11" ht="15">
      <c r="B43" s="194" t="s">
        <v>15</v>
      </c>
      <c r="C43" s="114" t="str">
        <f>'Teine 22'!C43</f>
        <v>Värskekapsasupp kikerhernestega</v>
      </c>
      <c r="D43" s="132">
        <v>150</v>
      </c>
      <c r="E43" s="132">
        <f>D43*'Teine 22'!E43/'Teine 22'!D43</f>
        <v>112.92</v>
      </c>
      <c r="F43" s="132">
        <f>D43*'Teine 22'!F43/'Teine 22'!D43</f>
        <v>9.9960000000000004</v>
      </c>
      <c r="G43" s="132">
        <f>D43*'Teine 22'!G43/'Teine 22'!D43</f>
        <v>5.4719999999999995</v>
      </c>
      <c r="H43" s="132">
        <f>D43*'Teine 22'!H43/'Teine 22'!D43</f>
        <v>3.3959999999999999</v>
      </c>
    </row>
    <row r="44" spans="2:11" ht="15">
      <c r="B44" s="195"/>
      <c r="C44" s="114" t="str">
        <f>'Teine 22'!C44</f>
        <v>Rabarberi-kohupiima purukook (G, L, M, PT)</v>
      </c>
      <c r="D44" s="132">
        <v>50</v>
      </c>
      <c r="E44" s="132">
        <f>D44*'Teine 22'!E44/'Teine 22'!D44</f>
        <v>123</v>
      </c>
      <c r="F44" s="132">
        <f>D44*'Teine 22'!F44/'Teine 22'!D44</f>
        <v>12.3</v>
      </c>
      <c r="G44" s="132">
        <f>D44*'Teine 22'!G44/'Teine 22'!D44</f>
        <v>6.5</v>
      </c>
      <c r="H44" s="132">
        <f>D44*'Teine 22'!H44/'Teine 22'!D44</f>
        <v>3.07</v>
      </c>
      <c r="I44" s="186"/>
      <c r="J44" s="186"/>
      <c r="K44" s="186"/>
    </row>
    <row r="45" spans="2:11" ht="15">
      <c r="B45" s="195"/>
      <c r="C45" s="114" t="str">
        <f>'Teine 22'!C45</f>
        <v>Puuviljakissell vahukoorega (L)</v>
      </c>
      <c r="D45" s="132">
        <v>100</v>
      </c>
      <c r="E45" s="132">
        <f>D45*'Teine 22'!E45/'Teine 22'!D45</f>
        <v>149</v>
      </c>
      <c r="F45" s="132">
        <f>D45*'Teine 22'!F45/'Teine 22'!D45</f>
        <v>30.4</v>
      </c>
      <c r="G45" s="132">
        <f>D45*'Teine 22'!G45/'Teine 22'!D45</f>
        <v>1.95</v>
      </c>
      <c r="H45" s="132">
        <f>D45*'Teine 22'!H45/'Teine 22'!D45</f>
        <v>1.19</v>
      </c>
      <c r="I45" s="186"/>
      <c r="J45" s="186"/>
      <c r="K45" s="186"/>
    </row>
    <row r="46" spans="2:11" ht="15">
      <c r="B46" s="195"/>
      <c r="C46" s="127" t="s">
        <v>55</v>
      </c>
      <c r="D46" s="132">
        <v>50</v>
      </c>
      <c r="E46" s="132">
        <f>D46*'Teine 22'!E46/'Teine 22'!D46</f>
        <v>28.195</v>
      </c>
      <c r="F46" s="132">
        <f>D46*'Teine 22'!F46/'Teine 22'!D46</f>
        <v>2.4375</v>
      </c>
      <c r="G46" s="132">
        <f>D46*'Teine 22'!G46/'Teine 22'!D46</f>
        <v>1.2849999999999999</v>
      </c>
      <c r="H46" s="132">
        <f>D46*'Teine 22'!H46/'Teine 22'!D46</f>
        <v>1.72</v>
      </c>
      <c r="I46" s="186"/>
      <c r="J46" s="186"/>
      <c r="K46" s="186"/>
    </row>
    <row r="47" spans="2:11" ht="15">
      <c r="B47" s="195"/>
      <c r="C47" s="114" t="str">
        <f>'Teine 22'!C47</f>
        <v>Mahlajook (erinevad maitsed)</v>
      </c>
      <c r="D47" s="132">
        <v>50</v>
      </c>
      <c r="E47" s="132">
        <f>D47*'Teine 22'!E47/'Teine 22'!D47</f>
        <v>24.264400000000002</v>
      </c>
      <c r="F47" s="132">
        <f>D47*'Teine 22'!F47/'Teine 22'!D47</f>
        <v>5.891</v>
      </c>
      <c r="G47" s="132">
        <f>D47*'Teine 22'!G47/'Teine 22'!D47</f>
        <v>2.5000000000000001E-2</v>
      </c>
      <c r="H47" s="132">
        <f>D47*'Teine 22'!H47/'Teine 22'!D47</f>
        <v>0.18149999999999999</v>
      </c>
      <c r="I47" s="186"/>
      <c r="J47" s="186"/>
      <c r="K47" s="186"/>
    </row>
    <row r="48" spans="2:11" ht="15">
      <c r="B48" s="195"/>
      <c r="C48" s="114" t="str">
        <f>'Teine 22'!C48</f>
        <v>Joogijogurt R 1,5%, maitsestatud (L)</v>
      </c>
      <c r="D48" s="132">
        <v>50</v>
      </c>
      <c r="E48" s="132">
        <f>D48*'Teine 22'!E48/'Teine 22'!D48</f>
        <v>37.372999999999998</v>
      </c>
      <c r="F48" s="132">
        <f>D48*'Teine 22'!F48/'Teine 22'!D48</f>
        <v>6.0614999999999997</v>
      </c>
      <c r="G48" s="132">
        <f>D48*'Teine 22'!G48/'Teine 22'!D48</f>
        <v>0.75</v>
      </c>
      <c r="H48" s="132">
        <f>D48*'Teine 22'!H48/'Teine 22'!D48</f>
        <v>1.6</v>
      </c>
      <c r="I48" s="186"/>
      <c r="J48" s="186"/>
      <c r="K48" s="186"/>
    </row>
    <row r="49" spans="2:12" ht="15">
      <c r="B49" s="195"/>
      <c r="C49" s="114" t="str">
        <f>'Teine 22'!C49</f>
        <v>Tee, suhkruta</v>
      </c>
      <c r="D49" s="132">
        <v>50</v>
      </c>
      <c r="E49" s="132">
        <f>D49*'Teine 22'!E49/'Teine 22'!D49</f>
        <v>0.2</v>
      </c>
      <c r="F49" s="132">
        <f>D49*'Teine 22'!F49/'Teine 22'!D49</f>
        <v>0</v>
      </c>
      <c r="G49" s="132">
        <f>D49*'Teine 22'!G49/'Teine 22'!D49</f>
        <v>0</v>
      </c>
      <c r="H49" s="132">
        <f>D49*'Teine 22'!H49/'Teine 22'!D49</f>
        <v>0.05</v>
      </c>
      <c r="I49" s="186"/>
      <c r="J49" s="186"/>
      <c r="K49" s="186"/>
    </row>
    <row r="50" spans="2:12" ht="15">
      <c r="B50" s="195"/>
      <c r="C50" s="114" t="str">
        <f>'Teine 22'!C50</f>
        <v>Rukkileiva (3 sorti) - ja sepikutoodete valik  (G)</v>
      </c>
      <c r="D50" s="132">
        <v>50</v>
      </c>
      <c r="E50" s="132">
        <f>D50*'Teine 22'!E50/'Teine 22'!D50</f>
        <v>123.1</v>
      </c>
      <c r="F50" s="132">
        <f>D50*'Teine 22'!F50/'Teine 22'!D50</f>
        <v>26.15</v>
      </c>
      <c r="G50" s="132">
        <f>D50*'Teine 22'!G50/'Teine 22'!D50</f>
        <v>1</v>
      </c>
      <c r="H50" s="132">
        <f>D50*'Teine 22'!H50/'Teine 22'!D50</f>
        <v>3.5750000000000002</v>
      </c>
      <c r="I50" s="186"/>
      <c r="J50" s="186"/>
      <c r="K50" s="186"/>
    </row>
    <row r="51" spans="2:12" ht="15.75">
      <c r="B51" s="196"/>
      <c r="C51" s="114" t="s">
        <v>58</v>
      </c>
      <c r="D51" s="134">
        <v>50</v>
      </c>
      <c r="E51" s="132">
        <f>D51*'Teine 22'!E51/'Teine 22'!D51</f>
        <v>15.1</v>
      </c>
      <c r="F51" s="132">
        <f>D51*'Teine 22'!F51/'Teine 22'!D51</f>
        <v>3.72</v>
      </c>
      <c r="G51" s="132">
        <f>D51*'Teine 22'!G51/'Teine 22'!D51</f>
        <v>0.05</v>
      </c>
      <c r="H51" s="132">
        <f>D51*'Teine 22'!H51/'Teine 22'!D51</f>
        <v>0.6</v>
      </c>
      <c r="L51" s="343"/>
    </row>
    <row r="52" spans="2:12" ht="15.75">
      <c r="B52" s="198"/>
      <c r="C52" s="207" t="s">
        <v>7</v>
      </c>
      <c r="D52" s="142"/>
      <c r="E52" s="143">
        <f>SUM(E42:E51)</f>
        <v>734.35240000000022</v>
      </c>
      <c r="F52" s="143">
        <f>SUM(F42:F51)</f>
        <v>104.708</v>
      </c>
      <c r="G52" s="143">
        <f>SUM(G42:G51)</f>
        <v>23.643999999999998</v>
      </c>
      <c r="H52" s="143">
        <f>SUM(H42:H51)</f>
        <v>22.522500000000001</v>
      </c>
    </row>
    <row r="53" spans="2:12" s="187" customFormat="1" ht="24" customHeight="1">
      <c r="B53" s="193" t="s">
        <v>11</v>
      </c>
      <c r="C53" s="150"/>
      <c r="D53" s="151" t="s">
        <v>1</v>
      </c>
      <c r="E53" s="151" t="s">
        <v>2</v>
      </c>
      <c r="F53" s="151" t="s">
        <v>3</v>
      </c>
      <c r="G53" s="151" t="s">
        <v>4</v>
      </c>
      <c r="H53" s="151" t="s">
        <v>5</v>
      </c>
    </row>
    <row r="54" spans="2:12" ht="15">
      <c r="B54" s="194" t="s">
        <v>6</v>
      </c>
      <c r="C54" s="81" t="str">
        <f>'Teine 22'!C54</f>
        <v>Tomatine ahjukala sibula ja porgandiga (PT)</v>
      </c>
      <c r="D54" s="139">
        <v>100</v>
      </c>
      <c r="E54" s="139">
        <f>D54*'Teine 22'!E54/'Teine 22'!D54</f>
        <v>107.25</v>
      </c>
      <c r="F54" s="139">
        <f>E54*'Teine 22'!F54/'Teine 22'!E54</f>
        <v>2.4624999999999999</v>
      </c>
      <c r="G54" s="139">
        <f>F54*'Teine 22'!G54/'Teine 22'!F54</f>
        <v>3.9874999999999998</v>
      </c>
      <c r="H54" s="139">
        <f>G54*'Teine 22'!H54/'Teine 22'!G54</f>
        <v>14.875</v>
      </c>
    </row>
    <row r="55" spans="2:12" ht="15">
      <c r="B55" s="194" t="s">
        <v>15</v>
      </c>
      <c r="C55" s="81" t="str">
        <f>'Teine 22'!C55</f>
        <v>Tofukaste tomati ja paprikaga (L)</v>
      </c>
      <c r="D55" s="139">
        <v>75</v>
      </c>
      <c r="E55" s="139">
        <f>D55*'Teine 22'!E55/'Teine 22'!D55</f>
        <v>69.625</v>
      </c>
      <c r="F55" s="139">
        <f>E55*'Teine 22'!F55/'Teine 22'!E55</f>
        <v>9.8250000000000011</v>
      </c>
      <c r="G55" s="139">
        <f>F55*'Teine 22'!G55/'Teine 22'!F55</f>
        <v>2.0874999999999999</v>
      </c>
      <c r="H55" s="139">
        <f>G55*'Teine 22'!H55/'Teine 22'!G55</f>
        <v>2.3125</v>
      </c>
    </row>
    <row r="56" spans="2:12" ht="15">
      <c r="B56" s="275"/>
      <c r="C56" s="81" t="str">
        <f>'Teine 22'!C56</f>
        <v>Külm jogurtikaste maitserohelisega (L)</v>
      </c>
      <c r="D56" s="139">
        <v>50</v>
      </c>
      <c r="E56" s="139">
        <f>D56*'Teine 22'!E56/'Teine 22'!D56</f>
        <v>28.4</v>
      </c>
      <c r="F56" s="139">
        <f>E56*'Teine 22'!F56/'Teine 22'!E56</f>
        <v>2.39</v>
      </c>
      <c r="G56" s="139">
        <f>F56*'Teine 22'!G56/'Teine 22'!F56</f>
        <v>1.33</v>
      </c>
      <c r="H56" s="139">
        <f>G56*'Teine 22'!H56/'Teine 22'!G56</f>
        <v>1.7</v>
      </c>
    </row>
    <row r="57" spans="2:12" ht="15">
      <c r="B57" s="194"/>
      <c r="C57" s="81" t="str">
        <f>'Teine 22'!C57</f>
        <v>Kartulipuder (L)</v>
      </c>
      <c r="D57" s="139">
        <v>100</v>
      </c>
      <c r="E57" s="139">
        <f>D57*'Teine 22'!E57/'Teine 22'!D57</f>
        <v>76.534000000000006</v>
      </c>
      <c r="F57" s="139">
        <f>E57*'Teine 22'!F57/'Teine 22'!E57</f>
        <v>15.846</v>
      </c>
      <c r="G57" s="139">
        <f>F57*'Teine 22'!G57/'Teine 22'!F57</f>
        <v>0.61</v>
      </c>
      <c r="H57" s="139">
        <f>G57*'Teine 22'!H57/'Teine 22'!G57</f>
        <v>2.363</v>
      </c>
    </row>
    <row r="58" spans="2:12" ht="15">
      <c r="B58" s="194"/>
      <c r="C58" s="81" t="str">
        <f>'Teine 22'!C58</f>
        <v>Riis, aurutatud (mahe)</v>
      </c>
      <c r="D58" s="139">
        <v>100</v>
      </c>
      <c r="E58" s="139">
        <f>D58*'Teine 22'!E58/'Teine 22'!D58</f>
        <v>128.66666666666666</v>
      </c>
      <c r="F58" s="139">
        <f>E58*'Teine 22'!F58/'Teine 22'!E58</f>
        <v>28.666666666666664</v>
      </c>
      <c r="G58" s="139">
        <f>F58*'Teine 22'!G58/'Teine 22'!F58</f>
        <v>0.26500000000000001</v>
      </c>
      <c r="H58" s="139">
        <f>G58*'Teine 22'!H58/'Teine 22'!G58</f>
        <v>2.5</v>
      </c>
    </row>
    <row r="59" spans="2:12" ht="15">
      <c r="B59" s="194"/>
      <c r="C59" s="81" t="str">
        <f>'Teine 22'!C59</f>
        <v>Rooskapsas, röstitud</v>
      </c>
      <c r="D59" s="139">
        <v>100</v>
      </c>
      <c r="E59" s="139">
        <f>D59*'Teine 22'!E59/'Teine 22'!D59</f>
        <v>59</v>
      </c>
      <c r="F59" s="139">
        <f>E59*'Teine 22'!F59/'Teine 22'!E59</f>
        <v>3.36</v>
      </c>
      <c r="G59" s="139">
        <f>F59*'Teine 22'!G59/'Teine 22'!F59</f>
        <v>1.6</v>
      </c>
      <c r="H59" s="139">
        <f>G59*'Teine 22'!H59/'Teine 22'!G59</f>
        <v>5.4</v>
      </c>
    </row>
    <row r="60" spans="2:12" ht="15">
      <c r="B60" s="194"/>
      <c r="C60" s="81" t="str">
        <f>'Teine 22'!C60</f>
        <v>Mahla-õlikaste</v>
      </c>
      <c r="D60" s="139">
        <v>5</v>
      </c>
      <c r="E60" s="139">
        <f>D60*'Teine 22'!E60/'Teine 22'!D60</f>
        <v>32.189399999999999</v>
      </c>
      <c r="F60" s="139">
        <f>E60*'Teine 22'!F60/'Teine 22'!E60</f>
        <v>9.7050000000000011E-2</v>
      </c>
      <c r="G60" s="139">
        <f>F60*'Teine 22'!G60/'Teine 22'!F60</f>
        <v>3.5305500000000003</v>
      </c>
      <c r="H60" s="139">
        <f>G60*'Teine 22'!H60/'Teine 22'!G60</f>
        <v>1.3550000000000001E-2</v>
      </c>
    </row>
    <row r="61" spans="2:12" ht="15">
      <c r="B61" s="194"/>
      <c r="C61" s="81" t="str">
        <f>'Teine 22'!C61</f>
        <v>Valge redise-melonisalat</v>
      </c>
      <c r="D61" s="139">
        <v>50</v>
      </c>
      <c r="E61" s="139">
        <f>D61*'Teine 22'!E61/'Teine 22'!D61</f>
        <v>10.199999999999999</v>
      </c>
      <c r="F61" s="139">
        <f>E61*'Teine 22'!F61/'Teine 22'!E61</f>
        <v>1.7100000000000002</v>
      </c>
      <c r="G61" s="139">
        <f>F61*'Teine 22'!G61/'Teine 22'!F61</f>
        <v>5.000000000000001E-2</v>
      </c>
      <c r="H61" s="139">
        <f>G61*'Teine 22'!H61/'Teine 22'!G61</f>
        <v>0.38000000000000006</v>
      </c>
    </row>
    <row r="62" spans="2:12" ht="15">
      <c r="B62" s="194"/>
      <c r="C62" s="81" t="str">
        <f>'Teine 22'!C62</f>
        <v>Salatisegu, uba, hernevõrsed</v>
      </c>
      <c r="D62" s="139">
        <v>30</v>
      </c>
      <c r="E62" s="139">
        <f>D62*'Teine 22'!E62/'Teine 22'!D62</f>
        <v>61.5</v>
      </c>
      <c r="F62" s="139">
        <f>E62*'Teine 22'!F62/'Teine 22'!E62</f>
        <v>7.22</v>
      </c>
      <c r="G62" s="139">
        <f>F62*'Teine 22'!G62/'Teine 22'!F62</f>
        <v>0.311</v>
      </c>
      <c r="H62" s="139">
        <f>G62*'Teine 22'!H62/'Teine 22'!G62</f>
        <v>4.91</v>
      </c>
    </row>
    <row r="63" spans="2:12" ht="15">
      <c r="B63" s="194"/>
      <c r="C63" s="81" t="str">
        <f>'Teine 22'!C63</f>
        <v>Seemnesegu (mahe)</v>
      </c>
      <c r="D63" s="139">
        <v>10</v>
      </c>
      <c r="E63" s="139">
        <f>D63*'Teine 22'!E63/'Teine 22'!D63</f>
        <v>61.163499999999999</v>
      </c>
      <c r="F63" s="139">
        <f>E63*'Teine 22'!F63/'Teine 22'!E63</f>
        <v>1.2974999999999999</v>
      </c>
      <c r="G63" s="139">
        <f>F63*'Teine 22'!G63/'Teine 22'!F63</f>
        <v>5.3405000000000005</v>
      </c>
      <c r="H63" s="139">
        <f>G63*'Teine 22'!H63/'Teine 22'!G63</f>
        <v>2.5524999999999998</v>
      </c>
    </row>
    <row r="64" spans="2:12" ht="15">
      <c r="B64" s="194"/>
      <c r="C64" s="81" t="str">
        <f>'Teine 22'!C64</f>
        <v>PRIA Piimatooted (piim, keefir R 2,5% ) (L)</v>
      </c>
      <c r="D64" s="139">
        <v>50</v>
      </c>
      <c r="E64" s="139">
        <f>D64*'Teine 22'!E64/'Teine 22'!D64</f>
        <v>28.2</v>
      </c>
      <c r="F64" s="139">
        <f>E64*'Teine 22'!F64/'Teine 22'!E64</f>
        <v>2.44</v>
      </c>
      <c r="G64" s="139">
        <f>F64*'Teine 22'!G64/'Teine 22'!F64</f>
        <v>1.28</v>
      </c>
      <c r="H64" s="139">
        <f>G64*'Teine 22'!H64/'Teine 22'!G64</f>
        <v>1.72</v>
      </c>
    </row>
    <row r="65" spans="2:11" ht="15">
      <c r="B65" s="194"/>
      <c r="C65" s="81" t="str">
        <f>'Teine 22'!C65</f>
        <v>Mahl (erinevad maitsed)</v>
      </c>
      <c r="D65" s="139">
        <v>50</v>
      </c>
      <c r="E65" s="139">
        <f>D65*'Teine 22'!E65/'Teine 22'!D65</f>
        <v>24.264400000000002</v>
      </c>
      <c r="F65" s="139">
        <f>E65*'Teine 22'!F65/'Teine 22'!E65</f>
        <v>5.8910000000000009</v>
      </c>
      <c r="G65" s="139">
        <f>F65*'Teine 22'!G65/'Teine 22'!F65</f>
        <v>2.5000000000000001E-2</v>
      </c>
      <c r="H65" s="139">
        <f>G65*'Teine 22'!H65/'Teine 22'!G65</f>
        <v>0.18149999999999999</v>
      </c>
    </row>
    <row r="66" spans="2:11" ht="15">
      <c r="B66" s="194"/>
      <c r="C66" s="81" t="str">
        <f>'Teine 22'!C66</f>
        <v>Joogijogurt R 1,5%, maitsestatud (L)</v>
      </c>
      <c r="D66" s="139">
        <v>50</v>
      </c>
      <c r="E66" s="139">
        <f>D66*'Teine 22'!E66/'Teine 22'!D66</f>
        <v>37.372999999999998</v>
      </c>
      <c r="F66" s="139">
        <f>E66*'Teine 22'!F66/'Teine 22'!E66</f>
        <v>6.0614999999999997</v>
      </c>
      <c r="G66" s="139">
        <f>F66*'Teine 22'!G66/'Teine 22'!F66</f>
        <v>0.75</v>
      </c>
      <c r="H66" s="139">
        <f>G66*'Teine 22'!H66/'Teine 22'!G66</f>
        <v>1.6000000000000003</v>
      </c>
    </row>
    <row r="67" spans="2:11" ht="15">
      <c r="B67" s="194"/>
      <c r="C67" s="81" t="str">
        <f>'Teine 22'!C67</f>
        <v>Tee, suhkruta</v>
      </c>
      <c r="D67" s="139">
        <v>50</v>
      </c>
      <c r="E67" s="139">
        <f>D67*'Teine 22'!E67/'Teine 22'!D67</f>
        <v>0.2</v>
      </c>
      <c r="F67" s="139">
        <f>E67*'Teine 22'!F67/'Teine 22'!E67</f>
        <v>0</v>
      </c>
      <c r="G67" s="139">
        <v>0</v>
      </c>
      <c r="H67" s="139">
        <v>0</v>
      </c>
    </row>
    <row r="68" spans="2:11" ht="15.75">
      <c r="B68" s="196"/>
      <c r="C68" s="81" t="str">
        <f>'Teine 22'!C68</f>
        <v>Rukkileiva (3 sorti) - ja sepikutoodete valik  (G)</v>
      </c>
      <c r="D68" s="138">
        <v>50</v>
      </c>
      <c r="E68" s="139">
        <f>D68*'Teine 22'!E68/'Teine 22'!D68</f>
        <v>123.1</v>
      </c>
      <c r="F68" s="139">
        <f>E68*'Teine 22'!F68/'Teine 22'!E68</f>
        <v>26.15</v>
      </c>
      <c r="G68" s="139">
        <f>F68*'Teine 22'!G68/'Teine 22'!F68</f>
        <v>1</v>
      </c>
      <c r="H68" s="139">
        <f>G68*'Teine 22'!H68/'Teine 22'!G68</f>
        <v>3.5750000000000002</v>
      </c>
    </row>
    <row r="69" spans="2:11" s="189" customFormat="1" ht="15">
      <c r="B69" s="195"/>
      <c r="C69" s="81" t="str">
        <f>'Teine 22'!C69</f>
        <v>Pirn (PRIA)</v>
      </c>
      <c r="D69" s="139">
        <v>50</v>
      </c>
      <c r="E69" s="139">
        <f>D69*'Teine 22'!E69/'Teine 22'!D69</f>
        <v>19.989999999999998</v>
      </c>
      <c r="F69" s="139">
        <f>E69*'Teine 22'!F69/'Teine 22'!E69</f>
        <v>5.97</v>
      </c>
      <c r="G69" s="139">
        <f>F69*'Teine 22'!G69/'Teine 22'!F69</f>
        <v>0</v>
      </c>
      <c r="H69" s="139">
        <v>0.13</v>
      </c>
    </row>
    <row r="70" spans="2:11" ht="15.75">
      <c r="B70" s="197"/>
      <c r="C70" s="209" t="s">
        <v>7</v>
      </c>
      <c r="D70" s="344"/>
      <c r="E70" s="345">
        <f>SUM(E54:E69)</f>
        <v>867.65596666666693</v>
      </c>
      <c r="F70" s="345">
        <f>SUM(F54:F69)</f>
        <v>119.38721666666666</v>
      </c>
      <c r="G70" s="345">
        <f>SUM(G54:G69)</f>
        <v>22.16705</v>
      </c>
      <c r="H70" s="345">
        <f>SUM(H54:H69)</f>
        <v>44.213050000000003</v>
      </c>
    </row>
    <row r="71" spans="2:11" s="187" customFormat="1" ht="24" customHeight="1">
      <c r="B71" s="193" t="s">
        <v>12</v>
      </c>
      <c r="C71" s="150"/>
      <c r="D71" s="151" t="s">
        <v>1</v>
      </c>
      <c r="E71" s="151" t="s">
        <v>2</v>
      </c>
      <c r="F71" s="151" t="s">
        <v>3</v>
      </c>
      <c r="G71" s="151" t="s">
        <v>4</v>
      </c>
      <c r="H71" s="151" t="s">
        <v>5</v>
      </c>
    </row>
    <row r="72" spans="2:11" ht="15">
      <c r="B72" s="194" t="s">
        <v>6</v>
      </c>
      <c r="C72" s="157" t="str">
        <f>'Teine 22'!C72</f>
        <v>Pasta hakklihaga (G)</v>
      </c>
      <c r="D72" s="132">
        <v>150</v>
      </c>
      <c r="E72" s="132">
        <f>D72*'Teine 22'!E72/'Teine 22'!D72</f>
        <v>232.8</v>
      </c>
      <c r="F72" s="132">
        <f>D72*'Teine 22'!F72/'Teine 22'!D72</f>
        <v>34.08</v>
      </c>
      <c r="G72" s="132">
        <f>D72*'Teine 22'!G72/'Teine 22'!D72</f>
        <v>5.3639999999999999</v>
      </c>
      <c r="H72" s="132">
        <f>D72*'Teine 22'!H72/'Teine 22'!D72</f>
        <v>11.256000000000002</v>
      </c>
    </row>
    <row r="73" spans="2:11" ht="15">
      <c r="B73" s="194" t="s">
        <v>15</v>
      </c>
      <c r="C73" s="157" t="str">
        <f>'Teine 22'!C73</f>
        <v>Peedi-läätse pikkpoiss (M, PT)</v>
      </c>
      <c r="D73" s="132">
        <v>80</v>
      </c>
      <c r="E73" s="132">
        <f>D73*'Teine 22'!E73/'Teine 22'!D73</f>
        <v>110.72</v>
      </c>
      <c r="F73" s="132">
        <f>D73*'Teine 22'!F73/'Teine 22'!D73</f>
        <v>13.424000000000001</v>
      </c>
      <c r="G73" s="132">
        <f>D73*'Teine 22'!G73/'Teine 22'!D73</f>
        <v>3.2479999999999993</v>
      </c>
      <c r="H73" s="132">
        <f>D73*'Teine 22'!H73/'Teine 22'!D73</f>
        <v>5.2639999999999993</v>
      </c>
    </row>
    <row r="74" spans="2:11" ht="15">
      <c r="B74" s="194"/>
      <c r="C74" s="157" t="str">
        <f>'Teine 22'!C74</f>
        <v>Tomatikaste</v>
      </c>
      <c r="D74" s="132">
        <v>100</v>
      </c>
      <c r="E74" s="132">
        <f>D74*'Teine 22'!E74/'Teine 22'!D74</f>
        <v>36.799999999999997</v>
      </c>
      <c r="F74" s="132">
        <f>D74*'Teine 22'!F74/'Teine 22'!D74</f>
        <v>7.92</v>
      </c>
      <c r="G74" s="132">
        <f>D74*'Teine 22'!G74/'Teine 22'!D74</f>
        <v>6.2E-2</v>
      </c>
      <c r="H74" s="132">
        <f>D74*'Teine 22'!H74/'Teine 22'!D74</f>
        <v>0.86199999999999999</v>
      </c>
    </row>
    <row r="75" spans="2:11" ht="15">
      <c r="B75" s="194"/>
      <c r="C75" s="157" t="str">
        <f>'Teine 22'!C75</f>
        <v>Ahjuköögiviljad</v>
      </c>
      <c r="D75" s="132">
        <v>100</v>
      </c>
      <c r="E75" s="132">
        <f>D75*'Teine 22'!E75/'Teine 22'!D75</f>
        <v>70.666666666666671</v>
      </c>
      <c r="F75" s="132">
        <f>D75*'Teine 22'!F75/'Teine 22'!D75</f>
        <v>11.066666666666666</v>
      </c>
      <c r="G75" s="132">
        <f>D75*'Teine 22'!G75/'Teine 22'!D75</f>
        <v>1.4483333333333335</v>
      </c>
      <c r="H75" s="132">
        <f>D75*'Teine 22'!H75/'Teine 22'!D75</f>
        <v>1.4416666666666667</v>
      </c>
    </row>
    <row r="76" spans="2:11" ht="15.75">
      <c r="B76" s="196"/>
      <c r="C76" s="157" t="str">
        <f>'Teine 22'!C76</f>
        <v>Kinoa, keedetud</v>
      </c>
      <c r="D76" s="132">
        <v>100</v>
      </c>
      <c r="E76" s="132">
        <f>D76*'Teine 22'!E76/'Teine 22'!D76</f>
        <v>114.5</v>
      </c>
      <c r="F76" s="132">
        <f>D76*'Teine 22'!F76/'Teine 22'!D76</f>
        <v>16.999999999999996</v>
      </c>
      <c r="G76" s="132">
        <f>D76*'Teine 22'!G76/'Teine 22'!D76</f>
        <v>2.9</v>
      </c>
      <c r="H76" s="132">
        <f>D76*'Teine 22'!H76/'Teine 22'!D76</f>
        <v>3.8833333333333333</v>
      </c>
      <c r="I76" s="186"/>
      <c r="J76" s="186"/>
      <c r="K76" s="186"/>
    </row>
    <row r="77" spans="2:11" ht="15.75">
      <c r="B77" s="196"/>
      <c r="C77" s="157" t="str">
        <f>'Teine 22'!C77</f>
        <v>Aedoad, aurutatud</v>
      </c>
      <c r="D77" s="132">
        <v>100</v>
      </c>
      <c r="E77" s="132">
        <f>D77*'Teine 22'!E77/'Teine 22'!D77</f>
        <v>41.1</v>
      </c>
      <c r="F77" s="132">
        <f>D77*'Teine 22'!F77/'Teine 22'!D77</f>
        <v>5.59</v>
      </c>
      <c r="G77" s="132">
        <f>D77*'Teine 22'!G77/'Teine 22'!D77</f>
        <v>0.33</v>
      </c>
      <c r="H77" s="132">
        <f>D77*'Teine 22'!H77/'Teine 22'!D77</f>
        <v>2.2000000000000002</v>
      </c>
    </row>
    <row r="78" spans="2:11" ht="15.75">
      <c r="B78" s="196"/>
      <c r="C78" s="157" t="str">
        <f>'Teine 22'!C78</f>
        <v>Mahla-õlikaste</v>
      </c>
      <c r="D78" s="132">
        <v>5</v>
      </c>
      <c r="E78" s="132">
        <f>D78*'Teine 22'!E78/'Teine 22'!D78</f>
        <v>32.189399999999999</v>
      </c>
      <c r="F78" s="132">
        <f>D78*'Teine 22'!F78/'Teine 22'!D78</f>
        <v>9.7050000000000011E-2</v>
      </c>
      <c r="G78" s="132">
        <f>D78*'Teine 22'!G78/'Teine 22'!D78</f>
        <v>3.5305500000000003</v>
      </c>
      <c r="H78" s="132">
        <f>D78*'Teine 22'!H78/'Teine 22'!D78</f>
        <v>1.3550000000000001E-2</v>
      </c>
    </row>
    <row r="79" spans="2:11" ht="15.75">
      <c r="B79" s="196"/>
      <c r="C79" s="157" t="str">
        <f>'Teine 22'!C79</f>
        <v>Hiina kapsa-kurgisalat</v>
      </c>
      <c r="D79" s="132">
        <v>50</v>
      </c>
      <c r="E79" s="132">
        <f>D79*'Teine 22'!E79/'Teine 22'!D79</f>
        <v>12.7765</v>
      </c>
      <c r="F79" s="132">
        <f>D79*'Teine 22'!F79/'Teine 22'!D79</f>
        <v>1.1775</v>
      </c>
      <c r="G79" s="132">
        <f>D79*'Teine 22'!G79/'Teine 22'!D79</f>
        <v>0.78</v>
      </c>
      <c r="H79" s="132">
        <f>D79*'Teine 22'!H79/'Teine 22'!D79</f>
        <v>0.49249999999999999</v>
      </c>
    </row>
    <row r="80" spans="2:11" ht="15.75">
      <c r="B80" s="321"/>
      <c r="C80" s="157" t="str">
        <f>'Teine 22'!C80</f>
        <v>Porgand, mais, redis</v>
      </c>
      <c r="D80" s="135">
        <v>30</v>
      </c>
      <c r="E80" s="132">
        <f>D80*'Teine 22'!E80/'Teine 22'!D80</f>
        <v>13.208</v>
      </c>
      <c r="F80" s="132">
        <f>D80*'Teine 22'!F80/'Teine 22'!D80</f>
        <v>2.9350000000000005</v>
      </c>
      <c r="G80" s="132">
        <f>F80*'Teine 22'!G80/'Teine 22'!F80</f>
        <v>0.18000000000000005</v>
      </c>
      <c r="H80" s="132">
        <f>D80*'Teine 22'!H80/'Teine 22'!D80</f>
        <v>0.47000000000000003</v>
      </c>
    </row>
    <row r="81" spans="2:13" ht="15.75">
      <c r="B81" s="321"/>
      <c r="C81" s="157" t="str">
        <f>'Teine 22'!C81</f>
        <v>Seemnesegu (mahe)</v>
      </c>
      <c r="D81" s="135">
        <v>10</v>
      </c>
      <c r="E81" s="132">
        <f>D81*'Teine 22'!E81/'Teine 22'!D81</f>
        <v>61.159999999999989</v>
      </c>
      <c r="F81" s="132">
        <f>D81*'Teine 22'!F81/'Teine 22'!D81</f>
        <v>1.3</v>
      </c>
      <c r="G81" s="132">
        <f>D81*'Teine 22'!G80/'Teine 22'!D80</f>
        <v>6.0000000000000019E-2</v>
      </c>
      <c r="H81" s="132">
        <f>D81*'Teine 22'!H80/'Teine 22'!D80</f>
        <v>0.15666666666666668</v>
      </c>
    </row>
    <row r="82" spans="2:13" ht="15.75">
      <c r="B82" s="276"/>
      <c r="C82" s="157" t="str">
        <f>'Teine 22'!C82</f>
        <v>PRIA Piimatooted (piim, keefir R 2,5% ) (L)</v>
      </c>
      <c r="D82" s="139">
        <v>25</v>
      </c>
      <c r="E82" s="132">
        <f>D82*'Teine 22'!E82/'Teine 22'!D82</f>
        <v>14.0975</v>
      </c>
      <c r="F82" s="132">
        <f>D82*'Teine 22'!F81/'Teine 22'!D81</f>
        <v>3.25</v>
      </c>
      <c r="G82" s="132">
        <f>D82*'Teine 22'!G81/'Teine 22'!D81</f>
        <v>13.35</v>
      </c>
      <c r="H82" s="132">
        <f>D82*'Teine 22'!H81/'Teine 22'!D81</f>
        <v>6.4</v>
      </c>
    </row>
    <row r="83" spans="2:13" ht="15.75">
      <c r="B83" s="276"/>
      <c r="C83" s="157" t="str">
        <f>'Teine 22'!C83</f>
        <v>Mahlajook (erinevad maitsed)</v>
      </c>
      <c r="D83" s="139">
        <v>25</v>
      </c>
      <c r="E83" s="132">
        <f>D83*'Teine 22'!E83/'Teine 22'!D83</f>
        <v>12.132200000000001</v>
      </c>
      <c r="F83" s="132">
        <f>D83*'Teine 22'!F82/'Teine 22'!D82</f>
        <v>1.21875</v>
      </c>
      <c r="G83" s="132">
        <f>D83*'Teine 22'!G82/'Teine 22'!D82</f>
        <v>0.64249999999999996</v>
      </c>
      <c r="H83" s="132">
        <f>D83*'Teine 22'!H82/'Teine 22'!D82</f>
        <v>0.86</v>
      </c>
    </row>
    <row r="84" spans="2:13" ht="15">
      <c r="B84" s="133"/>
      <c r="C84" s="157" t="str">
        <f>'Teine 22'!C84</f>
        <v>Joogijogurt R 1,5%, maitsestatud (L)</v>
      </c>
      <c r="D84" s="138">
        <v>25</v>
      </c>
      <c r="E84" s="132">
        <f>D84*'Teine 22'!E84/'Teine 22'!D84</f>
        <v>18.686499999999999</v>
      </c>
      <c r="F84" s="132">
        <f>D84*'Teine 22'!F83/'Teine 22'!D83</f>
        <v>2.9455</v>
      </c>
      <c r="G84" s="132">
        <f>D84*'Teine 22'!G83/'Teine 22'!D83</f>
        <v>1.2500000000000001E-2</v>
      </c>
      <c r="H84" s="132">
        <f>D84*'Teine 22'!H83/'Teine 22'!D83</f>
        <v>9.0749999999999997E-2</v>
      </c>
      <c r="I84" s="186"/>
      <c r="J84" s="186"/>
      <c r="K84" s="186"/>
      <c r="L84" s="186"/>
      <c r="M84" s="186"/>
    </row>
    <row r="85" spans="2:13" ht="15.75">
      <c r="B85" s="276"/>
      <c r="C85" s="157" t="str">
        <f>'Teine 22'!C85</f>
        <v>Tee, suhkruta</v>
      </c>
      <c r="D85" s="139">
        <v>50</v>
      </c>
      <c r="E85" s="132">
        <f>D85*'Teine 22'!E85/'Teine 22'!D85</f>
        <v>0.2</v>
      </c>
      <c r="F85" s="132">
        <f>D85*'Teine 22'!F84/'Teine 22'!D84</f>
        <v>6.0614999999999997</v>
      </c>
      <c r="G85" s="132">
        <f>D85*'Teine 22'!G84/'Teine 22'!D84</f>
        <v>0.75</v>
      </c>
      <c r="H85" s="132">
        <f>D85*'Teine 22'!H84/'Teine 22'!D84</f>
        <v>1.6</v>
      </c>
    </row>
    <row r="86" spans="2:13" ht="15">
      <c r="B86" s="133"/>
      <c r="C86" s="157" t="str">
        <f>'Teine 22'!C86</f>
        <v>Rukkileiva (3 sorti) - ja sepikutoodete valik  (G)</v>
      </c>
      <c r="D86" s="139">
        <v>50</v>
      </c>
      <c r="E86" s="132">
        <f>D86*'Teine 22'!E86/'Teine 22'!D86</f>
        <v>123.1</v>
      </c>
      <c r="F86" s="132">
        <f>D86*'Teine 22'!F87/'Teine 22'!D87</f>
        <v>7.65</v>
      </c>
      <c r="G86" s="132">
        <f>D86*'Teine 22'!G87/'Teine 22'!D87</f>
        <v>0.1</v>
      </c>
      <c r="H86" s="132">
        <f>D86*'Teine 22'!H87/'Teine 22'!D87</f>
        <v>0.4</v>
      </c>
    </row>
    <row r="87" spans="2:13" ht="15">
      <c r="B87" s="133"/>
      <c r="C87" s="157" t="str">
        <f>'Teine 22'!C87</f>
        <v>Banaan</v>
      </c>
      <c r="D87" s="139">
        <v>50</v>
      </c>
      <c r="E87" s="132">
        <f>D87*'Teine 22'!E87/'Teine 22'!D87</f>
        <v>33.799999999999997</v>
      </c>
      <c r="F87" s="132">
        <f>E87*'Teine 22'!F87/'Teine 22'!E87</f>
        <v>7.65</v>
      </c>
      <c r="G87" s="132">
        <f>F87*'Teine 22'!G87/'Teine 22'!F87</f>
        <v>0.1</v>
      </c>
      <c r="H87" s="132">
        <f>G87*'Teine 22'!H87/'Teine 22'!G87</f>
        <v>0.40000000000000008</v>
      </c>
    </row>
    <row r="88" spans="2:13" ht="15.75">
      <c r="B88" s="278"/>
      <c r="C88" s="141" t="s">
        <v>7</v>
      </c>
      <c r="D88" s="142"/>
      <c r="E88" s="315">
        <f>SUM(E72:E86)</f>
        <v>894.13676666666674</v>
      </c>
      <c r="F88" s="158">
        <f t="shared" ref="F88:H88" si="2">SUM(F72:F86)</f>
        <v>115.71596666666666</v>
      </c>
      <c r="G88" s="158">
        <f t="shared" si="2"/>
        <v>32.757883333333332</v>
      </c>
      <c r="H88" s="158">
        <f t="shared" si="2"/>
        <v>35.390466666666661</v>
      </c>
    </row>
    <row r="89" spans="2:13" ht="15.75">
      <c r="B89" s="93"/>
      <c r="C89" s="283" t="s">
        <v>13</v>
      </c>
      <c r="D89" s="93"/>
      <c r="E89" s="320">
        <f>AVERAGE(E22,E40,E52,E88)</f>
        <v>814.8421083333335</v>
      </c>
      <c r="F89" s="320">
        <f>AVERAGE(F22,F40,F52,F88)</f>
        <v>118.89505833333334</v>
      </c>
      <c r="G89" s="320">
        <f>AVERAGE(G22,G40,G52,G88)</f>
        <v>26.247470833333331</v>
      </c>
      <c r="H89" s="320">
        <f>AVERAGE(H22,H40,H52,H88)</f>
        <v>27.587541666666667</v>
      </c>
    </row>
    <row r="90" spans="2:13" ht="15.75">
      <c r="B90" s="452" t="s">
        <v>88</v>
      </c>
      <c r="C90" s="452"/>
      <c r="D90" s="452"/>
      <c r="E90" s="82"/>
      <c r="F90" s="82"/>
      <c r="G90" s="82"/>
      <c r="H90" s="82"/>
    </row>
    <row r="91" spans="2:13" ht="15">
      <c r="B91" s="437" t="s">
        <v>80</v>
      </c>
      <c r="C91" s="437"/>
      <c r="D91" s="437"/>
      <c r="E91" s="4"/>
      <c r="F91" s="4"/>
      <c r="G91" s="4"/>
      <c r="H91" s="4"/>
    </row>
    <row r="92" spans="2:13" ht="15">
      <c r="B92" s="437" t="s">
        <v>81</v>
      </c>
      <c r="C92" s="437"/>
      <c r="D92" s="437"/>
      <c r="E92" s="4"/>
      <c r="F92" s="4"/>
      <c r="G92" s="4"/>
      <c r="H92" s="4"/>
    </row>
    <row r="93" spans="2:13" ht="33" customHeight="1">
      <c r="B93" s="443" t="s">
        <v>172</v>
      </c>
      <c r="C93" s="443"/>
      <c r="D93" s="443"/>
      <c r="E93" s="4"/>
      <c r="F93" s="4"/>
      <c r="G93" s="4"/>
      <c r="H93" s="4"/>
    </row>
    <row r="94" spans="2:13" ht="15.75">
      <c r="B94" s="438" t="s">
        <v>89</v>
      </c>
      <c r="C94" s="438"/>
      <c r="D94" s="438"/>
    </row>
    <row r="95" spans="2:13" ht="15">
      <c r="B95" s="230" t="s">
        <v>84</v>
      </c>
      <c r="C95" s="437" t="s">
        <v>87</v>
      </c>
      <c r="D95" s="437"/>
    </row>
    <row r="96" spans="2:13" ht="15">
      <c r="B96" s="230" t="s">
        <v>85</v>
      </c>
      <c r="C96" s="437" t="s">
        <v>86</v>
      </c>
      <c r="D96" s="437"/>
    </row>
    <row r="97" spans="2:4" ht="15">
      <c r="B97" s="230" t="s">
        <v>79</v>
      </c>
      <c r="C97" s="437"/>
      <c r="D97" s="437"/>
    </row>
    <row r="98" spans="2:4" ht="15.75">
      <c r="B98" s="438" t="s">
        <v>82</v>
      </c>
      <c r="C98" s="438"/>
      <c r="D98" s="438"/>
    </row>
    <row r="99" spans="2:4" ht="15">
      <c r="B99" s="437" t="s">
        <v>90</v>
      </c>
      <c r="C99" s="437"/>
      <c r="D99" s="437"/>
    </row>
  </sheetData>
  <mergeCells count="12">
    <mergeCell ref="B1:C4"/>
    <mergeCell ref="D1:D5"/>
    <mergeCell ref="B90:D90"/>
    <mergeCell ref="B91:D91"/>
    <mergeCell ref="B92:D92"/>
    <mergeCell ref="B98:D98"/>
    <mergeCell ref="B99:D99"/>
    <mergeCell ref="B93:D93"/>
    <mergeCell ref="B94:D94"/>
    <mergeCell ref="C95:D95"/>
    <mergeCell ref="C96:D96"/>
    <mergeCell ref="C97:D97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99"/>
  <sheetViews>
    <sheetView zoomScale="90" zoomScaleNormal="90" workbookViewId="0">
      <selection activeCell="P75" sqref="P75"/>
    </sheetView>
  </sheetViews>
  <sheetFormatPr defaultColWidth="9.28515625" defaultRowHeight="15"/>
  <cols>
    <col min="1" max="1" width="9.28515625" style="4"/>
    <col min="2" max="2" width="25.5703125" style="4" customWidth="1"/>
    <col min="3" max="3" width="59.140625" style="4" customWidth="1"/>
    <col min="4" max="8" width="15.5703125" style="4" customWidth="1"/>
    <col min="9" max="16384" width="9.28515625" style="4"/>
  </cols>
  <sheetData>
    <row r="1" spans="2:12">
      <c r="B1" s="440"/>
      <c r="C1" s="440"/>
      <c r="D1" s="440" t="e" vm="1">
        <v>#VALUE!</v>
      </c>
    </row>
    <row r="2" spans="2:12">
      <c r="B2" s="440"/>
      <c r="C2" s="440"/>
      <c r="D2" s="440"/>
    </row>
    <row r="3" spans="2:12">
      <c r="B3" s="440"/>
      <c r="C3" s="440"/>
      <c r="D3" s="440"/>
    </row>
    <row r="4" spans="2:12">
      <c r="B4" s="440"/>
      <c r="C4" s="440"/>
      <c r="D4" s="440"/>
    </row>
    <row r="5" spans="2:12" ht="24" customHeight="1">
      <c r="B5" s="1" t="s">
        <v>93</v>
      </c>
      <c r="C5" s="20"/>
      <c r="D5" s="441"/>
    </row>
    <row r="6" spans="2:12" s="5" customFormat="1" ht="24" customHeight="1">
      <c r="B6" s="21" t="s">
        <v>0</v>
      </c>
      <c r="C6" s="116"/>
      <c r="D6" s="22" t="s">
        <v>1</v>
      </c>
      <c r="E6" s="22" t="s">
        <v>2</v>
      </c>
      <c r="F6" s="22" t="s">
        <v>3</v>
      </c>
      <c r="G6" s="22" t="s">
        <v>4</v>
      </c>
      <c r="H6" s="22" t="s">
        <v>5</v>
      </c>
    </row>
    <row r="7" spans="2:12">
      <c r="B7" s="23" t="s">
        <v>6</v>
      </c>
      <c r="C7" s="100" t="s">
        <v>104</v>
      </c>
      <c r="D7" s="11">
        <v>60</v>
      </c>
      <c r="E7" s="36">
        <v>87.2</v>
      </c>
      <c r="F7" s="36">
        <v>3.5600000000000005</v>
      </c>
      <c r="G7" s="36">
        <v>6.2080000000000002</v>
      </c>
      <c r="H7" s="36">
        <v>4.1040000000000001</v>
      </c>
    </row>
    <row r="8" spans="2:12">
      <c r="B8" s="23" t="s">
        <v>15</v>
      </c>
      <c r="C8" s="100" t="s">
        <v>105</v>
      </c>
      <c r="D8" s="15">
        <v>60</v>
      </c>
      <c r="E8" s="38">
        <v>35.9</v>
      </c>
      <c r="F8" s="38">
        <v>2.5</v>
      </c>
      <c r="G8" s="38">
        <v>2.4700000000000002</v>
      </c>
      <c r="H8" s="38">
        <v>0.875</v>
      </c>
    </row>
    <row r="9" spans="2:12">
      <c r="B9" s="24"/>
      <c r="C9" s="100" t="s">
        <v>16</v>
      </c>
      <c r="D9" s="11">
        <v>60</v>
      </c>
      <c r="E9" s="36">
        <v>48.359999999999992</v>
      </c>
      <c r="F9" s="36">
        <v>10.185</v>
      </c>
      <c r="G9" s="36">
        <v>0.3</v>
      </c>
      <c r="H9" s="36">
        <v>1.7849999999999999</v>
      </c>
    </row>
    <row r="10" spans="2:12">
      <c r="B10" s="24"/>
      <c r="C10" s="100" t="s">
        <v>22</v>
      </c>
      <c r="D10" s="11">
        <v>60</v>
      </c>
      <c r="E10" s="36">
        <v>94.621200000000002</v>
      </c>
      <c r="F10" s="36">
        <v>16.125599999999999</v>
      </c>
      <c r="G10" s="36">
        <v>2.8451999999999997</v>
      </c>
      <c r="H10" s="36">
        <v>1.3662000000000001</v>
      </c>
    </row>
    <row r="11" spans="2:12">
      <c r="B11" s="24"/>
      <c r="C11" s="100" t="s">
        <v>29</v>
      </c>
      <c r="D11" s="11">
        <v>50</v>
      </c>
      <c r="E11" s="36">
        <v>30.42</v>
      </c>
      <c r="F11" s="36">
        <v>6.2534999999999998</v>
      </c>
      <c r="G11" s="36">
        <v>0.5615</v>
      </c>
      <c r="H11" s="36">
        <v>0.84150000000000003</v>
      </c>
    </row>
    <row r="12" spans="2:12">
      <c r="B12" s="24"/>
      <c r="C12" s="99" t="s">
        <v>49</v>
      </c>
      <c r="D12" s="83">
        <v>5</v>
      </c>
      <c r="E12" s="74">
        <v>32.189399999999999</v>
      </c>
      <c r="F12" s="74">
        <v>9.7050000000000011E-2</v>
      </c>
      <c r="G12" s="74">
        <v>3.5305500000000003</v>
      </c>
      <c r="H12" s="74">
        <v>1.3550000000000001E-2</v>
      </c>
    </row>
    <row r="13" spans="2:12">
      <c r="B13" s="24"/>
      <c r="C13" s="117" t="s">
        <v>45</v>
      </c>
      <c r="D13" s="84">
        <v>50</v>
      </c>
      <c r="E13" s="50">
        <v>26.936</v>
      </c>
      <c r="F13" s="50">
        <v>4.5049999999999999</v>
      </c>
      <c r="G13" s="50">
        <v>1.0780000000000001</v>
      </c>
      <c r="H13" s="50">
        <v>0.39400000000000002</v>
      </c>
      <c r="I13" s="25"/>
      <c r="J13" s="25"/>
      <c r="K13" s="25"/>
      <c r="L13" s="25"/>
    </row>
    <row r="14" spans="2:12">
      <c r="B14" s="24"/>
      <c r="C14" s="117" t="s">
        <v>46</v>
      </c>
      <c r="D14" s="84">
        <v>30</v>
      </c>
      <c r="E14" s="50">
        <v>8.2256</v>
      </c>
      <c r="F14" s="50">
        <v>1.8950000000000005</v>
      </c>
      <c r="G14" s="50">
        <v>5.000000000000001E-2</v>
      </c>
      <c r="H14" s="50">
        <v>0.41000000000000003</v>
      </c>
      <c r="I14" s="25"/>
      <c r="J14" s="25"/>
      <c r="K14" s="25"/>
      <c r="L14" s="25"/>
    </row>
    <row r="15" spans="2:12">
      <c r="B15" s="24"/>
      <c r="C15" s="113" t="s">
        <v>21</v>
      </c>
      <c r="D15" s="6">
        <v>10</v>
      </c>
      <c r="E15" s="6">
        <v>61.163499999999999</v>
      </c>
      <c r="F15" s="6">
        <v>1.2975000000000001</v>
      </c>
      <c r="G15" s="6">
        <v>5.3405000000000005</v>
      </c>
      <c r="H15" s="6">
        <v>2.5525000000000002</v>
      </c>
      <c r="I15" s="25"/>
      <c r="J15" s="25"/>
      <c r="K15" s="25"/>
      <c r="L15" s="25"/>
    </row>
    <row r="16" spans="2:12">
      <c r="B16" s="24"/>
      <c r="C16" s="113" t="s">
        <v>39</v>
      </c>
      <c r="D16" s="6">
        <v>25</v>
      </c>
      <c r="E16" s="6">
        <v>14.1</v>
      </c>
      <c r="F16" s="6">
        <v>1.22</v>
      </c>
      <c r="G16" s="6">
        <v>0.64</v>
      </c>
      <c r="H16" s="6">
        <v>0.86</v>
      </c>
      <c r="I16" s="25"/>
      <c r="J16" s="25"/>
      <c r="K16" s="25"/>
      <c r="L16" s="25"/>
    </row>
    <row r="17" spans="2:12">
      <c r="B17" s="24"/>
      <c r="C17" s="117" t="s">
        <v>91</v>
      </c>
      <c r="D17" s="90">
        <v>25</v>
      </c>
      <c r="E17" s="84">
        <v>12.132199999999999</v>
      </c>
      <c r="F17" s="84">
        <v>2.9455</v>
      </c>
      <c r="G17" s="84">
        <v>1.2500000000000001E-2</v>
      </c>
      <c r="H17" s="84">
        <v>9.0749999999999997E-2</v>
      </c>
      <c r="I17" s="25"/>
      <c r="J17" s="25"/>
      <c r="K17" s="25"/>
      <c r="L17" s="25"/>
    </row>
    <row r="18" spans="2:12">
      <c r="B18" s="24"/>
      <c r="C18" s="117" t="s">
        <v>40</v>
      </c>
      <c r="D18" s="90">
        <v>25</v>
      </c>
      <c r="E18" s="50">
        <v>18.686499999999999</v>
      </c>
      <c r="F18" s="50">
        <v>3.0307499999999998</v>
      </c>
      <c r="G18" s="50">
        <v>0.375</v>
      </c>
      <c r="H18" s="50">
        <v>0.8</v>
      </c>
      <c r="I18" s="25"/>
      <c r="J18" s="25"/>
      <c r="K18" s="25"/>
      <c r="L18" s="25"/>
    </row>
    <row r="19" spans="2:12">
      <c r="B19" s="24"/>
      <c r="C19" s="117" t="s">
        <v>41</v>
      </c>
      <c r="D19" s="90">
        <v>50</v>
      </c>
      <c r="E19" s="50">
        <v>0.2</v>
      </c>
      <c r="F19" s="50">
        <v>0</v>
      </c>
      <c r="G19" s="50">
        <v>0</v>
      </c>
      <c r="H19" s="50">
        <v>0.05</v>
      </c>
      <c r="I19" s="25"/>
      <c r="J19" s="25"/>
      <c r="K19" s="25"/>
      <c r="L19" s="25"/>
    </row>
    <row r="20" spans="2:12">
      <c r="B20" s="24"/>
      <c r="C20" s="117" t="s">
        <v>20</v>
      </c>
      <c r="D20" s="84">
        <v>50</v>
      </c>
      <c r="E20" s="50">
        <v>123.1</v>
      </c>
      <c r="F20" s="50">
        <v>26.15</v>
      </c>
      <c r="G20" s="50">
        <v>1</v>
      </c>
      <c r="H20" s="50">
        <v>3.5750000000000002</v>
      </c>
    </row>
    <row r="21" spans="2:12">
      <c r="B21" s="24"/>
      <c r="C21" s="117" t="s">
        <v>9</v>
      </c>
      <c r="D21" s="84">
        <v>100</v>
      </c>
      <c r="E21" s="84">
        <v>39.979999999999997</v>
      </c>
      <c r="F21" s="84">
        <v>11.94</v>
      </c>
      <c r="G21" s="84">
        <v>0</v>
      </c>
      <c r="H21" s="84">
        <v>0.3</v>
      </c>
    </row>
    <row r="22" spans="2:12" ht="15.75">
      <c r="B22" s="26"/>
      <c r="C22" s="87" t="s">
        <v>7</v>
      </c>
      <c r="D22" s="101"/>
      <c r="E22" s="96">
        <f>SUM(E7:E21)</f>
        <v>633.21439999999996</v>
      </c>
      <c r="F22" s="96">
        <f>SUM(F7:F21)</f>
        <v>91.704900000000009</v>
      </c>
      <c r="G22" s="96">
        <f>SUM(G7:G21)</f>
        <v>24.411250000000006</v>
      </c>
      <c r="H22" s="96">
        <f>SUM(H7:H21)</f>
        <v>18.017500000000002</v>
      </c>
    </row>
    <row r="23" spans="2:12" s="5" customFormat="1" ht="24" customHeight="1">
      <c r="B23" s="31" t="s">
        <v>8</v>
      </c>
      <c r="C23" s="116"/>
      <c r="D23" s="22" t="s">
        <v>1</v>
      </c>
      <c r="E23" s="22" t="s">
        <v>2</v>
      </c>
      <c r="F23" s="22" t="s">
        <v>3</v>
      </c>
      <c r="G23" s="22" t="s">
        <v>4</v>
      </c>
      <c r="H23" s="22" t="s">
        <v>5</v>
      </c>
    </row>
    <row r="24" spans="2:12">
      <c r="B24" s="23" t="s">
        <v>6</v>
      </c>
      <c r="C24" s="100" t="s">
        <v>106</v>
      </c>
      <c r="D24" s="11">
        <v>60</v>
      </c>
      <c r="E24" s="36">
        <v>79.103399999999993</v>
      </c>
      <c r="F24" s="36">
        <v>1.8066</v>
      </c>
      <c r="G24" s="36">
        <v>5.4210000000000003</v>
      </c>
      <c r="H24" s="36">
        <v>5.8457999999999997</v>
      </c>
    </row>
    <row r="25" spans="2:12">
      <c r="B25" s="23" t="s">
        <v>15</v>
      </c>
      <c r="C25" s="100" t="s">
        <v>107</v>
      </c>
      <c r="D25" s="15">
        <v>60</v>
      </c>
      <c r="E25" s="38">
        <v>41.44</v>
      </c>
      <c r="F25" s="38">
        <v>3.0639999999999996</v>
      </c>
      <c r="G25" s="38">
        <v>2.7759999999999994</v>
      </c>
      <c r="H25" s="38">
        <v>0.58719999999999983</v>
      </c>
    </row>
    <row r="26" spans="2:12">
      <c r="B26" s="23"/>
      <c r="C26" s="93" t="s">
        <v>16</v>
      </c>
      <c r="D26" s="94">
        <v>60</v>
      </c>
      <c r="E26" s="94">
        <v>102.93899999999999</v>
      </c>
      <c r="F26" s="94">
        <v>21.394199999999998</v>
      </c>
      <c r="G26" s="94">
        <v>0.80699999999999994</v>
      </c>
      <c r="H26" s="94">
        <v>3.4061999999999997</v>
      </c>
    </row>
    <row r="27" spans="2:12">
      <c r="B27" s="23"/>
      <c r="C27" s="99" t="s">
        <v>28</v>
      </c>
      <c r="D27" s="83">
        <v>60</v>
      </c>
      <c r="E27" s="83">
        <v>48.359999999999992</v>
      </c>
      <c r="F27" s="83">
        <v>10.185</v>
      </c>
      <c r="G27" s="83">
        <v>0.3</v>
      </c>
      <c r="H27" s="83">
        <v>1.7849999999999999</v>
      </c>
    </row>
    <row r="28" spans="2:12">
      <c r="B28" s="23"/>
      <c r="C28" s="117" t="s">
        <v>50</v>
      </c>
      <c r="D28" s="84">
        <v>50</v>
      </c>
      <c r="E28" s="84">
        <v>25.876999999999999</v>
      </c>
      <c r="F28" s="84">
        <v>5.4720000000000004</v>
      </c>
      <c r="G28" s="84">
        <v>0.56000000000000005</v>
      </c>
      <c r="H28" s="84">
        <v>0.66</v>
      </c>
    </row>
    <row r="29" spans="2:12">
      <c r="B29" s="23"/>
      <c r="C29" s="118" t="s">
        <v>34</v>
      </c>
      <c r="D29" s="83">
        <v>5</v>
      </c>
      <c r="E29" s="74">
        <v>32.189399999999999</v>
      </c>
      <c r="F29" s="74">
        <v>9.7050000000000011E-2</v>
      </c>
      <c r="G29" s="74">
        <v>3.5305500000000003</v>
      </c>
      <c r="H29" s="74">
        <v>1.3550000000000001E-2</v>
      </c>
    </row>
    <row r="30" spans="2:12">
      <c r="B30" s="23"/>
      <c r="C30" s="118" t="s">
        <v>42</v>
      </c>
      <c r="D30" s="94">
        <v>50</v>
      </c>
      <c r="E30" s="94">
        <v>44.905500000000004</v>
      </c>
      <c r="F30" s="94">
        <v>3.121</v>
      </c>
      <c r="G30" s="84">
        <v>3.5030000000000001</v>
      </c>
      <c r="H30" s="84">
        <v>0.83650000000000002</v>
      </c>
    </row>
    <row r="31" spans="2:12" ht="15.75">
      <c r="B31" s="30"/>
      <c r="C31" s="117" t="s">
        <v>43</v>
      </c>
      <c r="D31" s="84">
        <v>30</v>
      </c>
      <c r="E31" s="84">
        <v>9.2100000000000009</v>
      </c>
      <c r="F31" s="84">
        <v>2.2400000000000002</v>
      </c>
      <c r="G31" s="84">
        <v>5.000000000000001E-2</v>
      </c>
      <c r="H31" s="84">
        <v>0.30000000000000004</v>
      </c>
    </row>
    <row r="32" spans="2:12">
      <c r="B32" s="24"/>
      <c r="C32" s="113" t="s">
        <v>21</v>
      </c>
      <c r="D32" s="6">
        <v>10</v>
      </c>
      <c r="E32" s="6">
        <v>61.163499999999999</v>
      </c>
      <c r="F32" s="6">
        <v>1.2975000000000001</v>
      </c>
      <c r="G32" s="6">
        <v>5.3405000000000005</v>
      </c>
      <c r="H32" s="6">
        <v>2.5525000000000002</v>
      </c>
    </row>
    <row r="33" spans="2:8">
      <c r="B33" s="24"/>
      <c r="C33" s="113" t="s">
        <v>39</v>
      </c>
      <c r="D33" s="6">
        <v>25</v>
      </c>
      <c r="E33" s="6">
        <v>14.1</v>
      </c>
      <c r="F33" s="6">
        <v>1.22</v>
      </c>
      <c r="G33" s="6">
        <v>0.64</v>
      </c>
      <c r="H33" s="6">
        <v>0.86</v>
      </c>
    </row>
    <row r="34" spans="2:8">
      <c r="B34" s="24"/>
      <c r="C34" s="117" t="s">
        <v>91</v>
      </c>
      <c r="D34" s="90">
        <v>25</v>
      </c>
      <c r="E34" s="84">
        <v>12.132199999999999</v>
      </c>
      <c r="F34" s="84">
        <v>2.9455</v>
      </c>
      <c r="G34" s="84">
        <v>1.2500000000000001E-2</v>
      </c>
      <c r="H34" s="84">
        <v>9.0749999999999997E-2</v>
      </c>
    </row>
    <row r="35" spans="2:8">
      <c r="B35" s="24"/>
      <c r="C35" s="117" t="s">
        <v>40</v>
      </c>
      <c r="D35" s="90">
        <v>25</v>
      </c>
      <c r="E35" s="84">
        <v>18.686499999999999</v>
      </c>
      <c r="F35" s="84">
        <v>3.0307499999999998</v>
      </c>
      <c r="G35" s="84">
        <v>0.375</v>
      </c>
      <c r="H35" s="84">
        <v>0.8</v>
      </c>
    </row>
    <row r="36" spans="2:8">
      <c r="B36" s="24"/>
      <c r="C36" s="117" t="s">
        <v>41</v>
      </c>
      <c r="D36" s="90">
        <v>50</v>
      </c>
      <c r="E36" s="84">
        <v>0.2</v>
      </c>
      <c r="F36" s="84">
        <v>0</v>
      </c>
      <c r="G36" s="84">
        <v>0</v>
      </c>
      <c r="H36" s="84">
        <v>0.05</v>
      </c>
    </row>
    <row r="37" spans="2:8" ht="15.75">
      <c r="B37" s="30"/>
      <c r="C37" s="117" t="s">
        <v>20</v>
      </c>
      <c r="D37" s="84">
        <v>50</v>
      </c>
      <c r="E37" s="84">
        <v>123.1</v>
      </c>
      <c r="F37" s="84">
        <v>26.15</v>
      </c>
      <c r="G37" s="84">
        <v>1</v>
      </c>
      <c r="H37" s="84">
        <v>3.5750000000000002</v>
      </c>
    </row>
    <row r="38" spans="2:8">
      <c r="B38" s="24"/>
      <c r="C38" s="117" t="s">
        <v>54</v>
      </c>
      <c r="D38" s="84">
        <v>100</v>
      </c>
      <c r="E38" s="84">
        <v>30.2</v>
      </c>
      <c r="F38" s="84">
        <v>7.44</v>
      </c>
      <c r="G38" s="84">
        <v>0.1</v>
      </c>
      <c r="H38" s="84">
        <v>1.2</v>
      </c>
    </row>
    <row r="39" spans="2:8" ht="15.75">
      <c r="B39" s="34"/>
      <c r="C39" s="119" t="s">
        <v>7</v>
      </c>
      <c r="D39" s="102"/>
      <c r="E39" s="103">
        <f>SUM(E24:E38)</f>
        <v>643.6065000000001</v>
      </c>
      <c r="F39" s="103">
        <f>SUM(F24:F38)</f>
        <v>89.4636</v>
      </c>
      <c r="G39" s="103">
        <f>SUM(G24:G38)</f>
        <v>24.415550000000007</v>
      </c>
      <c r="H39" s="103">
        <f>SUM(H24:H38)</f>
        <v>22.562500000000004</v>
      </c>
    </row>
    <row r="40" spans="2:8" s="5" customFormat="1" ht="24" customHeight="1">
      <c r="B40" s="31" t="s">
        <v>10</v>
      </c>
      <c r="C40" s="32"/>
      <c r="D40" s="33" t="s">
        <v>1</v>
      </c>
      <c r="E40" s="33" t="s">
        <v>2</v>
      </c>
      <c r="F40" s="22" t="s">
        <v>3</v>
      </c>
      <c r="G40" s="33" t="s">
        <v>4</v>
      </c>
      <c r="H40" s="33" t="s">
        <v>5</v>
      </c>
    </row>
    <row r="41" spans="2:8">
      <c r="B41" s="23" t="s">
        <v>6</v>
      </c>
      <c r="C41" s="100" t="s">
        <v>163</v>
      </c>
      <c r="D41" s="11">
        <v>125</v>
      </c>
      <c r="E41" s="11">
        <v>93.8</v>
      </c>
      <c r="F41" s="11">
        <v>5.83</v>
      </c>
      <c r="G41" s="11">
        <v>4.96</v>
      </c>
      <c r="H41" s="11">
        <v>5.95</v>
      </c>
    </row>
    <row r="42" spans="2:8">
      <c r="B42" s="23" t="s">
        <v>15</v>
      </c>
      <c r="C42" s="100" t="s">
        <v>125</v>
      </c>
      <c r="D42" s="15">
        <v>125</v>
      </c>
      <c r="E42" s="15">
        <v>54.6</v>
      </c>
      <c r="F42" s="15">
        <v>8.59</v>
      </c>
      <c r="G42" s="15">
        <v>1.38</v>
      </c>
      <c r="H42" s="15">
        <v>1.43</v>
      </c>
    </row>
    <row r="43" spans="2:8">
      <c r="B43" s="23"/>
      <c r="C43" s="351" t="s">
        <v>48</v>
      </c>
      <c r="D43" s="352">
        <v>30</v>
      </c>
      <c r="E43" s="352">
        <v>35.520000000000003</v>
      </c>
      <c r="F43" s="352">
        <v>1.2299999999999998</v>
      </c>
      <c r="G43" s="352">
        <v>3</v>
      </c>
      <c r="H43" s="352">
        <v>0.89999999999999991</v>
      </c>
    </row>
    <row r="44" spans="2:8">
      <c r="B44" s="24"/>
      <c r="C44" s="100" t="s">
        <v>110</v>
      </c>
      <c r="D44" s="11">
        <v>100</v>
      </c>
      <c r="E44" s="11">
        <v>90.767499999999984</v>
      </c>
      <c r="F44" s="11">
        <v>18.55875</v>
      </c>
      <c r="G44" s="11">
        <v>1.1675</v>
      </c>
      <c r="H44" s="11">
        <v>1.5062499999999999</v>
      </c>
    </row>
    <row r="45" spans="2:8" s="5" customFormat="1">
      <c r="B45" s="24"/>
      <c r="C45" s="99" t="s">
        <v>111</v>
      </c>
      <c r="D45" s="83">
        <v>100</v>
      </c>
      <c r="E45" s="83">
        <v>163</v>
      </c>
      <c r="F45" s="83">
        <v>13.8</v>
      </c>
      <c r="G45" s="83">
        <v>9.5500000000000007</v>
      </c>
      <c r="H45" s="83">
        <v>4.72</v>
      </c>
    </row>
    <row r="46" spans="2:8">
      <c r="B46" s="23"/>
      <c r="C46" s="113" t="s">
        <v>39</v>
      </c>
      <c r="D46" s="6">
        <v>25</v>
      </c>
      <c r="E46" s="6">
        <v>14.1</v>
      </c>
      <c r="F46" s="6">
        <v>1.22</v>
      </c>
      <c r="G46" s="6">
        <v>0.64</v>
      </c>
      <c r="H46" s="6">
        <v>0.86</v>
      </c>
    </row>
    <row r="47" spans="2:8">
      <c r="B47" s="23"/>
      <c r="C47" s="117" t="s">
        <v>99</v>
      </c>
      <c r="D47" s="90">
        <v>25</v>
      </c>
      <c r="E47" s="84">
        <v>12.132199999999999</v>
      </c>
      <c r="F47" s="84">
        <v>2.9455</v>
      </c>
      <c r="G47" s="84">
        <v>1.2500000000000001E-2</v>
      </c>
      <c r="H47" s="84">
        <v>9.0749999999999997E-2</v>
      </c>
    </row>
    <row r="48" spans="2:8">
      <c r="B48" s="23"/>
      <c r="C48" s="117" t="s">
        <v>40</v>
      </c>
      <c r="D48" s="90">
        <v>25</v>
      </c>
      <c r="E48" s="84">
        <v>18.686499999999999</v>
      </c>
      <c r="F48" s="84">
        <v>3.0307499999999998</v>
      </c>
      <c r="G48" s="84">
        <v>0.375</v>
      </c>
      <c r="H48" s="84">
        <v>0.8</v>
      </c>
    </row>
    <row r="49" spans="2:8">
      <c r="B49" s="23"/>
      <c r="C49" s="117" t="s">
        <v>41</v>
      </c>
      <c r="D49" s="90">
        <v>50</v>
      </c>
      <c r="E49" s="84">
        <v>0.2</v>
      </c>
      <c r="F49" s="84">
        <v>0</v>
      </c>
      <c r="G49" s="84">
        <v>0</v>
      </c>
      <c r="H49" s="84">
        <v>0.05</v>
      </c>
    </row>
    <row r="50" spans="2:8" ht="15.75">
      <c r="B50" s="30"/>
      <c r="C50" s="117" t="s">
        <v>20</v>
      </c>
      <c r="D50" s="90">
        <v>50</v>
      </c>
      <c r="E50" s="84">
        <v>123.1</v>
      </c>
      <c r="F50" s="84">
        <v>26.15</v>
      </c>
      <c r="G50" s="84">
        <v>1</v>
      </c>
      <c r="H50" s="84">
        <v>3.5750000000000002</v>
      </c>
    </row>
    <row r="51" spans="2:8" ht="15.75">
      <c r="B51" s="30"/>
      <c r="C51" s="117" t="s">
        <v>53</v>
      </c>
      <c r="D51" s="84">
        <v>100</v>
      </c>
      <c r="E51" s="84">
        <v>32.4</v>
      </c>
      <c r="F51" s="84">
        <v>8.5</v>
      </c>
      <c r="G51" s="84">
        <v>0.2</v>
      </c>
      <c r="H51" s="84">
        <v>0.6</v>
      </c>
    </row>
    <row r="52" spans="2:8" ht="15.75">
      <c r="B52" s="34"/>
      <c r="C52" s="87" t="s">
        <v>7</v>
      </c>
      <c r="D52" s="101"/>
      <c r="E52" s="96">
        <f>SUM(E41:E51)</f>
        <v>638.30619999999999</v>
      </c>
      <c r="F52" s="96">
        <f t="shared" ref="F52:H52" si="0">SUM(F41:F51)</f>
        <v>89.855000000000004</v>
      </c>
      <c r="G52" s="96">
        <f t="shared" si="0"/>
        <v>22.285</v>
      </c>
      <c r="H52" s="96">
        <f t="shared" si="0"/>
        <v>20.481999999999999</v>
      </c>
    </row>
    <row r="53" spans="2:8" s="5" customFormat="1" ht="24" customHeight="1">
      <c r="B53" s="31" t="s">
        <v>11</v>
      </c>
      <c r="C53" s="116"/>
      <c r="D53" s="22" t="s">
        <v>1</v>
      </c>
      <c r="E53" s="22" t="s">
        <v>2</v>
      </c>
      <c r="F53" s="22" t="s">
        <v>3</v>
      </c>
      <c r="G53" s="22" t="s">
        <v>4</v>
      </c>
      <c r="H53" s="22" t="s">
        <v>5</v>
      </c>
    </row>
    <row r="54" spans="2:8" ht="16.5" customHeight="1">
      <c r="B54" s="236" t="s">
        <v>6</v>
      </c>
      <c r="C54" s="242" t="s">
        <v>112</v>
      </c>
      <c r="D54" s="243">
        <v>100</v>
      </c>
      <c r="E54" s="243">
        <v>128.89500000000001</v>
      </c>
      <c r="F54" s="243">
        <v>3.3820000000000001</v>
      </c>
      <c r="G54" s="243">
        <v>4.84</v>
      </c>
      <c r="H54" s="243">
        <v>18.507000000000001</v>
      </c>
    </row>
    <row r="55" spans="2:8">
      <c r="B55" s="23" t="s">
        <v>15</v>
      </c>
      <c r="C55" s="244" t="s">
        <v>113</v>
      </c>
      <c r="D55" s="11">
        <v>60</v>
      </c>
      <c r="E55" s="11">
        <v>47.766600000000004</v>
      </c>
      <c r="F55" s="11">
        <v>7.0313999999999997</v>
      </c>
      <c r="G55" s="11">
        <v>1.944</v>
      </c>
      <c r="H55" s="11">
        <v>1.3481999999999998</v>
      </c>
    </row>
    <row r="56" spans="2:8">
      <c r="B56" s="23"/>
      <c r="C56" s="100" t="s">
        <v>31</v>
      </c>
      <c r="D56" s="64">
        <v>60</v>
      </c>
      <c r="E56" s="64">
        <v>76.891799999999989</v>
      </c>
      <c r="F56" s="64">
        <v>16.295399999999997</v>
      </c>
      <c r="G56" s="64">
        <v>0.41339999999999993</v>
      </c>
      <c r="H56" s="64">
        <v>2.3615999999999997</v>
      </c>
    </row>
    <row r="57" spans="2:8">
      <c r="B57" s="23"/>
      <c r="C57" s="290" t="s">
        <v>114</v>
      </c>
      <c r="D57" s="6">
        <v>60</v>
      </c>
      <c r="E57" s="12">
        <v>94.621200000000002</v>
      </c>
      <c r="F57" s="12">
        <v>16.125599999999999</v>
      </c>
      <c r="G57" s="12">
        <v>2.8451999999999997</v>
      </c>
      <c r="H57" s="12">
        <v>1.3662000000000001</v>
      </c>
    </row>
    <row r="58" spans="2:8">
      <c r="B58" s="23"/>
      <c r="C58" s="100" t="s">
        <v>38</v>
      </c>
      <c r="D58" s="64">
        <v>50</v>
      </c>
      <c r="E58" s="64">
        <v>22.877800000000001</v>
      </c>
      <c r="F58" s="64">
        <v>3.7949999999999999</v>
      </c>
      <c r="G58" s="64">
        <v>0.27500000000000002</v>
      </c>
      <c r="H58" s="64">
        <v>2.4750000000000001</v>
      </c>
    </row>
    <row r="59" spans="2:8">
      <c r="B59" s="23"/>
      <c r="C59" s="100" t="s">
        <v>34</v>
      </c>
      <c r="D59" s="64">
        <v>5</v>
      </c>
      <c r="E59" s="64">
        <v>32.189399999999999</v>
      </c>
      <c r="F59" s="64">
        <v>9.7050000000000011E-2</v>
      </c>
      <c r="G59" s="64">
        <v>3.5305500000000003</v>
      </c>
      <c r="H59" s="64">
        <v>1.3550000000000001E-2</v>
      </c>
    </row>
    <row r="60" spans="2:8">
      <c r="B60" s="23"/>
      <c r="C60" s="100" t="s">
        <v>154</v>
      </c>
      <c r="D60" s="98">
        <v>50</v>
      </c>
      <c r="E60" s="98">
        <v>20.266999999999999</v>
      </c>
      <c r="F60" s="98">
        <v>2.661</v>
      </c>
      <c r="G60" s="98">
        <v>0.249</v>
      </c>
      <c r="H60" s="98">
        <v>1.9</v>
      </c>
    </row>
    <row r="61" spans="2:8">
      <c r="B61" s="23"/>
      <c r="C61" s="100" t="s">
        <v>44</v>
      </c>
      <c r="D61" s="98">
        <v>50</v>
      </c>
      <c r="E61" s="98">
        <v>23.242999999999999</v>
      </c>
      <c r="F61" s="98">
        <v>4.7675000000000001</v>
      </c>
      <c r="G61" s="98">
        <v>0.624</v>
      </c>
      <c r="H61" s="98">
        <v>0.29699999999999999</v>
      </c>
    </row>
    <row r="62" spans="2:8">
      <c r="B62" s="23"/>
      <c r="C62" s="100" t="s">
        <v>32</v>
      </c>
      <c r="D62" s="64">
        <v>30</v>
      </c>
      <c r="E62" s="64">
        <v>12.058</v>
      </c>
      <c r="F62" s="64">
        <v>2.4850000000000003</v>
      </c>
      <c r="G62" s="64">
        <v>0.19000000000000003</v>
      </c>
      <c r="H62" s="64">
        <v>0.51</v>
      </c>
    </row>
    <row r="63" spans="2:8">
      <c r="B63" s="23"/>
      <c r="C63" s="113" t="s">
        <v>21</v>
      </c>
      <c r="D63" s="6">
        <v>10</v>
      </c>
      <c r="E63" s="6">
        <v>61.163499999999999</v>
      </c>
      <c r="F63" s="6">
        <v>1.2975000000000001</v>
      </c>
      <c r="G63" s="6">
        <v>5.3405000000000005</v>
      </c>
      <c r="H63" s="6">
        <v>2.5525000000000002</v>
      </c>
    </row>
    <row r="64" spans="2:8">
      <c r="B64" s="23"/>
      <c r="C64" s="113" t="s">
        <v>39</v>
      </c>
      <c r="D64" s="6">
        <v>25</v>
      </c>
      <c r="E64" s="6">
        <v>14.1</v>
      </c>
      <c r="F64" s="6">
        <v>1.22</v>
      </c>
      <c r="G64" s="6">
        <v>0.64</v>
      </c>
      <c r="H64" s="6">
        <v>0.86</v>
      </c>
    </row>
    <row r="65" spans="2:8">
      <c r="B65" s="23"/>
      <c r="C65" s="117" t="s">
        <v>99</v>
      </c>
      <c r="D65" s="90">
        <v>25</v>
      </c>
      <c r="E65" s="84">
        <v>12.132199999999999</v>
      </c>
      <c r="F65" s="84">
        <v>2.9455</v>
      </c>
      <c r="G65" s="84">
        <v>1.2500000000000001E-2</v>
      </c>
      <c r="H65" s="84">
        <v>9.0749999999999997E-2</v>
      </c>
    </row>
    <row r="66" spans="2:8">
      <c r="B66" s="23"/>
      <c r="C66" s="117" t="s">
        <v>40</v>
      </c>
      <c r="D66" s="90">
        <v>25</v>
      </c>
      <c r="E66" s="84">
        <v>18.686499999999999</v>
      </c>
      <c r="F66" s="84">
        <v>3.0307499999999998</v>
      </c>
      <c r="G66" s="84">
        <v>0.375</v>
      </c>
      <c r="H66" s="84">
        <v>0.8</v>
      </c>
    </row>
    <row r="67" spans="2:8">
      <c r="B67" s="24"/>
      <c r="C67" s="117" t="s">
        <v>41</v>
      </c>
      <c r="D67" s="84">
        <v>50</v>
      </c>
      <c r="E67" s="84">
        <v>0.2</v>
      </c>
      <c r="F67" s="84">
        <v>0</v>
      </c>
      <c r="G67" s="84">
        <v>0</v>
      </c>
      <c r="H67" s="84">
        <v>0.05</v>
      </c>
    </row>
    <row r="68" spans="2:8">
      <c r="B68" s="24"/>
      <c r="C68" s="117" t="s">
        <v>20</v>
      </c>
      <c r="D68" s="84">
        <v>50</v>
      </c>
      <c r="E68" s="84">
        <v>123.1</v>
      </c>
      <c r="F68" s="84">
        <v>26.15</v>
      </c>
      <c r="G68" s="84">
        <v>1</v>
      </c>
      <c r="H68" s="84">
        <v>3.5750000000000002</v>
      </c>
    </row>
    <row r="69" spans="2:8">
      <c r="B69" s="24"/>
      <c r="C69" s="117" t="s">
        <v>33</v>
      </c>
      <c r="D69" s="84">
        <v>50</v>
      </c>
      <c r="E69" s="84">
        <v>24.038</v>
      </c>
      <c r="F69" s="84">
        <v>6.74</v>
      </c>
      <c r="G69" s="84">
        <v>0</v>
      </c>
      <c r="H69" s="84">
        <v>0</v>
      </c>
    </row>
    <row r="70" spans="2:8" ht="15.75">
      <c r="B70" s="26"/>
      <c r="C70" s="120" t="s">
        <v>7</v>
      </c>
      <c r="D70" s="28"/>
      <c r="E70" s="29">
        <f>SUM(E54:E69)</f>
        <v>712.23</v>
      </c>
      <c r="F70" s="29">
        <f>SUM(F54:F69)</f>
        <v>98.023700000000005</v>
      </c>
      <c r="G70" s="29">
        <f>SUM(G54:G69)</f>
        <v>22.279150000000001</v>
      </c>
      <c r="H70" s="29">
        <f>SUM(H54:H69)</f>
        <v>36.706799999999994</v>
      </c>
    </row>
    <row r="71" spans="2:8" s="5" customFormat="1" ht="24" customHeight="1">
      <c r="B71" s="21" t="s">
        <v>12</v>
      </c>
      <c r="C71" s="116"/>
      <c r="D71" s="22" t="s">
        <v>1</v>
      </c>
      <c r="E71" s="22" t="s">
        <v>2</v>
      </c>
      <c r="F71" s="22" t="s">
        <v>3</v>
      </c>
      <c r="G71" s="22" t="s">
        <v>4</v>
      </c>
      <c r="H71" s="22" t="s">
        <v>5</v>
      </c>
    </row>
    <row r="72" spans="2:8">
      <c r="B72" s="23" t="s">
        <v>6</v>
      </c>
      <c r="C72" s="117" t="s">
        <v>115</v>
      </c>
      <c r="D72" s="84">
        <v>50</v>
      </c>
      <c r="E72" s="84">
        <v>83.1</v>
      </c>
      <c r="F72" s="84">
        <v>0.56299999999999994</v>
      </c>
      <c r="G72" s="84">
        <v>3.55</v>
      </c>
      <c r="H72" s="84">
        <v>12</v>
      </c>
    </row>
    <row r="73" spans="2:8">
      <c r="B73" s="23" t="s">
        <v>15</v>
      </c>
      <c r="C73" s="212" t="s">
        <v>130</v>
      </c>
      <c r="D73" s="50">
        <v>125</v>
      </c>
      <c r="E73" s="50">
        <v>202</v>
      </c>
      <c r="F73" s="50">
        <v>29</v>
      </c>
      <c r="G73" s="50">
        <v>5.24</v>
      </c>
      <c r="H73" s="50">
        <v>7.64</v>
      </c>
    </row>
    <row r="74" spans="2:8" ht="15.75">
      <c r="B74" s="229"/>
      <c r="C74" s="117" t="s">
        <v>173</v>
      </c>
      <c r="D74" s="84">
        <v>60</v>
      </c>
      <c r="E74" s="84">
        <v>45.393000000000001</v>
      </c>
      <c r="F74" s="84">
        <v>9.5909999999999993</v>
      </c>
      <c r="G74" s="84">
        <v>0.39300000000000002</v>
      </c>
      <c r="H74" s="84">
        <v>1.359</v>
      </c>
    </row>
    <row r="75" spans="2:8" ht="15.75">
      <c r="B75" s="251"/>
      <c r="C75" s="252" t="s">
        <v>30</v>
      </c>
      <c r="D75" s="84">
        <v>60</v>
      </c>
      <c r="E75" s="84">
        <v>70.078800000000001</v>
      </c>
      <c r="F75" s="84">
        <v>14.9376</v>
      </c>
      <c r="G75" s="84">
        <v>0.45239999999999997</v>
      </c>
      <c r="H75" s="84">
        <v>2.3220000000000001</v>
      </c>
    </row>
    <row r="76" spans="2:8" ht="15.75">
      <c r="B76" s="229"/>
      <c r="C76" s="117" t="s">
        <v>35</v>
      </c>
      <c r="D76" s="84">
        <v>50</v>
      </c>
      <c r="E76" s="84">
        <v>33.908000000000001</v>
      </c>
      <c r="F76" s="84">
        <v>8.3714999999999993</v>
      </c>
      <c r="G76" s="84">
        <v>0.316</v>
      </c>
      <c r="H76" s="84">
        <v>0.89500000000000002</v>
      </c>
    </row>
    <row r="77" spans="2:8" ht="15.75">
      <c r="B77" s="229"/>
      <c r="C77" s="117" t="s">
        <v>164</v>
      </c>
      <c r="D77" s="84">
        <v>50</v>
      </c>
      <c r="E77" s="84">
        <v>46</v>
      </c>
      <c r="F77" s="84">
        <v>7.9</v>
      </c>
      <c r="G77" s="84">
        <v>1.07</v>
      </c>
      <c r="H77" s="84">
        <v>0.89</v>
      </c>
    </row>
    <row r="78" spans="2:8" ht="15.75">
      <c r="B78" s="229"/>
      <c r="C78" s="117" t="s">
        <v>34</v>
      </c>
      <c r="D78" s="83">
        <v>5</v>
      </c>
      <c r="E78" s="74">
        <v>32.189399999999999</v>
      </c>
      <c r="F78" s="74">
        <v>9.7050000000000011E-2</v>
      </c>
      <c r="G78" s="74">
        <v>3.5305500000000003</v>
      </c>
      <c r="H78" s="74">
        <v>1.3550000000000001E-2</v>
      </c>
    </row>
    <row r="79" spans="2:8" ht="15.75">
      <c r="B79" s="229"/>
      <c r="C79" s="117" t="s">
        <v>165</v>
      </c>
      <c r="D79" s="84">
        <v>50</v>
      </c>
      <c r="E79" s="84">
        <v>25.5</v>
      </c>
      <c r="F79" s="84">
        <v>3.19</v>
      </c>
      <c r="G79" s="84">
        <v>0.64600000000000002</v>
      </c>
      <c r="H79" s="84">
        <v>1.0900000000000001</v>
      </c>
    </row>
    <row r="80" spans="2:8" ht="15.75">
      <c r="B80" s="229"/>
      <c r="C80" s="117" t="s">
        <v>117</v>
      </c>
      <c r="D80" s="84">
        <v>30</v>
      </c>
      <c r="E80" s="84">
        <v>12.3</v>
      </c>
      <c r="F80" s="84">
        <v>2.4125000000000001</v>
      </c>
      <c r="G80" s="84">
        <v>0.11699999999999999</v>
      </c>
      <c r="H80" s="84">
        <v>0.91049999999999998</v>
      </c>
    </row>
    <row r="81" spans="2:13" ht="15.75">
      <c r="B81" s="229"/>
      <c r="C81" s="113" t="s">
        <v>21</v>
      </c>
      <c r="D81" s="6">
        <v>10</v>
      </c>
      <c r="E81" s="6">
        <v>61.163499999999999</v>
      </c>
      <c r="F81" s="6">
        <v>1.2975000000000001</v>
      </c>
      <c r="G81" s="6">
        <v>5.3405000000000005</v>
      </c>
      <c r="H81" s="6">
        <v>2.5525000000000002</v>
      </c>
      <c r="I81" s="25"/>
      <c r="J81" s="25"/>
      <c r="K81" s="25"/>
      <c r="L81" s="25"/>
    </row>
    <row r="82" spans="2:13" ht="15.75">
      <c r="B82" s="229"/>
      <c r="C82" s="113" t="s">
        <v>39</v>
      </c>
      <c r="D82" s="6">
        <v>25</v>
      </c>
      <c r="E82" s="6">
        <v>14.1</v>
      </c>
      <c r="F82" s="6">
        <v>1.22</v>
      </c>
      <c r="G82" s="6">
        <v>0.64</v>
      </c>
      <c r="H82" s="6">
        <v>0.86</v>
      </c>
      <c r="I82" s="25"/>
      <c r="J82" s="25"/>
      <c r="K82" s="25"/>
      <c r="L82" s="25"/>
      <c r="M82" s="25"/>
    </row>
    <row r="83" spans="2:13" ht="15.75">
      <c r="B83" s="229"/>
      <c r="C83" s="117" t="s">
        <v>99</v>
      </c>
      <c r="D83" s="90">
        <v>25</v>
      </c>
      <c r="E83" s="84">
        <v>12.132199999999999</v>
      </c>
      <c r="F83" s="84">
        <v>2.9455</v>
      </c>
      <c r="G83" s="84">
        <v>1.2500000000000001E-2</v>
      </c>
      <c r="H83" s="84">
        <v>9.0749999999999997E-2</v>
      </c>
      <c r="I83" s="25"/>
      <c r="J83" s="25"/>
      <c r="K83" s="25"/>
      <c r="L83" s="25"/>
      <c r="M83" s="25"/>
    </row>
    <row r="84" spans="2:13" ht="15.75">
      <c r="B84" s="229"/>
      <c r="C84" s="117" t="s">
        <v>40</v>
      </c>
      <c r="D84" s="90">
        <v>25</v>
      </c>
      <c r="E84" s="84">
        <v>18.686499999999999</v>
      </c>
      <c r="F84" s="84">
        <v>3.0307499999999998</v>
      </c>
      <c r="G84" s="84">
        <v>0.375</v>
      </c>
      <c r="H84" s="84">
        <v>0.8</v>
      </c>
      <c r="I84" s="25"/>
      <c r="J84" s="25"/>
      <c r="K84" s="25"/>
      <c r="L84" s="25"/>
      <c r="M84" s="25"/>
    </row>
    <row r="85" spans="2:13" ht="15.75">
      <c r="B85" s="229"/>
      <c r="C85" s="117" t="s">
        <v>41</v>
      </c>
      <c r="D85" s="90">
        <v>50</v>
      </c>
      <c r="E85" s="84">
        <v>0.2</v>
      </c>
      <c r="F85" s="84">
        <v>0</v>
      </c>
      <c r="G85" s="84">
        <v>0</v>
      </c>
      <c r="H85" s="84">
        <v>0.05</v>
      </c>
      <c r="I85" s="25"/>
      <c r="J85" s="25"/>
      <c r="K85" s="25"/>
      <c r="L85" s="25"/>
      <c r="M85" s="25"/>
    </row>
    <row r="86" spans="2:13" ht="15.75">
      <c r="B86" s="229"/>
      <c r="C86" s="117" t="s">
        <v>20</v>
      </c>
      <c r="D86" s="84">
        <v>50</v>
      </c>
      <c r="E86" s="84">
        <v>123.1</v>
      </c>
      <c r="F86" s="84">
        <v>26.15</v>
      </c>
      <c r="G86" s="84">
        <v>1</v>
      </c>
      <c r="H86" s="84">
        <v>3.5750000000000002</v>
      </c>
    </row>
    <row r="87" spans="2:13" ht="15.75">
      <c r="B87" s="229"/>
      <c r="C87" s="212" t="s">
        <v>76</v>
      </c>
      <c r="D87" s="50">
        <v>50</v>
      </c>
      <c r="E87" s="50">
        <v>15.05</v>
      </c>
      <c r="F87" s="50">
        <v>2.95</v>
      </c>
      <c r="G87" s="50">
        <v>0.05</v>
      </c>
      <c r="H87" s="50">
        <v>0.4</v>
      </c>
    </row>
    <row r="88" spans="2:13" ht="15.75">
      <c r="B88" s="245"/>
      <c r="C88" s="246" t="s">
        <v>7</v>
      </c>
      <c r="D88" s="247"/>
      <c r="E88" s="104">
        <f>SUM(E72:E87)</f>
        <v>794.90140000000008</v>
      </c>
      <c r="F88" s="104">
        <f t="shared" ref="F88:H88" si="1">SUM(F72:F87)</f>
        <v>113.65639999999998</v>
      </c>
      <c r="G88" s="104">
        <f t="shared" si="1"/>
        <v>22.732950000000002</v>
      </c>
      <c r="H88" s="104">
        <f t="shared" si="1"/>
        <v>35.448300000000003</v>
      </c>
    </row>
    <row r="89" spans="2:13" ht="15.75">
      <c r="B89" s="448" t="s">
        <v>13</v>
      </c>
      <c r="C89" s="449"/>
      <c r="D89" s="450"/>
      <c r="E89" s="231">
        <f>AVERAGE(E22,E88,E52,E70,E39)</f>
        <v>684.45169999999996</v>
      </c>
      <c r="F89" s="231">
        <f>AVERAGE(F22,F88,F52,F70,F39)</f>
        <v>96.540719999999993</v>
      </c>
      <c r="G89" s="231">
        <f>AVERAGE(G22,G88,G52,G70,G39)</f>
        <v>23.224780000000003</v>
      </c>
      <c r="H89" s="231">
        <f>AVERAGE(H22,H88,H52,H70,H39)</f>
        <v>26.643419999999999</v>
      </c>
    </row>
    <row r="90" spans="2:13" ht="15.75">
      <c r="B90" s="442" t="s">
        <v>88</v>
      </c>
      <c r="C90" s="442"/>
      <c r="D90" s="442"/>
      <c r="E90" s="233"/>
      <c r="F90" s="35"/>
      <c r="G90" s="35"/>
      <c r="H90" s="35"/>
    </row>
    <row r="91" spans="2:13">
      <c r="B91" s="447" t="s">
        <v>80</v>
      </c>
      <c r="C91" s="447"/>
      <c r="D91" s="447"/>
      <c r="E91" s="232"/>
    </row>
    <row r="92" spans="2:13">
      <c r="B92" s="447" t="s">
        <v>81</v>
      </c>
      <c r="C92" s="447"/>
      <c r="D92" s="447"/>
      <c r="E92" s="232"/>
      <c r="H92" s="5"/>
    </row>
    <row r="93" spans="2:13" ht="33" customHeight="1">
      <c r="B93" s="451" t="s">
        <v>159</v>
      </c>
      <c r="C93" s="451"/>
      <c r="D93" s="451"/>
      <c r="E93" s="234"/>
    </row>
    <row r="94" spans="2:13" ht="15.75">
      <c r="B94" s="442" t="s">
        <v>89</v>
      </c>
      <c r="C94" s="442"/>
      <c r="D94" s="442"/>
      <c r="E94" s="233"/>
    </row>
    <row r="95" spans="2:13">
      <c r="B95" s="253" t="s">
        <v>84</v>
      </c>
      <c r="C95" s="447" t="s">
        <v>87</v>
      </c>
      <c r="D95" s="447"/>
      <c r="E95" s="232"/>
    </row>
    <row r="96" spans="2:13">
      <c r="B96" s="253" t="s">
        <v>85</v>
      </c>
      <c r="C96" s="447" t="s">
        <v>86</v>
      </c>
      <c r="D96" s="447"/>
      <c r="E96" s="232"/>
    </row>
    <row r="97" spans="2:5">
      <c r="B97" s="253" t="s">
        <v>79</v>
      </c>
      <c r="C97" s="447"/>
      <c r="D97" s="447"/>
      <c r="E97" s="232"/>
    </row>
    <row r="98" spans="2:5" ht="15.75">
      <c r="B98" s="442" t="s">
        <v>82</v>
      </c>
      <c r="C98" s="442"/>
      <c r="D98" s="442"/>
      <c r="E98" s="235"/>
    </row>
    <row r="99" spans="2:5">
      <c r="B99" s="447" t="s">
        <v>83</v>
      </c>
      <c r="C99" s="447"/>
      <c r="D99" s="447"/>
      <c r="E99" s="232"/>
    </row>
  </sheetData>
  <mergeCells count="13">
    <mergeCell ref="B99:D99"/>
    <mergeCell ref="C95:D95"/>
    <mergeCell ref="C96:D96"/>
    <mergeCell ref="C97:D97"/>
    <mergeCell ref="B1:C4"/>
    <mergeCell ref="D1:D5"/>
    <mergeCell ref="B90:D90"/>
    <mergeCell ref="B89:D89"/>
    <mergeCell ref="B93:D93"/>
    <mergeCell ref="B92:D92"/>
    <mergeCell ref="B91:D91"/>
    <mergeCell ref="B94:D94"/>
    <mergeCell ref="B98:D98"/>
  </mergeCells>
  <phoneticPr fontId="1" type="noConversion"/>
  <pageMargins left="0.7" right="0.7" top="0.75" bottom="0.75" header="0.3" footer="0.3"/>
  <pageSetup paperSize="9" scale="43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E2063-17E3-42F9-B143-1329080659AD}">
  <sheetPr>
    <pageSetUpPr fitToPage="1"/>
  </sheetPr>
  <dimension ref="B1:M95"/>
  <sheetViews>
    <sheetView topLeftCell="A46" zoomScale="90" zoomScaleNormal="90" workbookViewId="0">
      <selection activeCell="C72" sqref="C72"/>
    </sheetView>
  </sheetViews>
  <sheetFormatPr defaultColWidth="9.28515625" defaultRowHeight="15"/>
  <cols>
    <col min="1" max="1" width="9.28515625" style="4"/>
    <col min="2" max="2" width="25.5703125" style="4" customWidth="1"/>
    <col min="3" max="3" width="55.5703125" style="4" customWidth="1"/>
    <col min="4" max="8" width="15.5703125" style="4" customWidth="1"/>
    <col min="9" max="16384" width="9.28515625" style="4"/>
  </cols>
  <sheetData>
    <row r="1" spans="2:8">
      <c r="B1" s="440"/>
      <c r="C1" s="440"/>
      <c r="D1" s="440" t="e" vm="1">
        <v>#VALUE!</v>
      </c>
    </row>
    <row r="2" spans="2:8">
      <c r="B2" s="440"/>
      <c r="C2" s="440"/>
      <c r="D2" s="440"/>
    </row>
    <row r="3" spans="2:8">
      <c r="B3" s="440"/>
      <c r="C3" s="440"/>
      <c r="D3" s="440"/>
    </row>
    <row r="4" spans="2:8">
      <c r="B4" s="440"/>
      <c r="C4" s="440"/>
      <c r="D4" s="440"/>
    </row>
    <row r="5" spans="2:8" ht="24" customHeight="1">
      <c r="B5" s="128" t="s">
        <v>94</v>
      </c>
      <c r="C5" s="20"/>
      <c r="D5" s="441"/>
    </row>
    <row r="6" spans="2:8" s="131" customFormat="1" ht="24" customHeight="1">
      <c r="B6" s="273" t="s">
        <v>0</v>
      </c>
      <c r="C6" s="274"/>
      <c r="D6" s="151" t="s">
        <v>1</v>
      </c>
      <c r="E6" s="256" t="s">
        <v>2</v>
      </c>
      <c r="F6" s="130" t="s">
        <v>3</v>
      </c>
      <c r="G6" s="130" t="s">
        <v>4</v>
      </c>
      <c r="H6" s="130" t="s">
        <v>5</v>
      </c>
    </row>
    <row r="7" spans="2:8">
      <c r="B7" s="275" t="s">
        <v>6</v>
      </c>
      <c r="C7" s="133" t="s">
        <v>118</v>
      </c>
      <c r="D7" s="139">
        <v>60</v>
      </c>
      <c r="E7" s="178">
        <v>78.455399999999983</v>
      </c>
      <c r="F7" s="132">
        <v>3.3329999999999997</v>
      </c>
      <c r="G7" s="132">
        <v>5.8139999999999992</v>
      </c>
      <c r="H7" s="132">
        <v>3.3377999999999997</v>
      </c>
    </row>
    <row r="8" spans="2:8">
      <c r="B8" s="275" t="s">
        <v>15</v>
      </c>
      <c r="C8" s="133" t="s">
        <v>119</v>
      </c>
      <c r="D8" s="139">
        <v>60</v>
      </c>
      <c r="E8" s="178">
        <v>79.441799999999986</v>
      </c>
      <c r="F8" s="132">
        <v>10.603799999999998</v>
      </c>
      <c r="G8" s="132">
        <v>2.7521999999999998</v>
      </c>
      <c r="H8" s="132">
        <v>3.8981999999999997</v>
      </c>
    </row>
    <row r="9" spans="2:8">
      <c r="B9" s="133"/>
      <c r="C9" s="133" t="s">
        <v>16</v>
      </c>
      <c r="D9" s="139">
        <v>60</v>
      </c>
      <c r="E9" s="178">
        <v>102.93899999999999</v>
      </c>
      <c r="F9" s="132">
        <v>21.394199999999998</v>
      </c>
      <c r="G9" s="132">
        <v>0.80699999999999994</v>
      </c>
      <c r="H9" s="132">
        <v>3.4061999999999997</v>
      </c>
    </row>
    <row r="10" spans="2:8">
      <c r="B10" s="133"/>
      <c r="C10" s="290" t="s">
        <v>26</v>
      </c>
      <c r="D10" s="6">
        <v>60</v>
      </c>
      <c r="E10" s="12">
        <v>48.359999999999992</v>
      </c>
      <c r="F10" s="12">
        <v>10.185</v>
      </c>
      <c r="G10" s="12">
        <v>0.3</v>
      </c>
      <c r="H10" s="12">
        <v>1.7849999999999999</v>
      </c>
    </row>
    <row r="11" spans="2:8" ht="15.75">
      <c r="B11" s="276"/>
      <c r="C11" s="133" t="s">
        <v>59</v>
      </c>
      <c r="D11" s="139">
        <v>50</v>
      </c>
      <c r="E11" s="178">
        <v>22.015499999999999</v>
      </c>
      <c r="F11" s="132">
        <v>1.95</v>
      </c>
      <c r="G11" s="132">
        <v>1.5615000000000001</v>
      </c>
      <c r="H11" s="132">
        <v>0.38750000000000001</v>
      </c>
    </row>
    <row r="12" spans="2:8" ht="15.75">
      <c r="B12" s="276"/>
      <c r="C12" s="133" t="s">
        <v>34</v>
      </c>
      <c r="D12" s="139">
        <v>5</v>
      </c>
      <c r="E12" s="178">
        <v>32.189399999999999</v>
      </c>
      <c r="F12" s="132">
        <v>9.7050000000000011E-2</v>
      </c>
      <c r="G12" s="132">
        <v>3.5305500000000003</v>
      </c>
      <c r="H12" s="132">
        <v>1.3550000000000001E-2</v>
      </c>
    </row>
    <row r="13" spans="2:8" ht="15.75">
      <c r="B13" s="276"/>
      <c r="C13" s="133" t="s">
        <v>60</v>
      </c>
      <c r="D13" s="139">
        <v>50</v>
      </c>
      <c r="E13" s="178">
        <v>17.803999999999998</v>
      </c>
      <c r="F13" s="132">
        <v>4.0804999999999998</v>
      </c>
      <c r="G13" s="132">
        <v>0.10100000000000001</v>
      </c>
      <c r="H13" s="132">
        <v>0.73399999999999999</v>
      </c>
    </row>
    <row r="14" spans="2:8" ht="15.75">
      <c r="B14" s="276"/>
      <c r="C14" s="133" t="s">
        <v>61</v>
      </c>
      <c r="D14" s="139">
        <v>30</v>
      </c>
      <c r="E14" s="178">
        <v>11.542000000000002</v>
      </c>
      <c r="F14" s="132">
        <v>2.33</v>
      </c>
      <c r="G14" s="132">
        <v>0.09</v>
      </c>
      <c r="H14" s="132">
        <v>0.8580000000000001</v>
      </c>
    </row>
    <row r="15" spans="2:8" ht="15.75">
      <c r="B15" s="276"/>
      <c r="C15" s="133" t="s">
        <v>21</v>
      </c>
      <c r="D15" s="139">
        <v>10</v>
      </c>
      <c r="E15" s="178">
        <v>60.876700000000007</v>
      </c>
      <c r="F15" s="132">
        <v>1.2800000000000002</v>
      </c>
      <c r="G15" s="132">
        <v>5.1567000000000007</v>
      </c>
      <c r="H15" s="132">
        <v>2.8233000000000001</v>
      </c>
    </row>
    <row r="16" spans="2:8">
      <c r="B16" s="133"/>
      <c r="C16" s="133" t="s">
        <v>39</v>
      </c>
      <c r="D16" s="139">
        <v>25</v>
      </c>
      <c r="E16" s="178">
        <v>14.1</v>
      </c>
      <c r="F16" s="132">
        <v>1.22</v>
      </c>
      <c r="G16" s="132">
        <v>0.64</v>
      </c>
      <c r="H16" s="132">
        <v>0.86</v>
      </c>
    </row>
    <row r="17" spans="2:8">
      <c r="B17" s="133"/>
      <c r="C17" s="133" t="s">
        <v>91</v>
      </c>
      <c r="D17" s="139">
        <v>25</v>
      </c>
      <c r="E17" s="178">
        <v>12.132199999999999</v>
      </c>
      <c r="F17" s="132">
        <v>2.9455</v>
      </c>
      <c r="G17" s="132">
        <v>1.2500000000000001E-2</v>
      </c>
      <c r="H17" s="132">
        <v>9.0749999999999997E-2</v>
      </c>
    </row>
    <row r="18" spans="2:8">
      <c r="B18" s="133"/>
      <c r="C18" s="133" t="s">
        <v>40</v>
      </c>
      <c r="D18" s="138">
        <v>25</v>
      </c>
      <c r="E18" s="178">
        <v>18.686499999999999</v>
      </c>
      <c r="F18" s="132">
        <v>3.0307499999999998</v>
      </c>
      <c r="G18" s="132">
        <v>0.375</v>
      </c>
      <c r="H18" s="132">
        <v>0.8</v>
      </c>
    </row>
    <row r="19" spans="2:8">
      <c r="B19" s="133"/>
      <c r="C19" s="133" t="s">
        <v>41</v>
      </c>
      <c r="D19" s="138">
        <v>50</v>
      </c>
      <c r="E19" s="192">
        <v>0.2</v>
      </c>
      <c r="F19" s="135">
        <v>0</v>
      </c>
      <c r="G19" s="135">
        <v>0</v>
      </c>
      <c r="H19" s="135">
        <v>0.05</v>
      </c>
    </row>
    <row r="20" spans="2:8">
      <c r="B20" s="133"/>
      <c r="C20" s="133" t="s">
        <v>20</v>
      </c>
      <c r="D20" s="139">
        <v>50</v>
      </c>
      <c r="E20" s="192">
        <v>123.1</v>
      </c>
      <c r="F20" s="135">
        <v>26.15</v>
      </c>
      <c r="G20" s="135">
        <v>1</v>
      </c>
      <c r="H20" s="135">
        <v>3.5750000000000002</v>
      </c>
    </row>
    <row r="21" spans="2:8" ht="15.75">
      <c r="B21" s="276"/>
      <c r="C21" s="133" t="s">
        <v>9</v>
      </c>
      <c r="D21" s="139">
        <v>50</v>
      </c>
      <c r="E21" s="178">
        <v>19.988</v>
      </c>
      <c r="F21" s="132">
        <v>5.97</v>
      </c>
      <c r="G21" s="132">
        <v>0</v>
      </c>
      <c r="H21" s="132">
        <v>0.15</v>
      </c>
    </row>
    <row r="22" spans="2:8" ht="15.75">
      <c r="B22" s="277"/>
      <c r="C22" s="141" t="s">
        <v>7</v>
      </c>
      <c r="D22" s="142"/>
      <c r="E22" s="257">
        <f>SUM(E7:E21)</f>
        <v>641.83050000000003</v>
      </c>
      <c r="F22" s="136">
        <f>SUM(F7:F21)</f>
        <v>94.569800000000001</v>
      </c>
      <c r="G22" s="136">
        <f t="shared" ref="G22:H22" si="0">SUM(G7:G21)</f>
        <v>22.140450000000001</v>
      </c>
      <c r="H22" s="136">
        <f t="shared" si="0"/>
        <v>22.769299999999998</v>
      </c>
    </row>
    <row r="23" spans="2:8" s="131" customFormat="1" ht="24" customHeight="1">
      <c r="B23" s="273" t="s">
        <v>8</v>
      </c>
      <c r="C23" s="274"/>
      <c r="D23" s="151" t="s">
        <v>1</v>
      </c>
      <c r="E23" s="258" t="s">
        <v>2</v>
      </c>
      <c r="F23" s="130" t="s">
        <v>3</v>
      </c>
      <c r="G23" s="130" t="s">
        <v>4</v>
      </c>
      <c r="H23" s="130" t="s">
        <v>5</v>
      </c>
    </row>
    <row r="24" spans="2:8">
      <c r="B24" s="275" t="s">
        <v>6</v>
      </c>
      <c r="C24" s="133" t="s">
        <v>132</v>
      </c>
      <c r="D24" s="139">
        <v>125</v>
      </c>
      <c r="E24" s="259">
        <v>91.9</v>
      </c>
      <c r="F24" s="210">
        <v>3.81</v>
      </c>
      <c r="G24" s="210">
        <v>2.56</v>
      </c>
      <c r="H24" s="210">
        <v>13.1</v>
      </c>
    </row>
    <row r="25" spans="2:8">
      <c r="B25" s="275" t="s">
        <v>15</v>
      </c>
      <c r="C25" s="133" t="s">
        <v>133</v>
      </c>
      <c r="D25" s="139">
        <v>125</v>
      </c>
      <c r="E25" s="260">
        <v>64.3</v>
      </c>
      <c r="F25" s="214">
        <v>10.7</v>
      </c>
      <c r="G25" s="214">
        <v>0.91200000000000003</v>
      </c>
      <c r="H25" s="214">
        <v>2.33</v>
      </c>
    </row>
    <row r="26" spans="2:8">
      <c r="B26" s="275"/>
      <c r="C26" s="133" t="s">
        <v>48</v>
      </c>
      <c r="D26" s="139">
        <v>30</v>
      </c>
      <c r="E26" s="261">
        <v>35.520000000000003</v>
      </c>
      <c r="F26" s="137">
        <v>1.2299999999999998</v>
      </c>
      <c r="G26" s="137">
        <v>3</v>
      </c>
      <c r="H26" s="137">
        <v>0.89999999999999991</v>
      </c>
    </row>
    <row r="27" spans="2:8">
      <c r="B27" s="275"/>
      <c r="C27" s="281" t="s">
        <v>128</v>
      </c>
      <c r="D27" s="282">
        <v>100</v>
      </c>
      <c r="E27" s="260">
        <v>160</v>
      </c>
      <c r="F27" s="214">
        <v>14.5</v>
      </c>
      <c r="G27" s="214">
        <v>9.26</v>
      </c>
      <c r="H27" s="214">
        <v>4.47</v>
      </c>
    </row>
    <row r="28" spans="2:8">
      <c r="B28" s="275"/>
      <c r="C28" s="281" t="s">
        <v>127</v>
      </c>
      <c r="D28" s="282">
        <v>100</v>
      </c>
      <c r="E28" s="260">
        <v>133.10400000000001</v>
      </c>
      <c r="F28" s="214">
        <v>24.51</v>
      </c>
      <c r="G28" s="214">
        <v>3.048</v>
      </c>
      <c r="H28" s="214">
        <v>2.1749999999999998</v>
      </c>
    </row>
    <row r="29" spans="2:8">
      <c r="B29" s="275"/>
      <c r="C29" s="24" t="s">
        <v>39</v>
      </c>
      <c r="D29" s="84">
        <v>25</v>
      </c>
      <c r="E29" s="262">
        <v>14.1</v>
      </c>
      <c r="F29" s="6">
        <v>1.22</v>
      </c>
      <c r="G29" s="6">
        <v>0.64</v>
      </c>
      <c r="H29" s="6">
        <v>0.86</v>
      </c>
    </row>
    <row r="30" spans="2:8">
      <c r="B30" s="275"/>
      <c r="C30" s="133" t="s">
        <v>91</v>
      </c>
      <c r="D30" s="138">
        <v>25</v>
      </c>
      <c r="E30" s="263">
        <v>12.132199999999999</v>
      </c>
      <c r="F30" s="139">
        <v>2.9455</v>
      </c>
      <c r="G30" s="139">
        <v>1.2500000000000001E-2</v>
      </c>
      <c r="H30" s="139">
        <v>9.0749999999999997E-2</v>
      </c>
    </row>
    <row r="31" spans="2:8">
      <c r="B31" s="275"/>
      <c r="C31" s="133" t="s">
        <v>40</v>
      </c>
      <c r="D31" s="138">
        <v>25</v>
      </c>
      <c r="E31" s="263">
        <v>18.686499999999999</v>
      </c>
      <c r="F31" s="139">
        <v>3.0307499999999998</v>
      </c>
      <c r="G31" s="139">
        <v>0.375</v>
      </c>
      <c r="H31" s="139">
        <v>0.8</v>
      </c>
    </row>
    <row r="32" spans="2:8" ht="15.75">
      <c r="B32" s="276"/>
      <c r="C32" s="133" t="s">
        <v>41</v>
      </c>
      <c r="D32" s="139">
        <v>50</v>
      </c>
      <c r="E32" s="263">
        <v>0.2</v>
      </c>
      <c r="F32" s="139">
        <v>0</v>
      </c>
      <c r="G32" s="139">
        <v>0</v>
      </c>
      <c r="H32" s="139">
        <v>0.05</v>
      </c>
    </row>
    <row r="33" spans="2:8">
      <c r="B33" s="133"/>
      <c r="C33" s="133" t="s">
        <v>20</v>
      </c>
      <c r="D33" s="139">
        <v>50</v>
      </c>
      <c r="E33" s="264">
        <v>123.1</v>
      </c>
      <c r="F33" s="140">
        <v>26.15</v>
      </c>
      <c r="G33" s="140">
        <v>1</v>
      </c>
      <c r="H33" s="140">
        <v>3.5750000000000002</v>
      </c>
    </row>
    <row r="34" spans="2:8">
      <c r="B34" s="133"/>
      <c r="C34" s="133" t="s">
        <v>33</v>
      </c>
      <c r="D34" s="139">
        <v>50</v>
      </c>
      <c r="E34" s="263">
        <v>24.038</v>
      </c>
      <c r="F34" s="139">
        <v>6.74</v>
      </c>
      <c r="G34" s="139">
        <v>0</v>
      </c>
      <c r="H34" s="139">
        <v>0</v>
      </c>
    </row>
    <row r="35" spans="2:8" ht="15.75">
      <c r="B35" s="278"/>
      <c r="C35" s="141" t="s">
        <v>7</v>
      </c>
      <c r="D35" s="142"/>
      <c r="E35" s="265">
        <f>SUM(E24:E34)</f>
        <v>677.08070000000021</v>
      </c>
      <c r="F35" s="143">
        <f t="shared" ref="F35:H35" si="1">SUM(F24:F34)</f>
        <v>94.836249999999993</v>
      </c>
      <c r="G35" s="143">
        <f t="shared" si="1"/>
        <v>20.807500000000001</v>
      </c>
      <c r="H35" s="143">
        <f t="shared" si="1"/>
        <v>28.350749999999998</v>
      </c>
    </row>
    <row r="36" spans="2:8" s="131" customFormat="1" ht="24" customHeight="1">
      <c r="B36" s="273" t="s">
        <v>10</v>
      </c>
      <c r="C36" s="274"/>
      <c r="D36" s="151" t="s">
        <v>1</v>
      </c>
      <c r="E36" s="258" t="s">
        <v>2</v>
      </c>
      <c r="F36" s="130" t="s">
        <v>3</v>
      </c>
      <c r="G36" s="130" t="s">
        <v>4</v>
      </c>
      <c r="H36" s="130" t="s">
        <v>5</v>
      </c>
    </row>
    <row r="37" spans="2:8" ht="17.25" customHeight="1">
      <c r="B37" s="275" t="s">
        <v>6</v>
      </c>
      <c r="C37" s="133" t="s">
        <v>120</v>
      </c>
      <c r="D37" s="279">
        <v>50</v>
      </c>
      <c r="E37" s="266">
        <v>82.4</v>
      </c>
      <c r="F37" s="144">
        <v>5.76</v>
      </c>
      <c r="G37" s="144">
        <v>3.11</v>
      </c>
      <c r="H37" s="144">
        <v>7.7</v>
      </c>
    </row>
    <row r="38" spans="2:8" ht="17.25" customHeight="1">
      <c r="B38" s="275" t="s">
        <v>15</v>
      </c>
      <c r="C38" s="133" t="s">
        <v>121</v>
      </c>
      <c r="D38" s="279">
        <v>80</v>
      </c>
      <c r="E38" s="266">
        <v>112.2176</v>
      </c>
      <c r="F38" s="144">
        <v>22.391999999999999</v>
      </c>
      <c r="G38" s="144">
        <v>1.5167999999999999</v>
      </c>
      <c r="H38" s="144">
        <v>4.3048000000000002</v>
      </c>
    </row>
    <row r="39" spans="2:8">
      <c r="B39" s="133"/>
      <c r="C39" s="133" t="s">
        <v>19</v>
      </c>
      <c r="D39" s="139">
        <v>60</v>
      </c>
      <c r="E39" s="261">
        <v>45.920400000000001</v>
      </c>
      <c r="F39" s="137">
        <v>9.5076000000000001</v>
      </c>
      <c r="G39" s="137">
        <v>0.36599999999999999</v>
      </c>
      <c r="H39" s="137">
        <v>1.4177999999999999</v>
      </c>
    </row>
    <row r="40" spans="2:8" s="131" customFormat="1">
      <c r="B40" s="133"/>
      <c r="C40" s="133" t="s">
        <v>64</v>
      </c>
      <c r="D40" s="139">
        <v>60</v>
      </c>
      <c r="E40" s="178">
        <v>76.891799999999989</v>
      </c>
      <c r="F40" s="132">
        <v>16.295399999999997</v>
      </c>
      <c r="G40" s="132">
        <v>0.41339999999999993</v>
      </c>
      <c r="H40" s="132">
        <v>2.3615999999999997</v>
      </c>
    </row>
    <row r="41" spans="2:8" s="131" customFormat="1">
      <c r="B41" s="133"/>
      <c r="C41" s="133" t="s">
        <v>62</v>
      </c>
      <c r="D41" s="139">
        <v>50</v>
      </c>
      <c r="E41" s="178">
        <v>22.627500000000001</v>
      </c>
      <c r="F41" s="132">
        <v>5.46</v>
      </c>
      <c r="G41" s="132">
        <v>5.2499999999999998E-2</v>
      </c>
      <c r="H41" s="132">
        <v>0.73499999999999999</v>
      </c>
    </row>
    <row r="42" spans="2:8" s="131" customFormat="1">
      <c r="B42" s="133"/>
      <c r="C42" s="133" t="s">
        <v>17</v>
      </c>
      <c r="D42" s="139">
        <v>50</v>
      </c>
      <c r="E42" s="178">
        <v>59.125999999999998</v>
      </c>
      <c r="F42" s="132">
        <v>4.077</v>
      </c>
      <c r="G42" s="132">
        <v>3.9460000000000002</v>
      </c>
      <c r="H42" s="132">
        <v>1.873</v>
      </c>
    </row>
    <row r="43" spans="2:8" s="131" customFormat="1">
      <c r="B43" s="133"/>
      <c r="C43" s="133" t="s">
        <v>34</v>
      </c>
      <c r="D43" s="139">
        <v>5</v>
      </c>
      <c r="E43" s="178">
        <v>32.189399999999999</v>
      </c>
      <c r="F43" s="132">
        <v>9.7050000000000011E-2</v>
      </c>
      <c r="G43" s="132">
        <v>3.5305500000000003</v>
      </c>
      <c r="H43" s="132">
        <v>1.3550000000000001E-2</v>
      </c>
    </row>
    <row r="44" spans="2:8" s="131" customFormat="1">
      <c r="B44" s="133"/>
      <c r="C44" s="133" t="s">
        <v>51</v>
      </c>
      <c r="D44" s="139">
        <v>50</v>
      </c>
      <c r="E44" s="178">
        <v>7.1</v>
      </c>
      <c r="F44" s="132">
        <v>1.21</v>
      </c>
      <c r="G44" s="132">
        <v>0.08</v>
      </c>
      <c r="H44" s="132">
        <v>0.67</v>
      </c>
    </row>
    <row r="45" spans="2:8" s="131" customFormat="1">
      <c r="B45" s="133"/>
      <c r="C45" s="133" t="s">
        <v>63</v>
      </c>
      <c r="D45" s="139">
        <v>30</v>
      </c>
      <c r="E45" s="178">
        <v>7.8319999999999999</v>
      </c>
      <c r="F45" s="132">
        <v>1.851</v>
      </c>
      <c r="G45" s="132">
        <v>7.0000000000000007E-2</v>
      </c>
      <c r="H45" s="132">
        <v>0.30000000000000004</v>
      </c>
    </row>
    <row r="46" spans="2:8" s="131" customFormat="1">
      <c r="B46" s="133"/>
      <c r="C46" s="133" t="s">
        <v>21</v>
      </c>
      <c r="D46" s="139">
        <v>10</v>
      </c>
      <c r="E46" s="178">
        <v>60.876700000000007</v>
      </c>
      <c r="F46" s="132">
        <v>1.2800000000000002</v>
      </c>
      <c r="G46" s="132">
        <v>5.1567000000000007</v>
      </c>
      <c r="H46" s="132">
        <v>2.8233000000000001</v>
      </c>
    </row>
    <row r="47" spans="2:8" ht="15.75">
      <c r="B47" s="276"/>
      <c r="C47" s="24" t="s">
        <v>39</v>
      </c>
      <c r="D47" s="84">
        <v>25</v>
      </c>
      <c r="E47" s="262">
        <v>14.1</v>
      </c>
      <c r="F47" s="6">
        <v>1.22</v>
      </c>
      <c r="G47" s="6">
        <v>0.64</v>
      </c>
      <c r="H47" s="6">
        <v>0.86</v>
      </c>
    </row>
    <row r="48" spans="2:8" ht="15.75">
      <c r="B48" s="276"/>
      <c r="C48" s="133" t="s">
        <v>91</v>
      </c>
      <c r="D48" s="139">
        <v>25</v>
      </c>
      <c r="E48" s="178">
        <v>12.132199999999999</v>
      </c>
      <c r="F48" s="132">
        <v>2.9455</v>
      </c>
      <c r="G48" s="132">
        <v>1.2500000000000001E-2</v>
      </c>
      <c r="H48" s="132">
        <v>9.0749999999999997E-2</v>
      </c>
    </row>
    <row r="49" spans="2:8" ht="15.75">
      <c r="B49" s="276"/>
      <c r="C49" s="133" t="s">
        <v>40</v>
      </c>
      <c r="D49" s="138">
        <v>25</v>
      </c>
      <c r="E49" s="178">
        <v>18.686499999999999</v>
      </c>
      <c r="F49" s="132">
        <v>3.0307499999999998</v>
      </c>
      <c r="G49" s="132">
        <v>0.375</v>
      </c>
      <c r="H49" s="132">
        <v>0.8</v>
      </c>
    </row>
    <row r="50" spans="2:8" ht="15.75">
      <c r="B50" s="276"/>
      <c r="C50" s="133" t="s">
        <v>41</v>
      </c>
      <c r="D50" s="138">
        <v>50</v>
      </c>
      <c r="E50" s="192">
        <v>0.2</v>
      </c>
      <c r="F50" s="135">
        <v>0</v>
      </c>
      <c r="G50" s="135">
        <v>0</v>
      </c>
      <c r="H50" s="135">
        <v>0.05</v>
      </c>
    </row>
    <row r="51" spans="2:8" ht="15.75">
      <c r="B51" s="276"/>
      <c r="C51" s="133" t="s">
        <v>20</v>
      </c>
      <c r="D51" s="139">
        <v>50</v>
      </c>
      <c r="E51" s="192">
        <v>123.1</v>
      </c>
      <c r="F51" s="135">
        <v>26.15</v>
      </c>
      <c r="G51" s="135">
        <v>1</v>
      </c>
      <c r="H51" s="135">
        <v>3.5750000000000002</v>
      </c>
    </row>
    <row r="52" spans="2:8">
      <c r="B52" s="133"/>
      <c r="C52" s="281" t="s">
        <v>76</v>
      </c>
      <c r="D52" s="139">
        <v>50</v>
      </c>
      <c r="E52" s="270">
        <v>21.35</v>
      </c>
      <c r="F52" s="213">
        <v>4.25</v>
      </c>
      <c r="G52" s="213">
        <v>0.05</v>
      </c>
      <c r="H52" s="213">
        <v>0.55000000000000004</v>
      </c>
    </row>
    <row r="53" spans="2:8" ht="15.75">
      <c r="B53" s="278"/>
      <c r="C53" s="141" t="s">
        <v>7</v>
      </c>
      <c r="D53" s="142"/>
      <c r="E53" s="257">
        <f>SUM(E37:E52)</f>
        <v>696.75010000000009</v>
      </c>
      <c r="F53" s="136">
        <f t="shared" ref="F53:H53" si="2">SUM(F37:F52)</f>
        <v>105.52629999999999</v>
      </c>
      <c r="G53" s="136">
        <f t="shared" si="2"/>
        <v>20.319450000000003</v>
      </c>
      <c r="H53" s="136">
        <f t="shared" si="2"/>
        <v>28.1248</v>
      </c>
    </row>
    <row r="54" spans="2:8" s="131" customFormat="1" ht="24" customHeight="1">
      <c r="B54" s="273" t="s">
        <v>11</v>
      </c>
      <c r="C54" s="274"/>
      <c r="D54" s="151" t="s">
        <v>1</v>
      </c>
      <c r="E54" s="258" t="s">
        <v>2</v>
      </c>
      <c r="F54" s="130" t="s">
        <v>3</v>
      </c>
      <c r="G54" s="130" t="s">
        <v>4</v>
      </c>
      <c r="H54" s="130" t="s">
        <v>5</v>
      </c>
    </row>
    <row r="55" spans="2:8" s="131" customFormat="1">
      <c r="B55" s="275" t="s">
        <v>6</v>
      </c>
      <c r="C55" s="330" t="s">
        <v>108</v>
      </c>
      <c r="D55" s="282">
        <v>125</v>
      </c>
      <c r="E55" s="260">
        <v>55.98</v>
      </c>
      <c r="F55" s="214">
        <v>9.0625</v>
      </c>
      <c r="G55" s="214">
        <v>0.42999999999999994</v>
      </c>
      <c r="H55" s="214">
        <v>4.4375</v>
      </c>
    </row>
    <row r="56" spans="2:8" s="131" customFormat="1">
      <c r="B56" s="275" t="s">
        <v>15</v>
      </c>
      <c r="C56" s="330" t="s">
        <v>109</v>
      </c>
      <c r="D56" s="282">
        <v>125</v>
      </c>
      <c r="E56" s="260">
        <v>52.893749999999997</v>
      </c>
      <c r="F56" s="214">
        <v>11.625</v>
      </c>
      <c r="G56" s="214">
        <v>0.25624999999999998</v>
      </c>
      <c r="H56" s="214">
        <v>1.94875</v>
      </c>
    </row>
    <row r="57" spans="2:8" s="131" customFormat="1">
      <c r="B57" s="275"/>
      <c r="C57" s="155" t="s">
        <v>48</v>
      </c>
      <c r="D57" s="139">
        <v>30</v>
      </c>
      <c r="E57" s="261">
        <v>35.520000000000003</v>
      </c>
      <c r="F57" s="137">
        <v>1.2299999999999998</v>
      </c>
      <c r="G57" s="137">
        <v>3</v>
      </c>
      <c r="H57" s="137">
        <v>0.89999999999999991</v>
      </c>
    </row>
    <row r="58" spans="2:8" ht="15.75">
      <c r="B58" s="276"/>
      <c r="C58" s="280" t="s">
        <v>126</v>
      </c>
      <c r="D58" s="282">
        <v>80</v>
      </c>
      <c r="E58" s="260">
        <v>181</v>
      </c>
      <c r="F58" s="214">
        <v>21.9</v>
      </c>
      <c r="G58" s="214">
        <v>8.68</v>
      </c>
      <c r="H58" s="214">
        <v>3.09</v>
      </c>
    </row>
    <row r="59" spans="2:8" ht="15.75">
      <c r="B59" s="276"/>
      <c r="C59" s="330" t="s">
        <v>129</v>
      </c>
      <c r="D59" s="282">
        <v>100</v>
      </c>
      <c r="E59" s="331">
        <v>99.6</v>
      </c>
      <c r="F59" s="332">
        <v>9.85</v>
      </c>
      <c r="G59" s="332">
        <v>5.42</v>
      </c>
      <c r="H59" s="332">
        <v>2.52</v>
      </c>
    </row>
    <row r="60" spans="2:8">
      <c r="B60" s="133"/>
      <c r="C60" s="24" t="s">
        <v>39</v>
      </c>
      <c r="D60" s="84">
        <v>25</v>
      </c>
      <c r="E60" s="262">
        <v>14.1</v>
      </c>
      <c r="F60" s="6">
        <v>1.22</v>
      </c>
      <c r="G60" s="6">
        <v>0.64</v>
      </c>
      <c r="H60" s="6">
        <v>0.86</v>
      </c>
    </row>
    <row r="61" spans="2:8">
      <c r="B61" s="133"/>
      <c r="C61" s="133" t="s">
        <v>91</v>
      </c>
      <c r="D61" s="138">
        <v>25</v>
      </c>
      <c r="E61" s="267">
        <v>12.132199999999999</v>
      </c>
      <c r="F61" s="145">
        <v>2.9455</v>
      </c>
      <c r="G61" s="145">
        <v>1.2500000000000001E-2</v>
      </c>
      <c r="H61" s="145">
        <v>9.0749999999999997E-2</v>
      </c>
    </row>
    <row r="62" spans="2:8">
      <c r="B62" s="133"/>
      <c r="C62" s="133" t="s">
        <v>40</v>
      </c>
      <c r="D62" s="138">
        <v>25</v>
      </c>
      <c r="E62" s="267">
        <v>18.686499999999999</v>
      </c>
      <c r="F62" s="145">
        <v>3.0307499999999998</v>
      </c>
      <c r="G62" s="145">
        <v>0.375</v>
      </c>
      <c r="H62" s="145">
        <v>0.8</v>
      </c>
    </row>
    <row r="63" spans="2:8">
      <c r="B63" s="133"/>
      <c r="C63" s="133" t="s">
        <v>41</v>
      </c>
      <c r="D63" s="138">
        <v>50</v>
      </c>
      <c r="E63" s="267">
        <v>0.2</v>
      </c>
      <c r="F63" s="145">
        <v>0</v>
      </c>
      <c r="G63" s="145">
        <v>0</v>
      </c>
      <c r="H63" s="145">
        <v>0.05</v>
      </c>
    </row>
    <row r="64" spans="2:8">
      <c r="B64" s="133"/>
      <c r="C64" s="133" t="s">
        <v>20</v>
      </c>
      <c r="D64" s="139">
        <v>50</v>
      </c>
      <c r="E64" s="267">
        <v>123.1</v>
      </c>
      <c r="F64" s="145">
        <v>26.15</v>
      </c>
      <c r="G64" s="145">
        <v>1</v>
      </c>
      <c r="H64" s="145">
        <v>3.5750000000000002</v>
      </c>
    </row>
    <row r="65" spans="2:13">
      <c r="B65" s="133"/>
      <c r="C65" s="133" t="s">
        <v>9</v>
      </c>
      <c r="D65" s="139">
        <v>50</v>
      </c>
      <c r="E65" s="267">
        <v>19.988</v>
      </c>
      <c r="F65" s="145">
        <v>5.97</v>
      </c>
      <c r="G65" s="145">
        <v>0</v>
      </c>
      <c r="H65" s="145">
        <v>0.15</v>
      </c>
    </row>
    <row r="66" spans="2:13" ht="15.75">
      <c r="B66" s="278"/>
      <c r="C66" s="141" t="s">
        <v>7</v>
      </c>
      <c r="D66" s="142"/>
      <c r="E66" s="268">
        <f>SUM(E55:E65)</f>
        <v>613.20045000000005</v>
      </c>
      <c r="F66" s="146">
        <f>SUM(F55:F65)</f>
        <v>92.983749999999986</v>
      </c>
      <c r="G66" s="146">
        <f>SUM(G55:G65)</f>
        <v>19.813749999999999</v>
      </c>
      <c r="H66" s="146">
        <f>SUM(H55:H65)</f>
        <v>18.422000000000001</v>
      </c>
    </row>
    <row r="67" spans="2:13" s="131" customFormat="1" ht="24" customHeight="1">
      <c r="B67" s="273" t="s">
        <v>12</v>
      </c>
      <c r="C67" s="274"/>
      <c r="D67" s="151" t="s">
        <v>1</v>
      </c>
      <c r="E67" s="258" t="s">
        <v>2</v>
      </c>
      <c r="F67" s="130" t="s">
        <v>3</v>
      </c>
      <c r="G67" s="130" t="s">
        <v>4</v>
      </c>
      <c r="H67" s="130" t="s">
        <v>5</v>
      </c>
    </row>
    <row r="68" spans="2:13" ht="30">
      <c r="B68" s="357" t="s">
        <v>6</v>
      </c>
      <c r="C68" s="358" t="s">
        <v>174</v>
      </c>
      <c r="D68" s="359">
        <v>60</v>
      </c>
      <c r="E68" s="360">
        <v>71.2</v>
      </c>
      <c r="F68" s="361">
        <v>4.1500000000000004</v>
      </c>
      <c r="G68" s="361">
        <v>4.4000000000000004</v>
      </c>
      <c r="H68" s="361">
        <v>3.12</v>
      </c>
    </row>
    <row r="69" spans="2:13">
      <c r="B69" s="275" t="s">
        <v>15</v>
      </c>
      <c r="C69" s="280" t="s">
        <v>122</v>
      </c>
      <c r="D69" s="279">
        <v>60</v>
      </c>
      <c r="E69" s="269">
        <v>79.400000000000006</v>
      </c>
      <c r="F69" s="147">
        <v>9.86</v>
      </c>
      <c r="G69" s="147">
        <v>2.1</v>
      </c>
      <c r="H69" s="147">
        <v>4.07</v>
      </c>
    </row>
    <row r="70" spans="2:13">
      <c r="B70" s="275"/>
      <c r="C70" s="280" t="s">
        <v>175</v>
      </c>
      <c r="D70" s="279">
        <v>60</v>
      </c>
      <c r="E70" s="269">
        <v>94.621200000000002</v>
      </c>
      <c r="F70" s="147">
        <v>16.125599999999999</v>
      </c>
      <c r="G70" s="147">
        <v>2.8451999999999997</v>
      </c>
      <c r="H70" s="147">
        <v>1.3662000000000001</v>
      </c>
    </row>
    <row r="71" spans="2:13">
      <c r="B71" s="133"/>
      <c r="C71" s="152" t="s">
        <v>64</v>
      </c>
      <c r="D71" s="139">
        <v>60</v>
      </c>
      <c r="E71" s="178">
        <v>80.599999999999994</v>
      </c>
      <c r="F71" s="132">
        <v>16.3</v>
      </c>
      <c r="G71" s="132">
        <v>0.433</v>
      </c>
      <c r="H71" s="132">
        <v>2.48</v>
      </c>
      <c r="I71" s="25"/>
      <c r="J71" s="25"/>
      <c r="K71" s="25"/>
      <c r="L71" s="25"/>
      <c r="M71" s="25"/>
    </row>
    <row r="72" spans="2:13">
      <c r="B72" s="133"/>
      <c r="C72" s="367" t="s">
        <v>18</v>
      </c>
      <c r="D72" s="368">
        <v>50</v>
      </c>
      <c r="E72" s="192">
        <v>35.36</v>
      </c>
      <c r="F72" s="135">
        <v>5.54</v>
      </c>
      <c r="G72" s="135">
        <v>0.72</v>
      </c>
      <c r="H72" s="135">
        <v>0.72</v>
      </c>
      <c r="I72" s="25"/>
      <c r="J72" s="25"/>
      <c r="K72" s="25"/>
      <c r="L72" s="25"/>
      <c r="M72" s="25"/>
    </row>
    <row r="73" spans="2:13">
      <c r="B73" s="133"/>
      <c r="C73" s="24" t="s">
        <v>155</v>
      </c>
      <c r="D73" s="84">
        <v>50</v>
      </c>
      <c r="E73" s="50">
        <v>50.9</v>
      </c>
      <c r="F73" s="50">
        <v>3.76</v>
      </c>
      <c r="G73" s="50">
        <v>3.42</v>
      </c>
      <c r="H73" s="50">
        <v>1.19</v>
      </c>
      <c r="I73" s="25"/>
      <c r="J73" s="25"/>
      <c r="K73" s="25"/>
      <c r="L73" s="25"/>
      <c r="M73" s="25"/>
    </row>
    <row r="74" spans="2:13">
      <c r="B74" s="133"/>
      <c r="C74" s="24" t="s">
        <v>34</v>
      </c>
      <c r="D74" s="84">
        <v>5</v>
      </c>
      <c r="E74" s="50">
        <v>32.189399999999999</v>
      </c>
      <c r="F74" s="50">
        <v>9.7050000000000011E-2</v>
      </c>
      <c r="G74" s="50">
        <v>3.5305500000000003</v>
      </c>
      <c r="H74" s="50">
        <v>1.3550000000000001E-2</v>
      </c>
      <c r="I74" s="25"/>
      <c r="J74" s="25"/>
      <c r="K74" s="25"/>
      <c r="L74" s="25"/>
      <c r="M74" s="25"/>
    </row>
    <row r="75" spans="2:13">
      <c r="B75" s="133"/>
      <c r="C75" s="39" t="s">
        <v>138</v>
      </c>
      <c r="D75" s="50">
        <v>50</v>
      </c>
      <c r="E75" s="50">
        <v>19.2</v>
      </c>
      <c r="F75" s="50">
        <v>2.4</v>
      </c>
      <c r="G75" s="50">
        <v>0.59899999999999998</v>
      </c>
      <c r="H75" s="50">
        <v>0.39600000000000002</v>
      </c>
      <c r="I75" s="25"/>
      <c r="J75" s="25"/>
      <c r="K75" s="25"/>
      <c r="L75" s="25"/>
      <c r="M75" s="25"/>
    </row>
    <row r="76" spans="2:13">
      <c r="B76" s="133"/>
      <c r="C76" s="337" t="s">
        <v>77</v>
      </c>
      <c r="D76" s="338">
        <v>30</v>
      </c>
      <c r="E76" s="339">
        <v>16.3508</v>
      </c>
      <c r="F76" s="340">
        <v>3.6870000000000003</v>
      </c>
      <c r="G76" s="340">
        <v>0.17000000000000004</v>
      </c>
      <c r="H76" s="340">
        <v>0.58000000000000007</v>
      </c>
      <c r="I76" s="25"/>
      <c r="J76" s="25"/>
      <c r="K76" s="25"/>
      <c r="L76" s="25"/>
      <c r="M76" s="25"/>
    </row>
    <row r="77" spans="2:13">
      <c r="B77" s="133"/>
      <c r="C77" s="281" t="s">
        <v>21</v>
      </c>
      <c r="D77" s="282">
        <v>10</v>
      </c>
      <c r="E77" s="270">
        <v>60.876700000000007</v>
      </c>
      <c r="F77" s="213">
        <v>1.2800000000000002</v>
      </c>
      <c r="G77" s="213">
        <v>5.1567000000000007</v>
      </c>
      <c r="H77" s="213">
        <v>2.8233000000000001</v>
      </c>
      <c r="I77" s="25"/>
      <c r="J77" s="25"/>
      <c r="K77" s="25"/>
      <c r="L77" s="25"/>
      <c r="M77" s="25"/>
    </row>
    <row r="78" spans="2:13">
      <c r="B78" s="133"/>
      <c r="C78" s="24" t="s">
        <v>39</v>
      </c>
      <c r="D78" s="84">
        <v>25</v>
      </c>
      <c r="E78" s="262">
        <v>14.1</v>
      </c>
      <c r="F78" s="6">
        <v>1.22</v>
      </c>
      <c r="G78" s="6">
        <v>0.64</v>
      </c>
      <c r="H78" s="6">
        <v>0.86</v>
      </c>
    </row>
    <row r="79" spans="2:13">
      <c r="B79" s="133"/>
      <c r="C79" s="133" t="s">
        <v>91</v>
      </c>
      <c r="D79" s="138">
        <v>25</v>
      </c>
      <c r="E79" s="263">
        <v>12.132199999999999</v>
      </c>
      <c r="F79" s="139">
        <v>2.9455</v>
      </c>
      <c r="G79" s="139">
        <v>1.2500000000000001E-2</v>
      </c>
      <c r="H79" s="139">
        <v>9.0749999999999997E-2</v>
      </c>
    </row>
    <row r="80" spans="2:13">
      <c r="B80" s="133"/>
      <c r="C80" s="133" t="s">
        <v>40</v>
      </c>
      <c r="D80" s="138">
        <v>25</v>
      </c>
      <c r="E80" s="263">
        <v>18.686499999999999</v>
      </c>
      <c r="F80" s="139">
        <v>3.0307499999999998</v>
      </c>
      <c r="G80" s="139">
        <v>0.375</v>
      </c>
      <c r="H80" s="139">
        <v>0.8</v>
      </c>
    </row>
    <row r="81" spans="2:8">
      <c r="B81" s="133"/>
      <c r="C81" s="133" t="s">
        <v>75</v>
      </c>
      <c r="D81" s="138">
        <v>50</v>
      </c>
      <c r="E81" s="263">
        <v>11</v>
      </c>
      <c r="F81" s="139">
        <v>2.75</v>
      </c>
      <c r="G81" s="139">
        <v>0</v>
      </c>
      <c r="H81" s="139">
        <v>0</v>
      </c>
    </row>
    <row r="82" spans="2:8" ht="15.75">
      <c r="B82" s="276"/>
      <c r="C82" s="133" t="s">
        <v>20</v>
      </c>
      <c r="D82" s="139">
        <v>50</v>
      </c>
      <c r="E82" s="263">
        <v>123.1</v>
      </c>
      <c r="F82" s="139">
        <v>26.15</v>
      </c>
      <c r="G82" s="139">
        <v>1</v>
      </c>
      <c r="H82" s="139">
        <v>3.5750000000000002</v>
      </c>
    </row>
    <row r="83" spans="2:8" ht="15.75">
      <c r="B83" s="276"/>
      <c r="C83" s="133" t="s">
        <v>33</v>
      </c>
      <c r="D83" s="139">
        <v>50</v>
      </c>
      <c r="E83" s="263">
        <v>24.038</v>
      </c>
      <c r="F83" s="139">
        <v>6.74</v>
      </c>
      <c r="G83" s="139">
        <v>0</v>
      </c>
      <c r="H83" s="139">
        <v>0</v>
      </c>
    </row>
    <row r="84" spans="2:8" ht="15.75">
      <c r="B84" s="277"/>
      <c r="C84" s="141" t="s">
        <v>7</v>
      </c>
      <c r="D84" s="142"/>
      <c r="E84" s="271">
        <f>SUM(E68:E83)</f>
        <v>743.75480000000005</v>
      </c>
      <c r="F84" s="148">
        <f t="shared" ref="F84:H84" si="3">SUM(F68:F83)</f>
        <v>106.03589999999998</v>
      </c>
      <c r="G84" s="148">
        <f t="shared" si="3"/>
        <v>25.401950000000003</v>
      </c>
      <c r="H84" s="148">
        <f t="shared" si="3"/>
        <v>22.084800000000001</v>
      </c>
    </row>
    <row r="85" spans="2:8" ht="15.75">
      <c r="B85" s="93"/>
      <c r="C85" s="283" t="s">
        <v>13</v>
      </c>
      <c r="D85" s="93"/>
      <c r="E85" s="272">
        <f>AVERAGE(E22,E35,E53,E66,E84)</f>
        <v>674.52331000000004</v>
      </c>
      <c r="F85" s="149">
        <f>AVERAGE(F22,F35,F53,F66,F84)</f>
        <v>98.790399999999991</v>
      </c>
      <c r="G85" s="149">
        <f>AVERAGE(G22,G35,G53,G66,G84)</f>
        <v>21.696620000000003</v>
      </c>
      <c r="H85" s="149">
        <f>AVERAGE(H22,H35,H53,H66,H84)</f>
        <v>23.950329999999997</v>
      </c>
    </row>
    <row r="86" spans="2:8" ht="15.75">
      <c r="B86" s="452" t="s">
        <v>88</v>
      </c>
      <c r="C86" s="452"/>
      <c r="D86" s="452"/>
      <c r="E86" s="35"/>
      <c r="F86" s="35"/>
      <c r="G86" s="35"/>
      <c r="H86" s="35"/>
    </row>
    <row r="87" spans="2:8">
      <c r="B87" s="453" t="s">
        <v>80</v>
      </c>
      <c r="C87" s="453"/>
      <c r="D87" s="453"/>
    </row>
    <row r="88" spans="2:8">
      <c r="B88" s="453" t="s">
        <v>81</v>
      </c>
      <c r="C88" s="453"/>
      <c r="D88" s="453"/>
      <c r="H88" s="131"/>
    </row>
    <row r="89" spans="2:8" ht="33" customHeight="1">
      <c r="B89" s="454" t="s">
        <v>158</v>
      </c>
      <c r="C89" s="454"/>
      <c r="D89" s="454"/>
    </row>
    <row r="90" spans="2:8" ht="15.75">
      <c r="B90" s="452" t="s">
        <v>89</v>
      </c>
      <c r="C90" s="452"/>
      <c r="D90" s="452"/>
    </row>
    <row r="91" spans="2:8">
      <c r="B91" s="284" t="s">
        <v>84</v>
      </c>
      <c r="C91" s="453" t="s">
        <v>87</v>
      </c>
      <c r="D91" s="453"/>
    </row>
    <row r="92" spans="2:8">
      <c r="B92" s="284" t="s">
        <v>85</v>
      </c>
      <c r="C92" s="453" t="s">
        <v>86</v>
      </c>
      <c r="D92" s="453"/>
    </row>
    <row r="93" spans="2:8">
      <c r="B93" s="284" t="s">
        <v>79</v>
      </c>
      <c r="C93" s="453"/>
      <c r="D93" s="453"/>
    </row>
    <row r="94" spans="2:8" ht="15.75">
      <c r="B94" s="452" t="s">
        <v>82</v>
      </c>
      <c r="C94" s="452"/>
      <c r="D94" s="452"/>
    </row>
    <row r="95" spans="2:8">
      <c r="B95" s="453" t="s">
        <v>83</v>
      </c>
      <c r="C95" s="453"/>
      <c r="D95" s="453"/>
    </row>
  </sheetData>
  <mergeCells count="12">
    <mergeCell ref="B1:C4"/>
    <mergeCell ref="D1:D5"/>
    <mergeCell ref="B86:D86"/>
    <mergeCell ref="B87:D87"/>
    <mergeCell ref="B88:D88"/>
    <mergeCell ref="B94:D94"/>
    <mergeCell ref="B95:D95"/>
    <mergeCell ref="B89:D89"/>
    <mergeCell ref="B90:D90"/>
    <mergeCell ref="C91:D91"/>
    <mergeCell ref="C92:D92"/>
    <mergeCell ref="C93:D93"/>
  </mergeCells>
  <pageMargins left="0.7" right="0.7" top="0.75" bottom="0.75" header="0.3" footer="0.3"/>
  <pageSetup paperSize="9" scale="44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12AD9-D6EC-48F4-8A81-8482B56D105D}">
  <sheetPr>
    <pageSetUpPr fitToPage="1"/>
  </sheetPr>
  <dimension ref="B1:U99"/>
  <sheetViews>
    <sheetView topLeftCell="A58" zoomScale="90" zoomScaleNormal="90" workbookViewId="0">
      <selection activeCell="L41" sqref="L41"/>
    </sheetView>
  </sheetViews>
  <sheetFormatPr defaultColWidth="9.28515625" defaultRowHeight="15"/>
  <cols>
    <col min="1" max="1" width="9.28515625" style="4"/>
    <col min="2" max="2" width="25.5703125" style="4" customWidth="1"/>
    <col min="3" max="3" width="55.5703125" style="4" customWidth="1"/>
    <col min="4" max="8" width="15.5703125" style="4" customWidth="1"/>
    <col min="9" max="16384" width="9.28515625" style="4"/>
  </cols>
  <sheetData>
    <row r="1" spans="2:21">
      <c r="B1" s="440"/>
      <c r="C1" s="440"/>
      <c r="D1" s="440" t="e" vm="1">
        <v>#VALUE!</v>
      </c>
    </row>
    <row r="2" spans="2:21">
      <c r="B2" s="440"/>
      <c r="C2" s="440"/>
      <c r="D2" s="440"/>
    </row>
    <row r="3" spans="2:21">
      <c r="B3" s="440"/>
      <c r="C3" s="440"/>
      <c r="D3" s="440"/>
    </row>
    <row r="4" spans="2:21">
      <c r="B4" s="440"/>
      <c r="C4" s="440"/>
      <c r="D4" s="440"/>
    </row>
    <row r="5" spans="2:21" ht="24" customHeight="1">
      <c r="B5" s="128" t="s">
        <v>95</v>
      </c>
      <c r="C5" s="20"/>
      <c r="D5" s="441"/>
    </row>
    <row r="6" spans="2:21" s="131" customFormat="1" ht="24" customHeight="1">
      <c r="B6" s="288" t="s">
        <v>0</v>
      </c>
      <c r="C6" s="274"/>
      <c r="D6" s="151" t="s">
        <v>1</v>
      </c>
      <c r="E6" s="285" t="s">
        <v>2</v>
      </c>
      <c r="F6" s="151" t="s">
        <v>3</v>
      </c>
      <c r="G6" s="151" t="s">
        <v>4</v>
      </c>
      <c r="H6" s="151" t="s">
        <v>5</v>
      </c>
    </row>
    <row r="7" spans="2:21">
      <c r="B7" s="289" t="s">
        <v>6</v>
      </c>
      <c r="C7" s="335" t="s">
        <v>103</v>
      </c>
      <c r="D7" s="369">
        <v>60</v>
      </c>
      <c r="E7" s="370">
        <v>68.400000000000006</v>
      </c>
      <c r="F7" s="371">
        <v>5.01</v>
      </c>
      <c r="G7" s="371">
        <v>3.54</v>
      </c>
      <c r="H7" s="371">
        <v>3.72</v>
      </c>
      <c r="K7" s="43"/>
      <c r="L7" s="43"/>
      <c r="M7" s="43"/>
      <c r="N7" s="43"/>
      <c r="O7" s="43"/>
      <c r="P7" s="43"/>
    </row>
    <row r="8" spans="2:21">
      <c r="B8" s="289" t="s">
        <v>15</v>
      </c>
      <c r="C8" s="335" t="s">
        <v>166</v>
      </c>
      <c r="D8" s="369">
        <v>60</v>
      </c>
      <c r="E8" s="370">
        <v>55.7</v>
      </c>
      <c r="F8" s="371">
        <v>5.4</v>
      </c>
      <c r="G8" s="371">
        <v>2.99</v>
      </c>
      <c r="H8" s="371">
        <v>1.27</v>
      </c>
      <c r="K8" s="43"/>
      <c r="L8" s="43"/>
      <c r="M8" s="43"/>
      <c r="N8" s="43"/>
      <c r="O8" s="43"/>
      <c r="P8" s="43"/>
    </row>
    <row r="9" spans="2:21">
      <c r="B9" s="289"/>
      <c r="C9" s="336" t="s">
        <v>65</v>
      </c>
      <c r="D9" s="372">
        <v>60</v>
      </c>
      <c r="E9" s="373">
        <v>102.93899999999999</v>
      </c>
      <c r="F9" s="374">
        <v>21.394199999999998</v>
      </c>
      <c r="G9" s="374">
        <v>0.80699999999999994</v>
      </c>
      <c r="H9" s="374">
        <v>3.4061999999999997</v>
      </c>
      <c r="J9" s="43"/>
      <c r="K9" s="43"/>
      <c r="L9" s="43"/>
      <c r="M9" s="43"/>
      <c r="N9" s="43"/>
      <c r="O9" s="43"/>
      <c r="P9" s="43"/>
    </row>
    <row r="10" spans="2:21">
      <c r="B10" s="289"/>
      <c r="C10" s="336" t="s">
        <v>22</v>
      </c>
      <c r="D10" s="372">
        <v>60</v>
      </c>
      <c r="E10" s="373">
        <v>77.2</v>
      </c>
      <c r="F10" s="374">
        <v>17.2</v>
      </c>
      <c r="G10" s="374">
        <v>0.159</v>
      </c>
      <c r="H10" s="374">
        <v>1.5</v>
      </c>
      <c r="J10" s="43"/>
      <c r="K10" s="43"/>
      <c r="L10" s="43"/>
      <c r="M10" s="43"/>
      <c r="N10" s="43"/>
      <c r="O10" s="43"/>
      <c r="P10" s="43"/>
    </row>
    <row r="11" spans="2:21">
      <c r="B11" s="289"/>
      <c r="C11" s="333" t="s">
        <v>29</v>
      </c>
      <c r="D11" s="374">
        <v>100</v>
      </c>
      <c r="E11" s="371">
        <v>60.84</v>
      </c>
      <c r="F11" s="371">
        <v>12.507</v>
      </c>
      <c r="G11" s="371">
        <v>1.123</v>
      </c>
      <c r="H11" s="371">
        <v>1.6830000000000001</v>
      </c>
      <c r="J11" s="43"/>
      <c r="K11" s="43"/>
      <c r="L11" s="43"/>
      <c r="M11" s="43"/>
      <c r="N11" s="43"/>
      <c r="O11" s="43"/>
      <c r="P11" s="43"/>
    </row>
    <row r="12" spans="2:21">
      <c r="B12" s="289"/>
      <c r="C12" s="336" t="s">
        <v>34</v>
      </c>
      <c r="D12" s="372">
        <v>5</v>
      </c>
      <c r="E12" s="373">
        <v>32.189399999999999</v>
      </c>
      <c r="F12" s="374">
        <v>9.7050000000000011E-2</v>
      </c>
      <c r="G12" s="374">
        <v>3.5305500000000003</v>
      </c>
      <c r="H12" s="374">
        <v>1.3550000000000001E-2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2:21">
      <c r="B13" s="289"/>
      <c r="C13" s="336" t="s">
        <v>66</v>
      </c>
      <c r="D13" s="372">
        <v>50</v>
      </c>
      <c r="E13" s="373">
        <v>27.956</v>
      </c>
      <c r="F13" s="374">
        <v>4.7930000000000001</v>
      </c>
      <c r="G13" s="374">
        <v>1.1005</v>
      </c>
      <c r="H13" s="374">
        <v>0.39400000000000002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2:21">
      <c r="B14" s="133"/>
      <c r="C14" s="335" t="s">
        <v>67</v>
      </c>
      <c r="D14" s="369">
        <v>30</v>
      </c>
      <c r="E14" s="370">
        <v>14.365600000000001</v>
      </c>
      <c r="F14" s="371">
        <v>3.1040000000000001</v>
      </c>
      <c r="G14" s="371">
        <v>0.1</v>
      </c>
      <c r="H14" s="371">
        <v>0.878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2:21">
      <c r="B15" s="133"/>
      <c r="C15" s="336" t="s">
        <v>21</v>
      </c>
      <c r="D15" s="372">
        <v>10</v>
      </c>
      <c r="E15" s="375">
        <v>60.876700000000007</v>
      </c>
      <c r="F15" s="376">
        <v>1.2800000000000002</v>
      </c>
      <c r="G15" s="376">
        <v>5.1567000000000007</v>
      </c>
      <c r="H15" s="376">
        <v>2.8233000000000001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2:21" ht="16.5" customHeight="1">
      <c r="B16" s="133"/>
      <c r="C16" s="335" t="s">
        <v>39</v>
      </c>
      <c r="D16" s="377">
        <v>25</v>
      </c>
      <c r="E16" s="378">
        <v>14.0975</v>
      </c>
      <c r="F16" s="372">
        <v>1.21875</v>
      </c>
      <c r="G16" s="372">
        <v>0.64249999999999996</v>
      </c>
      <c r="H16" s="372">
        <v>0.86</v>
      </c>
      <c r="I16" s="25"/>
      <c r="J16" s="44"/>
      <c r="K16" s="44"/>
      <c r="L16" s="61"/>
      <c r="M16" s="329"/>
      <c r="N16" s="329"/>
      <c r="O16" s="43"/>
      <c r="P16" s="43"/>
      <c r="Q16" s="43"/>
      <c r="R16" s="43"/>
      <c r="S16" s="43"/>
      <c r="T16" s="43"/>
      <c r="U16" s="43"/>
    </row>
    <row r="17" spans="2:21" ht="16.5" customHeight="1">
      <c r="B17" s="133"/>
      <c r="C17" s="336" t="s">
        <v>91</v>
      </c>
      <c r="D17" s="372">
        <v>25</v>
      </c>
      <c r="E17" s="373">
        <v>12.132199999999999</v>
      </c>
      <c r="F17" s="374">
        <v>2.9455</v>
      </c>
      <c r="G17" s="374">
        <v>1.2500000000000001E-2</v>
      </c>
      <c r="H17" s="374">
        <v>9.0749999999999997E-2</v>
      </c>
      <c r="I17" s="25"/>
      <c r="J17" s="44"/>
      <c r="K17" s="44"/>
      <c r="L17" s="61"/>
      <c r="M17" s="329"/>
      <c r="N17" s="329"/>
      <c r="O17" s="43"/>
      <c r="P17" s="43"/>
      <c r="Q17" s="43"/>
      <c r="R17" s="43"/>
      <c r="S17" s="43"/>
      <c r="T17" s="43"/>
      <c r="U17" s="43"/>
    </row>
    <row r="18" spans="2:21" ht="16.5" customHeight="1">
      <c r="B18" s="133"/>
      <c r="C18" s="335" t="s">
        <v>40</v>
      </c>
      <c r="D18" s="377">
        <v>25</v>
      </c>
      <c r="E18" s="378">
        <v>18.686499999999999</v>
      </c>
      <c r="F18" s="372">
        <v>3.0307499999999998</v>
      </c>
      <c r="G18" s="372">
        <v>0.375</v>
      </c>
      <c r="H18" s="372">
        <v>0.8</v>
      </c>
      <c r="I18" s="25"/>
      <c r="J18" s="44"/>
      <c r="K18" s="44"/>
      <c r="L18" s="61"/>
      <c r="M18" s="329"/>
      <c r="N18" s="329"/>
      <c r="O18" s="43"/>
      <c r="P18" s="43"/>
      <c r="Q18" s="43"/>
      <c r="R18" s="43"/>
      <c r="S18" s="43"/>
      <c r="T18" s="43"/>
      <c r="U18" s="43"/>
    </row>
    <row r="19" spans="2:21" ht="16.5" customHeight="1">
      <c r="B19" s="133"/>
      <c r="C19" s="335" t="s">
        <v>41</v>
      </c>
      <c r="D19" s="377">
        <v>50</v>
      </c>
      <c r="E19" s="378">
        <v>0.2</v>
      </c>
      <c r="F19" s="372">
        <v>0</v>
      </c>
      <c r="G19" s="372">
        <v>0</v>
      </c>
      <c r="H19" s="372">
        <v>0.05</v>
      </c>
      <c r="I19" s="25"/>
      <c r="J19" s="44"/>
      <c r="K19" s="44"/>
      <c r="L19" s="61"/>
      <c r="M19" s="329"/>
      <c r="N19" s="329"/>
      <c r="O19" s="43"/>
      <c r="P19" s="43"/>
      <c r="Q19" s="43"/>
      <c r="R19" s="43"/>
      <c r="S19" s="43"/>
      <c r="T19" s="43"/>
      <c r="U19" s="43"/>
    </row>
    <row r="20" spans="2:21" ht="16.5" customHeight="1">
      <c r="B20" s="133"/>
      <c r="C20" s="336" t="s">
        <v>20</v>
      </c>
      <c r="D20" s="372">
        <v>50</v>
      </c>
      <c r="E20" s="378">
        <v>123.1</v>
      </c>
      <c r="F20" s="372">
        <v>26.15</v>
      </c>
      <c r="G20" s="372">
        <v>1</v>
      </c>
      <c r="H20" s="372">
        <v>3.5750000000000002</v>
      </c>
      <c r="I20" s="25"/>
      <c r="J20" s="44"/>
      <c r="K20" s="44"/>
      <c r="L20" s="61"/>
      <c r="M20" s="329"/>
      <c r="N20" s="329"/>
      <c r="O20" s="43"/>
      <c r="P20" s="43"/>
      <c r="Q20" s="43"/>
      <c r="R20" s="43"/>
      <c r="S20" s="43"/>
      <c r="T20" s="43"/>
      <c r="U20" s="43"/>
    </row>
    <row r="21" spans="2:21" ht="16.5" customHeight="1">
      <c r="B21" s="133"/>
      <c r="C21" s="336" t="s">
        <v>53</v>
      </c>
      <c r="D21" s="372">
        <v>50</v>
      </c>
      <c r="E21" s="378">
        <v>16.2</v>
      </c>
      <c r="F21" s="372">
        <v>4.25</v>
      </c>
      <c r="G21" s="372">
        <v>0.1</v>
      </c>
      <c r="H21" s="372">
        <v>0.3</v>
      </c>
      <c r="J21" s="43"/>
      <c r="K21" s="43"/>
      <c r="L21" s="329"/>
      <c r="M21" s="329"/>
      <c r="N21" s="329"/>
      <c r="O21" s="43"/>
      <c r="P21" s="43"/>
      <c r="Q21" s="43"/>
      <c r="R21" s="43"/>
      <c r="S21" s="43"/>
      <c r="T21" s="43"/>
      <c r="U21" s="43"/>
    </row>
    <row r="22" spans="2:21" ht="16.5" customHeight="1">
      <c r="B22" s="277"/>
      <c r="C22" s="141" t="s">
        <v>7</v>
      </c>
      <c r="D22" s="142"/>
      <c r="E22" s="397">
        <f>SUM(E7:E21)</f>
        <v>684.88290000000006</v>
      </c>
      <c r="F22" s="398">
        <f>SUM(F7:F21)</f>
        <v>108.38024999999999</v>
      </c>
      <c r="G22" s="398">
        <f t="shared" ref="G22:H22" si="0">SUM(G7:G21)</f>
        <v>20.636749999999999</v>
      </c>
      <c r="H22" s="398">
        <f t="shared" si="0"/>
        <v>21.363800000000001</v>
      </c>
      <c r="J22" s="43"/>
      <c r="K22" s="43"/>
      <c r="L22" s="329"/>
      <c r="M22" s="329"/>
      <c r="N22" s="329"/>
      <c r="O22" s="43"/>
      <c r="P22" s="43"/>
      <c r="Q22" s="43"/>
      <c r="R22" s="43"/>
      <c r="S22" s="43"/>
      <c r="T22" s="43"/>
      <c r="U22" s="43"/>
    </row>
    <row r="23" spans="2:21" ht="24" customHeight="1">
      <c r="B23" s="288" t="s">
        <v>8</v>
      </c>
      <c r="C23" s="274"/>
      <c r="D23" s="151" t="s">
        <v>1</v>
      </c>
      <c r="E23" s="285" t="s">
        <v>2</v>
      </c>
      <c r="F23" s="151" t="s">
        <v>3</v>
      </c>
      <c r="G23" s="151" t="s">
        <v>4</v>
      </c>
      <c r="H23" s="151" t="s">
        <v>5</v>
      </c>
    </row>
    <row r="24" spans="2:21">
      <c r="B24" s="275" t="s">
        <v>6</v>
      </c>
      <c r="C24" s="93" t="s">
        <v>137</v>
      </c>
      <c r="D24" s="94">
        <v>60</v>
      </c>
      <c r="E24" s="381">
        <v>71.900000000000006</v>
      </c>
      <c r="F24" s="94">
        <v>3.68</v>
      </c>
      <c r="G24" s="94">
        <v>4.83</v>
      </c>
      <c r="H24" s="94">
        <v>3.3</v>
      </c>
      <c r="I24" s="25"/>
    </row>
    <row r="25" spans="2:21">
      <c r="B25" s="275" t="s">
        <v>15</v>
      </c>
      <c r="C25" s="314" t="s">
        <v>167</v>
      </c>
      <c r="D25" s="382">
        <v>125</v>
      </c>
      <c r="E25" s="383">
        <v>94.6</v>
      </c>
      <c r="F25" s="382">
        <v>11.7</v>
      </c>
      <c r="G25" s="382">
        <v>3.18</v>
      </c>
      <c r="H25" s="382">
        <v>3.42</v>
      </c>
      <c r="I25" s="25"/>
    </row>
    <row r="26" spans="2:21">
      <c r="B26" s="275"/>
      <c r="C26" s="93" t="s">
        <v>69</v>
      </c>
      <c r="D26" s="94">
        <v>60</v>
      </c>
      <c r="E26" s="381">
        <v>43.5</v>
      </c>
      <c r="F26" s="94">
        <v>9.9</v>
      </c>
      <c r="G26" s="94">
        <v>0.06</v>
      </c>
      <c r="H26" s="94">
        <v>1.1399999999999999</v>
      </c>
      <c r="I26" s="25"/>
    </row>
    <row r="27" spans="2:21">
      <c r="B27" s="275"/>
      <c r="C27" s="93" t="s">
        <v>26</v>
      </c>
      <c r="D27" s="94">
        <v>60</v>
      </c>
      <c r="E27" s="381">
        <v>48.359999999999992</v>
      </c>
      <c r="F27" s="94">
        <v>10.185</v>
      </c>
      <c r="G27" s="94">
        <v>0.3</v>
      </c>
      <c r="H27" s="94">
        <v>1.7849999999999999</v>
      </c>
      <c r="I27" s="25"/>
    </row>
    <row r="28" spans="2:21">
      <c r="B28" s="275"/>
      <c r="C28" s="93" t="s">
        <v>70</v>
      </c>
      <c r="D28" s="94">
        <v>100</v>
      </c>
      <c r="E28" s="381">
        <v>32.4</v>
      </c>
      <c r="F28" s="94">
        <v>8.5</v>
      </c>
      <c r="G28" s="94">
        <v>0.2</v>
      </c>
      <c r="H28" s="94">
        <v>0.6</v>
      </c>
      <c r="I28" s="25"/>
    </row>
    <row r="29" spans="2:21">
      <c r="B29" s="275"/>
      <c r="C29" s="93" t="s">
        <v>17</v>
      </c>
      <c r="D29" s="94">
        <v>50</v>
      </c>
      <c r="E29" s="381">
        <v>59.125999999999998</v>
      </c>
      <c r="F29" s="94">
        <v>4.077</v>
      </c>
      <c r="G29" s="94">
        <v>3.9460000000000002</v>
      </c>
      <c r="H29" s="94">
        <v>1.873</v>
      </c>
      <c r="I29" s="25"/>
    </row>
    <row r="30" spans="2:21">
      <c r="B30" s="275"/>
      <c r="C30" s="93" t="s">
        <v>34</v>
      </c>
      <c r="D30" s="94">
        <v>5</v>
      </c>
      <c r="E30" s="381">
        <v>32.189399999999999</v>
      </c>
      <c r="F30" s="94">
        <v>9.7050000000000011E-2</v>
      </c>
      <c r="G30" s="94">
        <v>3.5305500000000003</v>
      </c>
      <c r="H30" s="94">
        <v>1.3550000000000001E-2</v>
      </c>
      <c r="I30" s="25"/>
    </row>
    <row r="31" spans="2:21">
      <c r="B31" s="275"/>
      <c r="C31" s="314" t="s">
        <v>47</v>
      </c>
      <c r="D31" s="382">
        <v>50</v>
      </c>
      <c r="E31" s="383">
        <v>20.9</v>
      </c>
      <c r="F31" s="382">
        <v>3.5</v>
      </c>
      <c r="G31" s="382">
        <v>9.9000000000000005E-2</v>
      </c>
      <c r="H31" s="382">
        <v>0.85599999999999998</v>
      </c>
      <c r="I31" s="25"/>
    </row>
    <row r="32" spans="2:21">
      <c r="B32" s="275"/>
      <c r="C32" s="93" t="s">
        <v>71</v>
      </c>
      <c r="D32" s="94">
        <v>30</v>
      </c>
      <c r="E32" s="381">
        <v>7.5630000000000006</v>
      </c>
      <c r="F32" s="94">
        <v>1.42</v>
      </c>
      <c r="G32" s="94">
        <v>0.10700000000000001</v>
      </c>
      <c r="H32" s="94">
        <v>0.45999999999999996</v>
      </c>
      <c r="I32" s="25"/>
    </row>
    <row r="33" spans="2:15">
      <c r="B33" s="275"/>
      <c r="C33" s="93" t="s">
        <v>21</v>
      </c>
      <c r="D33" s="94">
        <v>10</v>
      </c>
      <c r="E33" s="381">
        <v>60.876700000000007</v>
      </c>
      <c r="F33" s="94">
        <v>1.2800000000000002</v>
      </c>
      <c r="G33" s="94">
        <v>5.1567000000000007</v>
      </c>
      <c r="H33" s="94">
        <v>2.8233000000000001</v>
      </c>
      <c r="I33" s="25"/>
    </row>
    <row r="34" spans="2:15">
      <c r="B34" s="275"/>
      <c r="C34" s="93" t="s">
        <v>39</v>
      </c>
      <c r="D34" s="94">
        <v>25</v>
      </c>
      <c r="E34" s="381">
        <v>14.0975</v>
      </c>
      <c r="F34" s="94">
        <v>1.21875</v>
      </c>
      <c r="G34" s="94">
        <v>0.64249999999999996</v>
      </c>
      <c r="H34" s="94">
        <v>0.86</v>
      </c>
    </row>
    <row r="35" spans="2:15">
      <c r="B35" s="275"/>
      <c r="C35" s="133" t="s">
        <v>91</v>
      </c>
      <c r="D35" s="139">
        <v>25</v>
      </c>
      <c r="E35" s="178">
        <v>12.132199999999999</v>
      </c>
      <c r="F35" s="132">
        <v>2.9455</v>
      </c>
      <c r="G35" s="132">
        <v>1.2500000000000001E-2</v>
      </c>
      <c r="H35" s="132">
        <v>9.0749999999999997E-2</v>
      </c>
    </row>
    <row r="36" spans="2:15">
      <c r="B36" s="275"/>
      <c r="C36" s="93" t="s">
        <v>40</v>
      </c>
      <c r="D36" s="94">
        <v>25</v>
      </c>
      <c r="E36" s="381">
        <v>18.686499999999999</v>
      </c>
      <c r="F36" s="94">
        <v>3.0307499999999998</v>
      </c>
      <c r="G36" s="94">
        <v>0.375</v>
      </c>
      <c r="H36" s="94">
        <v>0.8</v>
      </c>
    </row>
    <row r="37" spans="2:15">
      <c r="B37" s="275"/>
      <c r="C37" s="93" t="s">
        <v>41</v>
      </c>
      <c r="D37" s="94">
        <v>50</v>
      </c>
      <c r="E37" s="381">
        <v>0.2</v>
      </c>
      <c r="F37" s="94">
        <v>0</v>
      </c>
      <c r="G37" s="94">
        <v>0</v>
      </c>
      <c r="H37" s="94">
        <v>0.05</v>
      </c>
    </row>
    <row r="38" spans="2:15">
      <c r="B38" s="133"/>
      <c r="C38" s="93" t="s">
        <v>20</v>
      </c>
      <c r="D38" s="94">
        <v>50</v>
      </c>
      <c r="E38" s="381">
        <v>123.1</v>
      </c>
      <c r="F38" s="94">
        <v>26.15</v>
      </c>
      <c r="G38" s="94">
        <v>1</v>
      </c>
      <c r="H38" s="94">
        <v>3.5750000000000002</v>
      </c>
    </row>
    <row r="39" spans="2:15" ht="15.75">
      <c r="B39" s="276"/>
      <c r="C39" s="133" t="s">
        <v>68</v>
      </c>
      <c r="D39" s="139">
        <v>100</v>
      </c>
      <c r="E39" s="178">
        <v>48.08</v>
      </c>
      <c r="F39" s="132">
        <v>13.48</v>
      </c>
      <c r="G39" s="132">
        <v>0</v>
      </c>
      <c r="H39" s="132">
        <v>0</v>
      </c>
    </row>
    <row r="40" spans="2:15" s="131" customFormat="1" ht="15" customHeight="1">
      <c r="B40" s="278"/>
      <c r="C40" s="141" t="s">
        <v>7</v>
      </c>
      <c r="D40" s="142"/>
      <c r="E40" s="265">
        <f>SUM(E24:E39)</f>
        <v>687.71130000000005</v>
      </c>
      <c r="F40" s="143">
        <f t="shared" ref="F40:H40" si="1">SUM(F24:F39)</f>
        <v>101.16405000000002</v>
      </c>
      <c r="G40" s="143">
        <f t="shared" si="1"/>
        <v>23.439249999999998</v>
      </c>
      <c r="H40" s="143">
        <f t="shared" si="1"/>
        <v>21.646599999999999</v>
      </c>
    </row>
    <row r="41" spans="2:15" ht="24" customHeight="1">
      <c r="B41" s="288" t="s">
        <v>10</v>
      </c>
      <c r="C41" s="274"/>
      <c r="D41" s="151" t="s">
        <v>1</v>
      </c>
      <c r="E41" s="258" t="s">
        <v>2</v>
      </c>
      <c r="F41" s="151" t="s">
        <v>3</v>
      </c>
      <c r="G41" s="130" t="s">
        <v>4</v>
      </c>
      <c r="H41" s="130" t="s">
        <v>5</v>
      </c>
    </row>
    <row r="42" spans="2:15" s="131" customFormat="1">
      <c r="B42" s="275" t="s">
        <v>6</v>
      </c>
      <c r="C42" s="152" t="s">
        <v>168</v>
      </c>
      <c r="D42" s="139">
        <v>125</v>
      </c>
      <c r="E42" s="259">
        <v>101</v>
      </c>
      <c r="F42" s="210">
        <v>6.46</v>
      </c>
      <c r="G42" s="210">
        <v>5.51</v>
      </c>
      <c r="H42" s="210">
        <v>5.95</v>
      </c>
      <c r="I42" s="350"/>
      <c r="J42" s="191"/>
      <c r="K42" s="179"/>
      <c r="L42" s="179"/>
      <c r="M42" s="179"/>
      <c r="N42" s="179"/>
      <c r="O42" s="179"/>
    </row>
    <row r="43" spans="2:15" s="131" customFormat="1">
      <c r="B43" s="275" t="s">
        <v>15</v>
      </c>
      <c r="C43" s="152" t="s">
        <v>145</v>
      </c>
      <c r="D43" s="139">
        <v>125</v>
      </c>
      <c r="E43" s="178">
        <v>94.1</v>
      </c>
      <c r="F43" s="132">
        <v>8.33</v>
      </c>
      <c r="G43" s="132">
        <v>4.5599999999999996</v>
      </c>
      <c r="H43" s="132">
        <v>2.83</v>
      </c>
      <c r="J43" s="191"/>
      <c r="K43" s="179"/>
      <c r="L43" s="179"/>
      <c r="M43" s="179"/>
      <c r="N43" s="179"/>
      <c r="O43" s="179"/>
    </row>
    <row r="44" spans="2:15" s="131" customFormat="1">
      <c r="B44" s="133"/>
      <c r="C44" s="155" t="s">
        <v>156</v>
      </c>
      <c r="D44" s="139">
        <v>50</v>
      </c>
      <c r="E44" s="259">
        <v>123</v>
      </c>
      <c r="F44" s="210">
        <v>12.3</v>
      </c>
      <c r="G44" s="210">
        <v>6.5</v>
      </c>
      <c r="H44" s="211">
        <v>3.07</v>
      </c>
    </row>
    <row r="45" spans="2:15" s="131" customFormat="1">
      <c r="B45" s="133"/>
      <c r="C45" s="330" t="s">
        <v>147</v>
      </c>
      <c r="D45" s="282">
        <v>100</v>
      </c>
      <c r="E45" s="270">
        <v>149</v>
      </c>
      <c r="F45" s="213">
        <v>30.4</v>
      </c>
      <c r="G45" s="213">
        <v>1.95</v>
      </c>
      <c r="H45" s="342">
        <v>1.19</v>
      </c>
    </row>
    <row r="46" spans="2:15" ht="15.75">
      <c r="B46" s="276"/>
      <c r="C46" s="155" t="s">
        <v>55</v>
      </c>
      <c r="D46" s="156">
        <v>50</v>
      </c>
      <c r="E46" s="267">
        <v>28.195</v>
      </c>
      <c r="F46" s="145">
        <v>2.4375</v>
      </c>
      <c r="G46" s="145">
        <v>1.2849999999999999</v>
      </c>
      <c r="H46" s="145">
        <v>1.72</v>
      </c>
    </row>
    <row r="47" spans="2:15" ht="15.75">
      <c r="B47" s="276"/>
      <c r="C47" s="133" t="s">
        <v>91</v>
      </c>
      <c r="D47" s="139">
        <v>50</v>
      </c>
      <c r="E47" s="178">
        <v>24.264400000000002</v>
      </c>
      <c r="F47" s="132">
        <v>5.891</v>
      </c>
      <c r="G47" s="132">
        <v>2.5000000000000001E-2</v>
      </c>
      <c r="H47" s="132">
        <v>0.18149999999999999</v>
      </c>
    </row>
    <row r="48" spans="2:15" ht="15.75">
      <c r="B48" s="276"/>
      <c r="C48" s="155" t="s">
        <v>40</v>
      </c>
      <c r="D48" s="156">
        <v>50</v>
      </c>
      <c r="E48" s="267">
        <v>37.372999999999998</v>
      </c>
      <c r="F48" s="145">
        <v>6.0614999999999997</v>
      </c>
      <c r="G48" s="145">
        <v>0.75</v>
      </c>
      <c r="H48" s="145">
        <v>1.6</v>
      </c>
    </row>
    <row r="49" spans="2:12">
      <c r="B49" s="275"/>
      <c r="C49" s="155" t="s">
        <v>41</v>
      </c>
      <c r="D49" s="145">
        <v>50</v>
      </c>
      <c r="E49" s="267">
        <v>0.2</v>
      </c>
      <c r="F49" s="145">
        <v>0</v>
      </c>
      <c r="G49" s="145">
        <v>0</v>
      </c>
      <c r="H49" s="145">
        <v>0.05</v>
      </c>
    </row>
    <row r="50" spans="2:12" ht="15.75">
      <c r="B50" s="276"/>
      <c r="C50" s="155" t="s">
        <v>20</v>
      </c>
      <c r="D50" s="139">
        <v>50</v>
      </c>
      <c r="E50" s="263">
        <v>123.1</v>
      </c>
      <c r="F50" s="139">
        <v>26.15</v>
      </c>
      <c r="G50" s="139">
        <v>1</v>
      </c>
      <c r="H50" s="139">
        <v>3.5750000000000002</v>
      </c>
    </row>
    <row r="51" spans="2:12" ht="15.75">
      <c r="B51" s="276"/>
      <c r="C51" s="24" t="s">
        <v>58</v>
      </c>
      <c r="D51" s="84">
        <v>50</v>
      </c>
      <c r="E51" s="286">
        <v>15.1</v>
      </c>
      <c r="F51" s="84">
        <v>3.72</v>
      </c>
      <c r="G51" s="84">
        <v>0.05</v>
      </c>
      <c r="H51" s="84">
        <v>0.6</v>
      </c>
    </row>
    <row r="52" spans="2:12" s="131" customFormat="1" ht="15" customHeight="1">
      <c r="B52" s="278"/>
      <c r="C52" s="141" t="s">
        <v>7</v>
      </c>
      <c r="D52" s="142"/>
      <c r="E52" s="265">
        <f>SUM(E42:E51)</f>
        <v>695.33240000000012</v>
      </c>
      <c r="F52" s="143">
        <f>SUM(F42:F51)</f>
        <v>101.75</v>
      </c>
      <c r="G52" s="143">
        <f>SUM(G42:G51)</f>
        <v>21.63</v>
      </c>
      <c r="H52" s="143">
        <f>SUM(H42:H51)</f>
        <v>20.766500000000004</v>
      </c>
    </row>
    <row r="53" spans="2:12" ht="24" customHeight="1">
      <c r="B53" s="288" t="s">
        <v>11</v>
      </c>
      <c r="C53" s="274"/>
      <c r="D53" s="151" t="s">
        <v>1</v>
      </c>
      <c r="E53" s="285" t="s">
        <v>2</v>
      </c>
      <c r="F53" s="151" t="s">
        <v>3</v>
      </c>
      <c r="G53" s="151" t="s">
        <v>4</v>
      </c>
      <c r="H53" s="151" t="s">
        <v>5</v>
      </c>
    </row>
    <row r="54" spans="2:12">
      <c r="B54" s="275" t="s">
        <v>6</v>
      </c>
      <c r="C54" s="389" t="s">
        <v>140</v>
      </c>
      <c r="D54" s="282">
        <v>80</v>
      </c>
      <c r="E54" s="282">
        <v>85.8</v>
      </c>
      <c r="F54" s="282">
        <v>1.97</v>
      </c>
      <c r="G54" s="282">
        <v>3.19</v>
      </c>
      <c r="H54" s="282">
        <v>11.9</v>
      </c>
      <c r="I54" s="43"/>
      <c r="J54" s="43"/>
      <c r="K54" s="43"/>
      <c r="L54" s="43"/>
    </row>
    <row r="55" spans="2:12">
      <c r="B55" s="275" t="s">
        <v>15</v>
      </c>
      <c r="C55" s="389" t="s">
        <v>141</v>
      </c>
      <c r="D55" s="282">
        <v>60</v>
      </c>
      <c r="E55" s="349">
        <v>55.7</v>
      </c>
      <c r="F55" s="349">
        <v>7.86</v>
      </c>
      <c r="G55" s="349">
        <v>1.67</v>
      </c>
      <c r="H55" s="349">
        <v>1.85</v>
      </c>
      <c r="I55" s="43"/>
      <c r="J55" s="43"/>
      <c r="K55" s="43"/>
      <c r="L55" s="43"/>
    </row>
    <row r="56" spans="2:12">
      <c r="B56" s="275"/>
      <c r="C56" s="389" t="s">
        <v>143</v>
      </c>
      <c r="D56" s="282">
        <v>50</v>
      </c>
      <c r="E56" s="349">
        <v>28.4</v>
      </c>
      <c r="F56" s="349">
        <v>2.39</v>
      </c>
      <c r="G56" s="349">
        <v>1.33</v>
      </c>
      <c r="H56" s="349">
        <v>1.7</v>
      </c>
      <c r="I56" s="43"/>
      <c r="J56" s="43"/>
      <c r="K56" s="43"/>
      <c r="L56" s="43"/>
    </row>
    <row r="57" spans="2:12">
      <c r="B57" s="275"/>
      <c r="C57" s="93" t="s">
        <v>19</v>
      </c>
      <c r="D57" s="282">
        <v>60</v>
      </c>
      <c r="E57" s="349">
        <v>45.920400000000001</v>
      </c>
      <c r="F57" s="349">
        <v>9.5076000000000001</v>
      </c>
      <c r="G57" s="349">
        <v>0.36599999999999999</v>
      </c>
      <c r="H57" s="349">
        <v>1.4177999999999999</v>
      </c>
      <c r="I57" s="43"/>
      <c r="J57" s="43"/>
      <c r="K57" s="43"/>
      <c r="L57" s="43"/>
    </row>
    <row r="58" spans="2:12">
      <c r="B58" s="275"/>
      <c r="C58" s="389" t="s">
        <v>22</v>
      </c>
      <c r="D58" s="282">
        <v>60</v>
      </c>
      <c r="E58" s="349">
        <v>77.2</v>
      </c>
      <c r="F58" s="349">
        <v>17.2</v>
      </c>
      <c r="G58" s="349">
        <v>0.159</v>
      </c>
      <c r="H58" s="349">
        <v>1.5</v>
      </c>
      <c r="I58" s="43"/>
      <c r="J58" s="43"/>
      <c r="K58" s="43"/>
      <c r="L58" s="43"/>
    </row>
    <row r="59" spans="2:12">
      <c r="B59" s="275"/>
      <c r="C59" s="133" t="s">
        <v>38</v>
      </c>
      <c r="D59" s="139">
        <v>100</v>
      </c>
      <c r="E59" s="139">
        <v>59</v>
      </c>
      <c r="F59" s="139">
        <v>3.36</v>
      </c>
      <c r="G59" s="139">
        <v>1.6</v>
      </c>
      <c r="H59" s="139">
        <v>5.4</v>
      </c>
      <c r="I59" s="43"/>
      <c r="J59" s="43"/>
      <c r="K59" s="43"/>
      <c r="L59" s="43"/>
    </row>
    <row r="60" spans="2:12">
      <c r="B60" s="275"/>
      <c r="C60" s="133" t="s">
        <v>34</v>
      </c>
      <c r="D60" s="139">
        <v>5</v>
      </c>
      <c r="E60" s="139">
        <v>32.189399999999999</v>
      </c>
      <c r="F60" s="139">
        <v>9.7050000000000011E-2</v>
      </c>
      <c r="G60" s="139">
        <v>3.5305500000000003</v>
      </c>
      <c r="H60" s="139">
        <v>1.3550000000000001E-2</v>
      </c>
      <c r="I60" s="43"/>
      <c r="J60" s="43"/>
      <c r="K60" s="43"/>
      <c r="L60" s="43"/>
    </row>
    <row r="61" spans="2:12">
      <c r="B61" s="275"/>
      <c r="C61" s="389" t="s">
        <v>139</v>
      </c>
      <c r="D61" s="282">
        <v>50</v>
      </c>
      <c r="E61" s="349">
        <v>10.199999999999999</v>
      </c>
      <c r="F61" s="349">
        <v>1.71</v>
      </c>
      <c r="G61" s="349">
        <v>0.05</v>
      </c>
      <c r="H61" s="349">
        <v>0.38</v>
      </c>
      <c r="I61" s="43"/>
      <c r="J61" s="43"/>
      <c r="K61" s="43"/>
      <c r="L61" s="43"/>
    </row>
    <row r="62" spans="2:12">
      <c r="B62" s="275"/>
      <c r="C62" s="389" t="s">
        <v>144</v>
      </c>
      <c r="D62" s="282">
        <v>30</v>
      </c>
      <c r="E62" s="349">
        <v>61.5</v>
      </c>
      <c r="F62" s="349">
        <v>7.22</v>
      </c>
      <c r="G62" s="349">
        <v>0.311</v>
      </c>
      <c r="H62" s="349">
        <v>4.91</v>
      </c>
      <c r="I62" s="43"/>
      <c r="J62" s="254"/>
      <c r="K62" s="43"/>
      <c r="L62" s="43"/>
    </row>
    <row r="63" spans="2:12">
      <c r="B63" s="275"/>
      <c r="C63" s="389" t="s">
        <v>21</v>
      </c>
      <c r="D63" s="282">
        <v>15</v>
      </c>
      <c r="E63" s="349">
        <v>91.745249999999999</v>
      </c>
      <c r="F63" s="349">
        <v>1.9462499999999998</v>
      </c>
      <c r="G63" s="349">
        <v>8.0107499999999998</v>
      </c>
      <c r="H63" s="349">
        <v>3.8287499999999994</v>
      </c>
      <c r="I63" s="43"/>
      <c r="J63" s="43"/>
      <c r="K63" s="43"/>
      <c r="L63" s="43"/>
    </row>
    <row r="64" spans="2:12">
      <c r="B64" s="275"/>
      <c r="C64" s="389" t="s">
        <v>39</v>
      </c>
      <c r="D64" s="282">
        <v>25</v>
      </c>
      <c r="E64" s="349">
        <v>14.1</v>
      </c>
      <c r="F64" s="349">
        <v>1.22</v>
      </c>
      <c r="G64" s="349">
        <v>0.64</v>
      </c>
      <c r="H64" s="349">
        <v>0.86</v>
      </c>
      <c r="I64" s="43"/>
      <c r="J64" s="43"/>
      <c r="K64" s="43"/>
      <c r="L64" s="43"/>
    </row>
    <row r="65" spans="2:13">
      <c r="B65" s="275"/>
      <c r="C65" s="389" t="s">
        <v>99</v>
      </c>
      <c r="D65" s="282">
        <v>25</v>
      </c>
      <c r="E65" s="349">
        <v>12.132199999999999</v>
      </c>
      <c r="F65" s="349">
        <v>2.9455</v>
      </c>
      <c r="G65" s="349">
        <v>1.2500000000000001E-2</v>
      </c>
      <c r="H65" s="349">
        <v>9.0749999999999997E-2</v>
      </c>
      <c r="I65" s="43"/>
      <c r="J65" s="43"/>
      <c r="K65" s="43"/>
      <c r="L65" s="43"/>
    </row>
    <row r="66" spans="2:13">
      <c r="B66" s="275"/>
      <c r="C66" s="390" t="s">
        <v>40</v>
      </c>
      <c r="D66" s="346">
        <v>50</v>
      </c>
      <c r="E66" s="347">
        <v>37.372999999999998</v>
      </c>
      <c r="F66" s="348">
        <v>6.0614999999999997</v>
      </c>
      <c r="G66" s="348">
        <v>0.75</v>
      </c>
      <c r="H66" s="348">
        <v>1.6</v>
      </c>
      <c r="I66" s="43"/>
      <c r="J66" s="43"/>
      <c r="K66" s="43"/>
      <c r="L66" s="43"/>
    </row>
    <row r="67" spans="2:13">
      <c r="B67" s="275"/>
      <c r="C67" s="389" t="s">
        <v>41</v>
      </c>
      <c r="D67" s="282">
        <v>50</v>
      </c>
      <c r="E67" s="260">
        <v>0.2</v>
      </c>
      <c r="F67" s="214">
        <v>0</v>
      </c>
      <c r="G67" s="214">
        <v>0</v>
      </c>
      <c r="H67" s="214">
        <v>0.05</v>
      </c>
      <c r="I67" s="43"/>
      <c r="J67" s="43"/>
      <c r="K67" s="43"/>
      <c r="L67" s="43"/>
    </row>
    <row r="68" spans="2:13">
      <c r="B68" s="275"/>
      <c r="C68" s="389" t="s">
        <v>20</v>
      </c>
      <c r="D68" s="282">
        <v>50</v>
      </c>
      <c r="E68" s="260">
        <v>123.1</v>
      </c>
      <c r="F68" s="214">
        <v>26.15</v>
      </c>
      <c r="G68" s="214">
        <v>1</v>
      </c>
      <c r="H68" s="214">
        <v>3.5750000000000002</v>
      </c>
      <c r="I68" s="43"/>
      <c r="J68" s="43"/>
      <c r="K68" s="43"/>
      <c r="L68" s="43"/>
    </row>
    <row r="69" spans="2:13">
      <c r="B69" s="275"/>
      <c r="C69" s="389" t="s">
        <v>9</v>
      </c>
      <c r="D69" s="282">
        <v>100</v>
      </c>
      <c r="E69" s="260">
        <v>39.979999999999997</v>
      </c>
      <c r="F69" s="214">
        <v>11.94</v>
      </c>
      <c r="G69" s="214">
        <v>0</v>
      </c>
      <c r="H69" s="214">
        <v>0.3</v>
      </c>
      <c r="I69" s="43"/>
      <c r="J69" s="43"/>
      <c r="K69" s="43"/>
      <c r="L69" s="43"/>
    </row>
    <row r="70" spans="2:13" s="131" customFormat="1" ht="15.75" customHeight="1">
      <c r="B70" s="277"/>
      <c r="C70" s="141" t="s">
        <v>7</v>
      </c>
      <c r="D70" s="142"/>
      <c r="E70" s="265">
        <f>SUM(E54:E69)</f>
        <v>774.54025000000013</v>
      </c>
      <c r="F70" s="143">
        <f>SUM(F54:F69)</f>
        <v>101.5779</v>
      </c>
      <c r="G70" s="143">
        <f>SUM(G54:G69)</f>
        <v>22.619800000000001</v>
      </c>
      <c r="H70" s="143">
        <f>SUM(H54:H69)</f>
        <v>39.375849999999993</v>
      </c>
    </row>
    <row r="71" spans="2:13" ht="24" customHeight="1">
      <c r="B71" s="273" t="s">
        <v>12</v>
      </c>
      <c r="C71" s="274"/>
      <c r="D71" s="151" t="s">
        <v>1</v>
      </c>
      <c r="E71" s="285" t="s">
        <v>2</v>
      </c>
      <c r="F71" s="151" t="s">
        <v>3</v>
      </c>
      <c r="G71" s="151" t="s">
        <v>4</v>
      </c>
      <c r="H71" s="151" t="s">
        <v>5</v>
      </c>
    </row>
    <row r="72" spans="2:13">
      <c r="B72" s="275" t="s">
        <v>6</v>
      </c>
      <c r="C72" s="322" t="s">
        <v>148</v>
      </c>
      <c r="D72" s="380">
        <v>125</v>
      </c>
      <c r="E72" s="387">
        <v>194</v>
      </c>
      <c r="F72" s="391">
        <v>28.4</v>
      </c>
      <c r="G72" s="391">
        <v>4.47</v>
      </c>
      <c r="H72" s="391">
        <v>9.3800000000000008</v>
      </c>
    </row>
    <row r="73" spans="2:13">
      <c r="B73" s="275" t="s">
        <v>15</v>
      </c>
      <c r="C73" s="322" t="s">
        <v>149</v>
      </c>
      <c r="D73" s="380">
        <v>50</v>
      </c>
      <c r="E73" s="387">
        <v>69.2</v>
      </c>
      <c r="F73" s="391">
        <v>8.39</v>
      </c>
      <c r="G73" s="391">
        <v>2.0299999999999998</v>
      </c>
      <c r="H73" s="391">
        <v>3.29</v>
      </c>
    </row>
    <row r="74" spans="2:13">
      <c r="B74" s="275"/>
      <c r="C74" s="379" t="s">
        <v>150</v>
      </c>
      <c r="D74" s="380">
        <v>50</v>
      </c>
      <c r="E74" s="387">
        <v>18.399999999999999</v>
      </c>
      <c r="F74" s="391">
        <v>3.96</v>
      </c>
      <c r="G74" s="391">
        <v>3.1E-2</v>
      </c>
      <c r="H74" s="391">
        <v>0.43099999999999999</v>
      </c>
      <c r="I74" s="25"/>
      <c r="J74" s="25"/>
      <c r="K74" s="25"/>
    </row>
    <row r="75" spans="2:13">
      <c r="B75" s="275"/>
      <c r="C75" s="255" t="s">
        <v>18</v>
      </c>
      <c r="D75" s="392">
        <v>60</v>
      </c>
      <c r="E75" s="393">
        <v>42.4</v>
      </c>
      <c r="F75" s="393">
        <v>6.64</v>
      </c>
      <c r="G75" s="393">
        <v>0.86899999999999999</v>
      </c>
      <c r="H75" s="393">
        <v>0.86499999999999999</v>
      </c>
      <c r="I75" s="25"/>
      <c r="J75" s="25"/>
      <c r="K75" s="25"/>
    </row>
    <row r="76" spans="2:13" ht="15.75">
      <c r="B76" s="276"/>
      <c r="C76" s="290" t="s">
        <v>151</v>
      </c>
      <c r="D76" s="393">
        <v>60</v>
      </c>
      <c r="E76" s="394">
        <v>68.7</v>
      </c>
      <c r="F76" s="394">
        <v>10.199999999999999</v>
      </c>
      <c r="G76" s="394">
        <v>1.74</v>
      </c>
      <c r="H76" s="394">
        <v>2.33</v>
      </c>
      <c r="I76" s="25"/>
      <c r="J76" s="25"/>
      <c r="K76" s="25"/>
      <c r="L76" s="25"/>
      <c r="M76" s="25"/>
    </row>
    <row r="77" spans="2:13" ht="15.75">
      <c r="B77" s="276"/>
      <c r="C77" s="379" t="s">
        <v>152</v>
      </c>
      <c r="D77" s="380">
        <v>100</v>
      </c>
      <c r="E77" s="387">
        <v>41.1</v>
      </c>
      <c r="F77" s="391">
        <v>5.59</v>
      </c>
      <c r="G77" s="391">
        <v>0.33</v>
      </c>
      <c r="H77" s="391">
        <v>2.2000000000000002</v>
      </c>
      <c r="I77" s="25"/>
      <c r="J77" s="25"/>
      <c r="K77" s="25"/>
      <c r="L77" s="25"/>
      <c r="M77" s="25"/>
    </row>
    <row r="78" spans="2:13" ht="15.75">
      <c r="B78" s="276"/>
      <c r="C78" s="379" t="s">
        <v>34</v>
      </c>
      <c r="D78" s="380">
        <v>5</v>
      </c>
      <c r="E78" s="387">
        <v>32.189399999999999</v>
      </c>
      <c r="F78" s="391">
        <v>9.7050000000000011E-2</v>
      </c>
      <c r="G78" s="391">
        <v>3.5305500000000003</v>
      </c>
      <c r="H78" s="391">
        <v>1.3550000000000001E-2</v>
      </c>
      <c r="I78" s="25"/>
      <c r="J78" s="25"/>
      <c r="K78" s="25"/>
      <c r="L78" s="25"/>
      <c r="M78" s="25"/>
    </row>
    <row r="79" spans="2:13" ht="15.75">
      <c r="B79" s="276"/>
      <c r="C79" s="379" t="s">
        <v>72</v>
      </c>
      <c r="D79" s="380">
        <v>50</v>
      </c>
      <c r="E79" s="387">
        <v>12.7765</v>
      </c>
      <c r="F79" s="391">
        <v>1.1775</v>
      </c>
      <c r="G79" s="391">
        <v>0.78</v>
      </c>
      <c r="H79" s="391">
        <v>0.49249999999999999</v>
      </c>
      <c r="I79" s="25"/>
      <c r="J79" s="25"/>
      <c r="K79" s="25"/>
      <c r="L79" s="25"/>
      <c r="M79" s="25"/>
    </row>
    <row r="80" spans="2:13" ht="15.75">
      <c r="B80" s="276"/>
      <c r="C80" s="379" t="s">
        <v>73</v>
      </c>
      <c r="D80" s="380">
        <v>30</v>
      </c>
      <c r="E80" s="387">
        <v>13.208</v>
      </c>
      <c r="F80" s="391">
        <v>2.9350000000000005</v>
      </c>
      <c r="G80" s="391">
        <v>0.18000000000000005</v>
      </c>
      <c r="H80" s="391">
        <v>0.47000000000000003</v>
      </c>
    </row>
    <row r="81" spans="2:8" ht="15.75">
      <c r="B81" s="276"/>
      <c r="C81" s="384" t="s">
        <v>21</v>
      </c>
      <c r="D81" s="386">
        <v>5</v>
      </c>
      <c r="E81" s="385">
        <v>30.58</v>
      </c>
      <c r="F81" s="395">
        <v>0.65</v>
      </c>
      <c r="G81" s="395">
        <v>2.67</v>
      </c>
      <c r="H81" s="395">
        <v>1.28</v>
      </c>
    </row>
    <row r="82" spans="2:8">
      <c r="B82" s="133"/>
      <c r="C82" s="379" t="s">
        <v>39</v>
      </c>
      <c r="D82" s="396">
        <v>25</v>
      </c>
      <c r="E82" s="387">
        <v>14.0975</v>
      </c>
      <c r="F82" s="391">
        <v>1.21875</v>
      </c>
      <c r="G82" s="391">
        <v>0.64249999999999996</v>
      </c>
      <c r="H82" s="391">
        <v>0.86</v>
      </c>
    </row>
    <row r="83" spans="2:8">
      <c r="B83" s="133"/>
      <c r="C83" s="379" t="s">
        <v>91</v>
      </c>
      <c r="D83" s="396">
        <v>25</v>
      </c>
      <c r="E83" s="387">
        <v>12.132199999999999</v>
      </c>
      <c r="F83" s="391">
        <v>2.9455</v>
      </c>
      <c r="G83" s="391">
        <v>1.2500000000000001E-2</v>
      </c>
      <c r="H83" s="391">
        <v>9.0749999999999997E-2</v>
      </c>
    </row>
    <row r="84" spans="2:8" ht="15.75">
      <c r="B84" s="276"/>
      <c r="C84" s="379" t="s">
        <v>40</v>
      </c>
      <c r="D84" s="380">
        <v>25</v>
      </c>
      <c r="E84" s="387">
        <v>18.686499999999999</v>
      </c>
      <c r="F84" s="391">
        <v>3.0307499999999998</v>
      </c>
      <c r="G84" s="391">
        <v>0.375</v>
      </c>
      <c r="H84" s="391">
        <v>0.8</v>
      </c>
    </row>
    <row r="85" spans="2:8" ht="15.75">
      <c r="B85" s="276"/>
      <c r="C85" s="379" t="s">
        <v>41</v>
      </c>
      <c r="D85" s="380">
        <v>50</v>
      </c>
      <c r="E85" s="387">
        <v>0.2</v>
      </c>
      <c r="F85" s="391">
        <v>0</v>
      </c>
      <c r="G85" s="391">
        <v>0</v>
      </c>
      <c r="H85" s="391">
        <v>0.05</v>
      </c>
    </row>
    <row r="86" spans="2:8" ht="15.75">
      <c r="B86" s="276"/>
      <c r="C86" s="379" t="s">
        <v>20</v>
      </c>
      <c r="D86" s="380">
        <v>50</v>
      </c>
      <c r="E86" s="387">
        <v>123.1</v>
      </c>
      <c r="F86" s="391">
        <v>26.15</v>
      </c>
      <c r="G86" s="391">
        <v>1</v>
      </c>
      <c r="H86" s="391">
        <v>3.5750000000000002</v>
      </c>
    </row>
    <row r="87" spans="2:8">
      <c r="B87" s="133"/>
      <c r="C87" s="379" t="s">
        <v>142</v>
      </c>
      <c r="D87" s="380">
        <v>50</v>
      </c>
      <c r="E87" s="387">
        <v>33.799999999999997</v>
      </c>
      <c r="F87" s="391">
        <v>7.65</v>
      </c>
      <c r="G87" s="391">
        <v>0.1</v>
      </c>
      <c r="H87" s="391">
        <v>0.4</v>
      </c>
    </row>
    <row r="88" spans="2:8" ht="15.75">
      <c r="B88" s="278"/>
      <c r="C88" s="141" t="s">
        <v>7</v>
      </c>
      <c r="D88" s="142"/>
      <c r="E88" s="287">
        <f>SUM(E72:E87)</f>
        <v>724.57010000000002</v>
      </c>
      <c r="F88" s="175">
        <f>SUM(F72:F87)</f>
        <v>109.03455000000002</v>
      </c>
      <c r="G88" s="175">
        <f>SUM(G72:G87)</f>
        <v>18.760549999999999</v>
      </c>
      <c r="H88" s="175">
        <f>SUM(H72:H87)</f>
        <v>26.527799999999996</v>
      </c>
    </row>
    <row r="89" spans="2:8" ht="15.75">
      <c r="B89" s="93"/>
      <c r="C89" s="283" t="s">
        <v>13</v>
      </c>
      <c r="D89" s="93"/>
      <c r="E89" s="272">
        <f>AVERAGE(E22,E40,E52,E88)</f>
        <v>698.12417500000004</v>
      </c>
      <c r="F89" s="272">
        <f>AVERAGE(F22,F40,F52,F88)</f>
        <v>105.08221250000001</v>
      </c>
      <c r="G89" s="272">
        <f>AVERAGE(G22,G40,G52,G88)</f>
        <v>21.116637499999996</v>
      </c>
      <c r="H89" s="272">
        <f>AVERAGE(H22,H40,H52,H88)</f>
        <v>22.576175000000003</v>
      </c>
    </row>
    <row r="90" spans="2:8" ht="15.75">
      <c r="B90" s="452" t="s">
        <v>88</v>
      </c>
      <c r="C90" s="452"/>
      <c r="D90" s="452"/>
      <c r="E90" s="35"/>
      <c r="F90" s="35"/>
      <c r="G90" s="35"/>
      <c r="H90" s="35"/>
    </row>
    <row r="91" spans="2:8">
      <c r="B91" s="453" t="s">
        <v>80</v>
      </c>
      <c r="C91" s="453"/>
      <c r="D91" s="453"/>
    </row>
    <row r="92" spans="2:8">
      <c r="B92" s="453" t="s">
        <v>81</v>
      </c>
      <c r="C92" s="453"/>
      <c r="D92" s="453"/>
      <c r="H92" s="131"/>
    </row>
    <row r="93" spans="2:8" ht="33" customHeight="1">
      <c r="B93" s="454" t="s">
        <v>158</v>
      </c>
      <c r="C93" s="454"/>
      <c r="D93" s="454"/>
    </row>
    <row r="94" spans="2:8" ht="15.75">
      <c r="B94" s="452" t="s">
        <v>89</v>
      </c>
      <c r="C94" s="452"/>
      <c r="D94" s="452"/>
    </row>
    <row r="95" spans="2:8">
      <c r="B95" s="284" t="s">
        <v>84</v>
      </c>
      <c r="C95" s="453" t="s">
        <v>87</v>
      </c>
      <c r="D95" s="453"/>
    </row>
    <row r="96" spans="2:8">
      <c r="B96" s="284" t="s">
        <v>85</v>
      </c>
      <c r="C96" s="453" t="s">
        <v>86</v>
      </c>
      <c r="D96" s="453"/>
    </row>
    <row r="97" spans="2:4">
      <c r="B97" s="284" t="s">
        <v>79</v>
      </c>
      <c r="C97" s="453"/>
      <c r="D97" s="453"/>
    </row>
    <row r="98" spans="2:4" ht="15.75">
      <c r="B98" s="452" t="s">
        <v>82</v>
      </c>
      <c r="C98" s="452"/>
      <c r="D98" s="452"/>
    </row>
    <row r="99" spans="2:4">
      <c r="B99" s="453" t="s">
        <v>83</v>
      </c>
      <c r="C99" s="453"/>
      <c r="D99" s="453"/>
    </row>
  </sheetData>
  <mergeCells count="12">
    <mergeCell ref="B1:C4"/>
    <mergeCell ref="D1:D5"/>
    <mergeCell ref="B90:D90"/>
    <mergeCell ref="B91:D91"/>
    <mergeCell ref="B92:D92"/>
    <mergeCell ref="B98:D98"/>
    <mergeCell ref="B99:D99"/>
    <mergeCell ref="B93:D93"/>
    <mergeCell ref="B94:D94"/>
    <mergeCell ref="C95:D95"/>
    <mergeCell ref="C96:D96"/>
    <mergeCell ref="C97:D97"/>
  </mergeCells>
  <pageMargins left="0.7" right="0.7" top="0.75" bottom="0.75" header="0.3" footer="0.3"/>
  <pageSetup paperSize="9" scale="4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94"/>
  <sheetViews>
    <sheetView topLeftCell="A70" zoomScale="90" zoomScaleNormal="90" workbookViewId="0">
      <selection activeCell="C100" sqref="C100"/>
    </sheetView>
  </sheetViews>
  <sheetFormatPr defaultRowHeight="15"/>
  <cols>
    <col min="1" max="1" width="8.7109375" style="45"/>
    <col min="2" max="2" width="25.5703125" style="45" customWidth="1"/>
    <col min="3" max="3" width="54.42578125" style="43" customWidth="1"/>
    <col min="4" max="8" width="15.5703125" style="43" customWidth="1"/>
    <col min="9" max="258" width="9.28515625" style="45"/>
    <col min="259" max="259" width="37.7109375" style="45" customWidth="1"/>
    <col min="260" max="261" width="14.28515625" style="45" customWidth="1"/>
    <col min="262" max="262" width="13.5703125" style="45" customWidth="1"/>
    <col min="263" max="263" width="15.7109375" style="45" customWidth="1"/>
    <col min="264" max="264" width="15.5703125" style="45" customWidth="1"/>
    <col min="265" max="514" width="9.28515625" style="45"/>
    <col min="515" max="515" width="37.7109375" style="45" customWidth="1"/>
    <col min="516" max="517" width="14.28515625" style="45" customWidth="1"/>
    <col min="518" max="518" width="13.5703125" style="45" customWidth="1"/>
    <col min="519" max="519" width="15.7109375" style="45" customWidth="1"/>
    <col min="520" max="520" width="15.5703125" style="45" customWidth="1"/>
    <col min="521" max="770" width="9.28515625" style="45"/>
    <col min="771" max="771" width="37.7109375" style="45" customWidth="1"/>
    <col min="772" max="773" width="14.28515625" style="45" customWidth="1"/>
    <col min="774" max="774" width="13.5703125" style="45" customWidth="1"/>
    <col min="775" max="775" width="15.7109375" style="45" customWidth="1"/>
    <col min="776" max="776" width="15.5703125" style="45" customWidth="1"/>
    <col min="777" max="1026" width="9.28515625" style="45"/>
    <col min="1027" max="1027" width="37.7109375" style="45" customWidth="1"/>
    <col min="1028" max="1029" width="14.28515625" style="45" customWidth="1"/>
    <col min="1030" max="1030" width="13.5703125" style="45" customWidth="1"/>
    <col min="1031" max="1031" width="15.7109375" style="45" customWidth="1"/>
    <col min="1032" max="1032" width="15.5703125" style="45" customWidth="1"/>
    <col min="1033" max="1282" width="9.28515625" style="45"/>
    <col min="1283" max="1283" width="37.7109375" style="45" customWidth="1"/>
    <col min="1284" max="1285" width="14.28515625" style="45" customWidth="1"/>
    <col min="1286" max="1286" width="13.5703125" style="45" customWidth="1"/>
    <col min="1287" max="1287" width="15.7109375" style="45" customWidth="1"/>
    <col min="1288" max="1288" width="15.5703125" style="45" customWidth="1"/>
    <col min="1289" max="1538" width="9.28515625" style="45"/>
    <col min="1539" max="1539" width="37.7109375" style="45" customWidth="1"/>
    <col min="1540" max="1541" width="14.28515625" style="45" customWidth="1"/>
    <col min="1542" max="1542" width="13.5703125" style="45" customWidth="1"/>
    <col min="1543" max="1543" width="15.7109375" style="45" customWidth="1"/>
    <col min="1544" max="1544" width="15.5703125" style="45" customWidth="1"/>
    <col min="1545" max="1794" width="9.28515625" style="45"/>
    <col min="1795" max="1795" width="37.7109375" style="45" customWidth="1"/>
    <col min="1796" max="1797" width="14.28515625" style="45" customWidth="1"/>
    <col min="1798" max="1798" width="13.5703125" style="45" customWidth="1"/>
    <col min="1799" max="1799" width="15.7109375" style="45" customWidth="1"/>
    <col min="1800" max="1800" width="15.5703125" style="45" customWidth="1"/>
    <col min="1801" max="2050" width="9.28515625" style="45"/>
    <col min="2051" max="2051" width="37.7109375" style="45" customWidth="1"/>
    <col min="2052" max="2053" width="14.28515625" style="45" customWidth="1"/>
    <col min="2054" max="2054" width="13.5703125" style="45" customWidth="1"/>
    <col min="2055" max="2055" width="15.7109375" style="45" customWidth="1"/>
    <col min="2056" max="2056" width="15.5703125" style="45" customWidth="1"/>
    <col min="2057" max="2306" width="9.28515625" style="45"/>
    <col min="2307" max="2307" width="37.7109375" style="45" customWidth="1"/>
    <col min="2308" max="2309" width="14.28515625" style="45" customWidth="1"/>
    <col min="2310" max="2310" width="13.5703125" style="45" customWidth="1"/>
    <col min="2311" max="2311" width="15.7109375" style="45" customWidth="1"/>
    <col min="2312" max="2312" width="15.5703125" style="45" customWidth="1"/>
    <col min="2313" max="2562" width="9.28515625" style="45"/>
    <col min="2563" max="2563" width="37.7109375" style="45" customWidth="1"/>
    <col min="2564" max="2565" width="14.28515625" style="45" customWidth="1"/>
    <col min="2566" max="2566" width="13.5703125" style="45" customWidth="1"/>
    <col min="2567" max="2567" width="15.7109375" style="45" customWidth="1"/>
    <col min="2568" max="2568" width="15.5703125" style="45" customWidth="1"/>
    <col min="2569" max="2818" width="9.28515625" style="45"/>
    <col min="2819" max="2819" width="37.7109375" style="45" customWidth="1"/>
    <col min="2820" max="2821" width="14.28515625" style="45" customWidth="1"/>
    <col min="2822" max="2822" width="13.5703125" style="45" customWidth="1"/>
    <col min="2823" max="2823" width="15.7109375" style="45" customWidth="1"/>
    <col min="2824" max="2824" width="15.5703125" style="45" customWidth="1"/>
    <col min="2825" max="3074" width="9.28515625" style="45"/>
    <col min="3075" max="3075" width="37.7109375" style="45" customWidth="1"/>
    <col min="3076" max="3077" width="14.28515625" style="45" customWidth="1"/>
    <col min="3078" max="3078" width="13.5703125" style="45" customWidth="1"/>
    <col min="3079" max="3079" width="15.7109375" style="45" customWidth="1"/>
    <col min="3080" max="3080" width="15.5703125" style="45" customWidth="1"/>
    <col min="3081" max="3330" width="9.28515625" style="45"/>
    <col min="3331" max="3331" width="37.7109375" style="45" customWidth="1"/>
    <col min="3332" max="3333" width="14.28515625" style="45" customWidth="1"/>
    <col min="3334" max="3334" width="13.5703125" style="45" customWidth="1"/>
    <col min="3335" max="3335" width="15.7109375" style="45" customWidth="1"/>
    <col min="3336" max="3336" width="15.5703125" style="45" customWidth="1"/>
    <col min="3337" max="3586" width="9.28515625" style="45"/>
    <col min="3587" max="3587" width="37.7109375" style="45" customWidth="1"/>
    <col min="3588" max="3589" width="14.28515625" style="45" customWidth="1"/>
    <col min="3590" max="3590" width="13.5703125" style="45" customWidth="1"/>
    <col min="3591" max="3591" width="15.7109375" style="45" customWidth="1"/>
    <col min="3592" max="3592" width="15.5703125" style="45" customWidth="1"/>
    <col min="3593" max="3842" width="9.28515625" style="45"/>
    <col min="3843" max="3843" width="37.7109375" style="45" customWidth="1"/>
    <col min="3844" max="3845" width="14.28515625" style="45" customWidth="1"/>
    <col min="3846" max="3846" width="13.5703125" style="45" customWidth="1"/>
    <col min="3847" max="3847" width="15.7109375" style="45" customWidth="1"/>
    <col min="3848" max="3848" width="15.5703125" style="45" customWidth="1"/>
    <col min="3849" max="4098" width="9.28515625" style="45"/>
    <col min="4099" max="4099" width="37.7109375" style="45" customWidth="1"/>
    <col min="4100" max="4101" width="14.28515625" style="45" customWidth="1"/>
    <col min="4102" max="4102" width="13.5703125" style="45" customWidth="1"/>
    <col min="4103" max="4103" width="15.7109375" style="45" customWidth="1"/>
    <col min="4104" max="4104" width="15.5703125" style="45" customWidth="1"/>
    <col min="4105" max="4354" width="9.28515625" style="45"/>
    <col min="4355" max="4355" width="37.7109375" style="45" customWidth="1"/>
    <col min="4356" max="4357" width="14.28515625" style="45" customWidth="1"/>
    <col min="4358" max="4358" width="13.5703125" style="45" customWidth="1"/>
    <col min="4359" max="4359" width="15.7109375" style="45" customWidth="1"/>
    <col min="4360" max="4360" width="15.5703125" style="45" customWidth="1"/>
    <col min="4361" max="4610" width="9.28515625" style="45"/>
    <col min="4611" max="4611" width="37.7109375" style="45" customWidth="1"/>
    <col min="4612" max="4613" width="14.28515625" style="45" customWidth="1"/>
    <col min="4614" max="4614" width="13.5703125" style="45" customWidth="1"/>
    <col min="4615" max="4615" width="15.7109375" style="45" customWidth="1"/>
    <col min="4616" max="4616" width="15.5703125" style="45" customWidth="1"/>
    <col min="4617" max="4866" width="9.28515625" style="45"/>
    <col min="4867" max="4867" width="37.7109375" style="45" customWidth="1"/>
    <col min="4868" max="4869" width="14.28515625" style="45" customWidth="1"/>
    <col min="4870" max="4870" width="13.5703125" style="45" customWidth="1"/>
    <col min="4871" max="4871" width="15.7109375" style="45" customWidth="1"/>
    <col min="4872" max="4872" width="15.5703125" style="45" customWidth="1"/>
    <col min="4873" max="5122" width="9.28515625" style="45"/>
    <col min="5123" max="5123" width="37.7109375" style="45" customWidth="1"/>
    <col min="5124" max="5125" width="14.28515625" style="45" customWidth="1"/>
    <col min="5126" max="5126" width="13.5703125" style="45" customWidth="1"/>
    <col min="5127" max="5127" width="15.7109375" style="45" customWidth="1"/>
    <col min="5128" max="5128" width="15.5703125" style="45" customWidth="1"/>
    <col min="5129" max="5378" width="9.28515625" style="45"/>
    <col min="5379" max="5379" width="37.7109375" style="45" customWidth="1"/>
    <col min="5380" max="5381" width="14.28515625" style="45" customWidth="1"/>
    <col min="5382" max="5382" width="13.5703125" style="45" customWidth="1"/>
    <col min="5383" max="5383" width="15.7109375" style="45" customWidth="1"/>
    <col min="5384" max="5384" width="15.5703125" style="45" customWidth="1"/>
    <col min="5385" max="5634" width="9.28515625" style="45"/>
    <col min="5635" max="5635" width="37.7109375" style="45" customWidth="1"/>
    <col min="5636" max="5637" width="14.28515625" style="45" customWidth="1"/>
    <col min="5638" max="5638" width="13.5703125" style="45" customWidth="1"/>
    <col min="5639" max="5639" width="15.7109375" style="45" customWidth="1"/>
    <col min="5640" max="5640" width="15.5703125" style="45" customWidth="1"/>
    <col min="5641" max="5890" width="9.28515625" style="45"/>
    <col min="5891" max="5891" width="37.7109375" style="45" customWidth="1"/>
    <col min="5892" max="5893" width="14.28515625" style="45" customWidth="1"/>
    <col min="5894" max="5894" width="13.5703125" style="45" customWidth="1"/>
    <col min="5895" max="5895" width="15.7109375" style="45" customWidth="1"/>
    <col min="5896" max="5896" width="15.5703125" style="45" customWidth="1"/>
    <col min="5897" max="6146" width="9.28515625" style="45"/>
    <col min="6147" max="6147" width="37.7109375" style="45" customWidth="1"/>
    <col min="6148" max="6149" width="14.28515625" style="45" customWidth="1"/>
    <col min="6150" max="6150" width="13.5703125" style="45" customWidth="1"/>
    <col min="6151" max="6151" width="15.7109375" style="45" customWidth="1"/>
    <col min="6152" max="6152" width="15.5703125" style="45" customWidth="1"/>
    <col min="6153" max="6402" width="9.28515625" style="45"/>
    <col min="6403" max="6403" width="37.7109375" style="45" customWidth="1"/>
    <col min="6404" max="6405" width="14.28515625" style="45" customWidth="1"/>
    <col min="6406" max="6406" width="13.5703125" style="45" customWidth="1"/>
    <col min="6407" max="6407" width="15.7109375" style="45" customWidth="1"/>
    <col min="6408" max="6408" width="15.5703125" style="45" customWidth="1"/>
    <col min="6409" max="6658" width="9.28515625" style="45"/>
    <col min="6659" max="6659" width="37.7109375" style="45" customWidth="1"/>
    <col min="6660" max="6661" width="14.28515625" style="45" customWidth="1"/>
    <col min="6662" max="6662" width="13.5703125" style="45" customWidth="1"/>
    <col min="6663" max="6663" width="15.7109375" style="45" customWidth="1"/>
    <col min="6664" max="6664" width="15.5703125" style="45" customWidth="1"/>
    <col min="6665" max="6914" width="9.28515625" style="45"/>
    <col min="6915" max="6915" width="37.7109375" style="45" customWidth="1"/>
    <col min="6916" max="6917" width="14.28515625" style="45" customWidth="1"/>
    <col min="6918" max="6918" width="13.5703125" style="45" customWidth="1"/>
    <col min="6919" max="6919" width="15.7109375" style="45" customWidth="1"/>
    <col min="6920" max="6920" width="15.5703125" style="45" customWidth="1"/>
    <col min="6921" max="7170" width="9.28515625" style="45"/>
    <col min="7171" max="7171" width="37.7109375" style="45" customWidth="1"/>
    <col min="7172" max="7173" width="14.28515625" style="45" customWidth="1"/>
    <col min="7174" max="7174" width="13.5703125" style="45" customWidth="1"/>
    <col min="7175" max="7175" width="15.7109375" style="45" customWidth="1"/>
    <col min="7176" max="7176" width="15.5703125" style="45" customWidth="1"/>
    <col min="7177" max="7426" width="9.28515625" style="45"/>
    <col min="7427" max="7427" width="37.7109375" style="45" customWidth="1"/>
    <col min="7428" max="7429" width="14.28515625" style="45" customWidth="1"/>
    <col min="7430" max="7430" width="13.5703125" style="45" customWidth="1"/>
    <col min="7431" max="7431" width="15.7109375" style="45" customWidth="1"/>
    <col min="7432" max="7432" width="15.5703125" style="45" customWidth="1"/>
    <col min="7433" max="7682" width="9.28515625" style="45"/>
    <col min="7683" max="7683" width="37.7109375" style="45" customWidth="1"/>
    <col min="7684" max="7685" width="14.28515625" style="45" customWidth="1"/>
    <col min="7686" max="7686" width="13.5703125" style="45" customWidth="1"/>
    <col min="7687" max="7687" width="15.7109375" style="45" customWidth="1"/>
    <col min="7688" max="7688" width="15.5703125" style="45" customWidth="1"/>
    <col min="7689" max="7938" width="9.28515625" style="45"/>
    <col min="7939" max="7939" width="37.7109375" style="45" customWidth="1"/>
    <col min="7940" max="7941" width="14.28515625" style="45" customWidth="1"/>
    <col min="7942" max="7942" width="13.5703125" style="45" customWidth="1"/>
    <col min="7943" max="7943" width="15.7109375" style="45" customWidth="1"/>
    <col min="7944" max="7944" width="15.5703125" style="45" customWidth="1"/>
    <col min="7945" max="8194" width="9.28515625" style="45"/>
    <col min="8195" max="8195" width="37.7109375" style="45" customWidth="1"/>
    <col min="8196" max="8197" width="14.28515625" style="45" customWidth="1"/>
    <col min="8198" max="8198" width="13.5703125" style="45" customWidth="1"/>
    <col min="8199" max="8199" width="15.7109375" style="45" customWidth="1"/>
    <col min="8200" max="8200" width="15.5703125" style="45" customWidth="1"/>
    <col min="8201" max="8450" width="9.28515625" style="45"/>
    <col min="8451" max="8451" width="37.7109375" style="45" customWidth="1"/>
    <col min="8452" max="8453" width="14.28515625" style="45" customWidth="1"/>
    <col min="8454" max="8454" width="13.5703125" style="45" customWidth="1"/>
    <col min="8455" max="8455" width="15.7109375" style="45" customWidth="1"/>
    <col min="8456" max="8456" width="15.5703125" style="45" customWidth="1"/>
    <col min="8457" max="8706" width="9.28515625" style="45"/>
    <col min="8707" max="8707" width="37.7109375" style="45" customWidth="1"/>
    <col min="8708" max="8709" width="14.28515625" style="45" customWidth="1"/>
    <col min="8710" max="8710" width="13.5703125" style="45" customWidth="1"/>
    <col min="8711" max="8711" width="15.7109375" style="45" customWidth="1"/>
    <col min="8712" max="8712" width="15.5703125" style="45" customWidth="1"/>
    <col min="8713" max="8962" width="9.28515625" style="45"/>
    <col min="8963" max="8963" width="37.7109375" style="45" customWidth="1"/>
    <col min="8964" max="8965" width="14.28515625" style="45" customWidth="1"/>
    <col min="8966" max="8966" width="13.5703125" style="45" customWidth="1"/>
    <col min="8967" max="8967" width="15.7109375" style="45" customWidth="1"/>
    <col min="8968" max="8968" width="15.5703125" style="45" customWidth="1"/>
    <col min="8969" max="9218" width="9.28515625" style="45"/>
    <col min="9219" max="9219" width="37.7109375" style="45" customWidth="1"/>
    <col min="9220" max="9221" width="14.28515625" style="45" customWidth="1"/>
    <col min="9222" max="9222" width="13.5703125" style="45" customWidth="1"/>
    <col min="9223" max="9223" width="15.7109375" style="45" customWidth="1"/>
    <col min="9224" max="9224" width="15.5703125" style="45" customWidth="1"/>
    <col min="9225" max="9474" width="9.28515625" style="45"/>
    <col min="9475" max="9475" width="37.7109375" style="45" customWidth="1"/>
    <col min="9476" max="9477" width="14.28515625" style="45" customWidth="1"/>
    <col min="9478" max="9478" width="13.5703125" style="45" customWidth="1"/>
    <col min="9479" max="9479" width="15.7109375" style="45" customWidth="1"/>
    <col min="9480" max="9480" width="15.5703125" style="45" customWidth="1"/>
    <col min="9481" max="9730" width="9.28515625" style="45"/>
    <col min="9731" max="9731" width="37.7109375" style="45" customWidth="1"/>
    <col min="9732" max="9733" width="14.28515625" style="45" customWidth="1"/>
    <col min="9734" max="9734" width="13.5703125" style="45" customWidth="1"/>
    <col min="9735" max="9735" width="15.7109375" style="45" customWidth="1"/>
    <col min="9736" max="9736" width="15.5703125" style="45" customWidth="1"/>
    <col min="9737" max="9986" width="9.28515625" style="45"/>
    <col min="9987" max="9987" width="37.7109375" style="45" customWidth="1"/>
    <col min="9988" max="9989" width="14.28515625" style="45" customWidth="1"/>
    <col min="9990" max="9990" width="13.5703125" style="45" customWidth="1"/>
    <col min="9991" max="9991" width="15.7109375" style="45" customWidth="1"/>
    <col min="9992" max="9992" width="15.5703125" style="45" customWidth="1"/>
    <col min="9993" max="10242" width="9.28515625" style="45"/>
    <col min="10243" max="10243" width="37.7109375" style="45" customWidth="1"/>
    <col min="10244" max="10245" width="14.28515625" style="45" customWidth="1"/>
    <col min="10246" max="10246" width="13.5703125" style="45" customWidth="1"/>
    <col min="10247" max="10247" width="15.7109375" style="45" customWidth="1"/>
    <col min="10248" max="10248" width="15.5703125" style="45" customWidth="1"/>
    <col min="10249" max="10498" width="9.28515625" style="45"/>
    <col min="10499" max="10499" width="37.7109375" style="45" customWidth="1"/>
    <col min="10500" max="10501" width="14.28515625" style="45" customWidth="1"/>
    <col min="10502" max="10502" width="13.5703125" style="45" customWidth="1"/>
    <col min="10503" max="10503" width="15.7109375" style="45" customWidth="1"/>
    <col min="10504" max="10504" width="15.5703125" style="45" customWidth="1"/>
    <col min="10505" max="10754" width="9.28515625" style="45"/>
    <col min="10755" max="10755" width="37.7109375" style="45" customWidth="1"/>
    <col min="10756" max="10757" width="14.28515625" style="45" customWidth="1"/>
    <col min="10758" max="10758" width="13.5703125" style="45" customWidth="1"/>
    <col min="10759" max="10759" width="15.7109375" style="45" customWidth="1"/>
    <col min="10760" max="10760" width="15.5703125" style="45" customWidth="1"/>
    <col min="10761" max="11010" width="9.28515625" style="45"/>
    <col min="11011" max="11011" width="37.7109375" style="45" customWidth="1"/>
    <col min="11012" max="11013" width="14.28515625" style="45" customWidth="1"/>
    <col min="11014" max="11014" width="13.5703125" style="45" customWidth="1"/>
    <col min="11015" max="11015" width="15.7109375" style="45" customWidth="1"/>
    <col min="11016" max="11016" width="15.5703125" style="45" customWidth="1"/>
    <col min="11017" max="11266" width="9.28515625" style="45"/>
    <col min="11267" max="11267" width="37.7109375" style="45" customWidth="1"/>
    <col min="11268" max="11269" width="14.28515625" style="45" customWidth="1"/>
    <col min="11270" max="11270" width="13.5703125" style="45" customWidth="1"/>
    <col min="11271" max="11271" width="15.7109375" style="45" customWidth="1"/>
    <col min="11272" max="11272" width="15.5703125" style="45" customWidth="1"/>
    <col min="11273" max="11522" width="9.28515625" style="45"/>
    <col min="11523" max="11523" width="37.7109375" style="45" customWidth="1"/>
    <col min="11524" max="11525" width="14.28515625" style="45" customWidth="1"/>
    <col min="11526" max="11526" width="13.5703125" style="45" customWidth="1"/>
    <col min="11527" max="11527" width="15.7109375" style="45" customWidth="1"/>
    <col min="11528" max="11528" width="15.5703125" style="45" customWidth="1"/>
    <col min="11529" max="11778" width="9.28515625" style="45"/>
    <col min="11779" max="11779" width="37.7109375" style="45" customWidth="1"/>
    <col min="11780" max="11781" width="14.28515625" style="45" customWidth="1"/>
    <col min="11782" max="11782" width="13.5703125" style="45" customWidth="1"/>
    <col min="11783" max="11783" width="15.7109375" style="45" customWidth="1"/>
    <col min="11784" max="11784" width="15.5703125" style="45" customWidth="1"/>
    <col min="11785" max="12034" width="9.28515625" style="45"/>
    <col min="12035" max="12035" width="37.7109375" style="45" customWidth="1"/>
    <col min="12036" max="12037" width="14.28515625" style="45" customWidth="1"/>
    <col min="12038" max="12038" width="13.5703125" style="45" customWidth="1"/>
    <col min="12039" max="12039" width="15.7109375" style="45" customWidth="1"/>
    <col min="12040" max="12040" width="15.5703125" style="45" customWidth="1"/>
    <col min="12041" max="12290" width="9.28515625" style="45"/>
    <col min="12291" max="12291" width="37.7109375" style="45" customWidth="1"/>
    <col min="12292" max="12293" width="14.28515625" style="45" customWidth="1"/>
    <col min="12294" max="12294" width="13.5703125" style="45" customWidth="1"/>
    <col min="12295" max="12295" width="15.7109375" style="45" customWidth="1"/>
    <col min="12296" max="12296" width="15.5703125" style="45" customWidth="1"/>
    <col min="12297" max="12546" width="9.28515625" style="45"/>
    <col min="12547" max="12547" width="37.7109375" style="45" customWidth="1"/>
    <col min="12548" max="12549" width="14.28515625" style="45" customWidth="1"/>
    <col min="12550" max="12550" width="13.5703125" style="45" customWidth="1"/>
    <col min="12551" max="12551" width="15.7109375" style="45" customWidth="1"/>
    <col min="12552" max="12552" width="15.5703125" style="45" customWidth="1"/>
    <col min="12553" max="12802" width="9.28515625" style="45"/>
    <col min="12803" max="12803" width="37.7109375" style="45" customWidth="1"/>
    <col min="12804" max="12805" width="14.28515625" style="45" customWidth="1"/>
    <col min="12806" max="12806" width="13.5703125" style="45" customWidth="1"/>
    <col min="12807" max="12807" width="15.7109375" style="45" customWidth="1"/>
    <col min="12808" max="12808" width="15.5703125" style="45" customWidth="1"/>
    <col min="12809" max="13058" width="9.28515625" style="45"/>
    <col min="13059" max="13059" width="37.7109375" style="45" customWidth="1"/>
    <col min="13060" max="13061" width="14.28515625" style="45" customWidth="1"/>
    <col min="13062" max="13062" width="13.5703125" style="45" customWidth="1"/>
    <col min="13063" max="13063" width="15.7109375" style="45" customWidth="1"/>
    <col min="13064" max="13064" width="15.5703125" style="45" customWidth="1"/>
    <col min="13065" max="13314" width="9.28515625" style="45"/>
    <col min="13315" max="13315" width="37.7109375" style="45" customWidth="1"/>
    <col min="13316" max="13317" width="14.28515625" style="45" customWidth="1"/>
    <col min="13318" max="13318" width="13.5703125" style="45" customWidth="1"/>
    <col min="13319" max="13319" width="15.7109375" style="45" customWidth="1"/>
    <col min="13320" max="13320" width="15.5703125" style="45" customWidth="1"/>
    <col min="13321" max="13570" width="9.28515625" style="45"/>
    <col min="13571" max="13571" width="37.7109375" style="45" customWidth="1"/>
    <col min="13572" max="13573" width="14.28515625" style="45" customWidth="1"/>
    <col min="13574" max="13574" width="13.5703125" style="45" customWidth="1"/>
    <col min="13575" max="13575" width="15.7109375" style="45" customWidth="1"/>
    <col min="13576" max="13576" width="15.5703125" style="45" customWidth="1"/>
    <col min="13577" max="13826" width="9.28515625" style="45"/>
    <col min="13827" max="13827" width="37.7109375" style="45" customWidth="1"/>
    <col min="13828" max="13829" width="14.28515625" style="45" customWidth="1"/>
    <col min="13830" max="13830" width="13.5703125" style="45" customWidth="1"/>
    <col min="13831" max="13831" width="15.7109375" style="45" customWidth="1"/>
    <col min="13832" max="13832" width="15.5703125" style="45" customWidth="1"/>
    <col min="13833" max="14082" width="9.28515625" style="45"/>
    <col min="14083" max="14083" width="37.7109375" style="45" customWidth="1"/>
    <col min="14084" max="14085" width="14.28515625" style="45" customWidth="1"/>
    <col min="14086" max="14086" width="13.5703125" style="45" customWidth="1"/>
    <col min="14087" max="14087" width="15.7109375" style="45" customWidth="1"/>
    <col min="14088" max="14088" width="15.5703125" style="45" customWidth="1"/>
    <col min="14089" max="14338" width="9.28515625" style="45"/>
    <col min="14339" max="14339" width="37.7109375" style="45" customWidth="1"/>
    <col min="14340" max="14341" width="14.28515625" style="45" customWidth="1"/>
    <col min="14342" max="14342" width="13.5703125" style="45" customWidth="1"/>
    <col min="14343" max="14343" width="15.7109375" style="45" customWidth="1"/>
    <col min="14344" max="14344" width="15.5703125" style="45" customWidth="1"/>
    <col min="14345" max="14594" width="9.28515625" style="45"/>
    <col min="14595" max="14595" width="37.7109375" style="45" customWidth="1"/>
    <col min="14596" max="14597" width="14.28515625" style="45" customWidth="1"/>
    <col min="14598" max="14598" width="13.5703125" style="45" customWidth="1"/>
    <col min="14599" max="14599" width="15.7109375" style="45" customWidth="1"/>
    <col min="14600" max="14600" width="15.5703125" style="45" customWidth="1"/>
    <col min="14601" max="14850" width="9.28515625" style="45"/>
    <col min="14851" max="14851" width="37.7109375" style="45" customWidth="1"/>
    <col min="14852" max="14853" width="14.28515625" style="45" customWidth="1"/>
    <col min="14854" max="14854" width="13.5703125" style="45" customWidth="1"/>
    <col min="14855" max="14855" width="15.7109375" style="45" customWidth="1"/>
    <col min="14856" max="14856" width="15.5703125" style="45" customWidth="1"/>
    <col min="14857" max="15106" width="9.28515625" style="45"/>
    <col min="15107" max="15107" width="37.7109375" style="45" customWidth="1"/>
    <col min="15108" max="15109" width="14.28515625" style="45" customWidth="1"/>
    <col min="15110" max="15110" width="13.5703125" style="45" customWidth="1"/>
    <col min="15111" max="15111" width="15.7109375" style="45" customWidth="1"/>
    <col min="15112" max="15112" width="15.5703125" style="45" customWidth="1"/>
    <col min="15113" max="15362" width="9.28515625" style="45"/>
    <col min="15363" max="15363" width="37.7109375" style="45" customWidth="1"/>
    <col min="15364" max="15365" width="14.28515625" style="45" customWidth="1"/>
    <col min="15366" max="15366" width="13.5703125" style="45" customWidth="1"/>
    <col min="15367" max="15367" width="15.7109375" style="45" customWidth="1"/>
    <col min="15368" max="15368" width="15.5703125" style="45" customWidth="1"/>
    <col min="15369" max="15618" width="9.28515625" style="45"/>
    <col min="15619" max="15619" width="37.7109375" style="45" customWidth="1"/>
    <col min="15620" max="15621" width="14.28515625" style="45" customWidth="1"/>
    <col min="15622" max="15622" width="13.5703125" style="45" customWidth="1"/>
    <col min="15623" max="15623" width="15.7109375" style="45" customWidth="1"/>
    <col min="15624" max="15624" width="15.5703125" style="45" customWidth="1"/>
    <col min="15625" max="15874" width="9.28515625" style="45"/>
    <col min="15875" max="15875" width="37.7109375" style="45" customWidth="1"/>
    <col min="15876" max="15877" width="14.28515625" style="45" customWidth="1"/>
    <col min="15878" max="15878" width="13.5703125" style="45" customWidth="1"/>
    <col min="15879" max="15879" width="15.7109375" style="45" customWidth="1"/>
    <col min="15880" max="15880" width="15.5703125" style="45" customWidth="1"/>
    <col min="15881" max="16130" width="9.28515625" style="45"/>
    <col min="16131" max="16131" width="37.7109375" style="45" customWidth="1"/>
    <col min="16132" max="16133" width="14.28515625" style="45" customWidth="1"/>
    <col min="16134" max="16134" width="13.5703125" style="45" customWidth="1"/>
    <col min="16135" max="16135" width="15.7109375" style="45" customWidth="1"/>
    <col min="16136" max="16136" width="15.5703125" style="45" customWidth="1"/>
    <col min="16137" max="16384" width="9.28515625" style="45"/>
  </cols>
  <sheetData>
    <row r="1" spans="2:8">
      <c r="B1" s="455"/>
      <c r="C1" s="455"/>
      <c r="D1" s="440" t="e" vm="1">
        <v>#VALUE!</v>
      </c>
    </row>
    <row r="2" spans="2:8">
      <c r="B2" s="455"/>
      <c r="C2" s="455"/>
      <c r="D2" s="440"/>
    </row>
    <row r="3" spans="2:8">
      <c r="B3" s="455"/>
      <c r="C3" s="455"/>
      <c r="D3" s="440"/>
    </row>
    <row r="4" spans="2:8">
      <c r="B4" s="455"/>
      <c r="C4" s="455"/>
      <c r="D4" s="440"/>
    </row>
    <row r="5" spans="2:8" ht="24" customHeight="1">
      <c r="B5" s="41" t="str">
        <f>'Teine 19'!B5</f>
        <v>Koolilõuna 05.05-09.05.2025</v>
      </c>
      <c r="C5" s="42"/>
      <c r="D5" s="441"/>
      <c r="E5" s="44"/>
    </row>
    <row r="6" spans="2:8" ht="24" customHeight="1">
      <c r="B6" s="21" t="s">
        <v>0</v>
      </c>
      <c r="C6" s="46"/>
      <c r="D6" s="125" t="s">
        <v>1</v>
      </c>
      <c r="E6" s="125" t="s">
        <v>2</v>
      </c>
      <c r="F6" s="125" t="s">
        <v>3</v>
      </c>
      <c r="G6" s="125" t="s">
        <v>4</v>
      </c>
      <c r="H6" s="125" t="s">
        <v>5</v>
      </c>
    </row>
    <row r="7" spans="2:8" ht="17.25" customHeight="1">
      <c r="B7" s="37" t="s">
        <v>6</v>
      </c>
      <c r="C7" s="121" t="str">
        <f>'Teine 19'!C7</f>
        <v>Kalkuni-karrikaste (L)</v>
      </c>
      <c r="D7" s="48">
        <v>50</v>
      </c>
      <c r="E7" s="49">
        <f>D7*'Teine 19'!E7/'Teine 19'!D7</f>
        <v>247.5</v>
      </c>
      <c r="F7" s="49">
        <f>D7*'Teine 19'!F7/'Teine 19'!D7</f>
        <v>1.5166666666666666</v>
      </c>
      <c r="G7" s="49">
        <f>D7*'Teine 19'!G7/'Teine 19'!D7</f>
        <v>4.5666666666666664</v>
      </c>
      <c r="H7" s="49">
        <f>D7*'Teine 19'!H7/'Teine 19'!D7</f>
        <v>3.0083333333333333</v>
      </c>
    </row>
    <row r="8" spans="2:8" ht="17.25" customHeight="1">
      <c r="B8" s="37" t="s">
        <v>15</v>
      </c>
      <c r="C8" s="121" t="str">
        <f>'Teine 19'!C8</f>
        <v>Kikerhernekarri (L)</v>
      </c>
      <c r="D8" s="48">
        <v>50</v>
      </c>
      <c r="E8" s="49">
        <f>D8*'Teine 19'!E8/'Teine 19'!D8</f>
        <v>39.833333333333336</v>
      </c>
      <c r="F8" s="49">
        <f>D8*'Teine 19'!F8/'Teine 19'!D8</f>
        <v>3.2083333333333335</v>
      </c>
      <c r="G8" s="49">
        <f>D8*'Teine 19'!G8/'Teine 19'!D8</f>
        <v>1.9083333333333334</v>
      </c>
      <c r="H8" s="49">
        <f>D8*'Teine 19'!H8/'Teine 19'!D8</f>
        <v>1.3166666666666667</v>
      </c>
    </row>
    <row r="9" spans="2:8">
      <c r="B9" s="39"/>
      <c r="C9" s="121" t="str">
        <f>'Teine 19'!C9</f>
        <v>Täisterapasta/pasta (G) (mahe)</v>
      </c>
      <c r="D9" s="50">
        <v>50</v>
      </c>
      <c r="E9" s="49">
        <f>D9*'Teine 19'!E9/'Teine 19'!D9</f>
        <v>85.782499999999999</v>
      </c>
      <c r="F9" s="49">
        <f>D9*'Teine 19'!F9/'Teine 19'!D9</f>
        <v>17.828499999999998</v>
      </c>
      <c r="G9" s="49">
        <f>D9*'Teine 19'!G9/'Teine 19'!D9</f>
        <v>0.67249999999999988</v>
      </c>
      <c r="H9" s="49">
        <f>D9*'Teine 19'!H9/'Teine 19'!D9</f>
        <v>2.8384999999999994</v>
      </c>
    </row>
    <row r="10" spans="2:8" s="43" customFormat="1">
      <c r="B10" s="39"/>
      <c r="C10" s="121" t="str">
        <f>'Teine 19'!C10</f>
        <v>Riis, aurutatud (mahe)</v>
      </c>
      <c r="D10" s="48">
        <v>50</v>
      </c>
      <c r="E10" s="49">
        <f>D10*'Teine 19'!E10/'Teine 19'!D10</f>
        <v>78.851000000000013</v>
      </c>
      <c r="F10" s="49">
        <f>D10*'Teine 19'!F10/'Teine 19'!D10</f>
        <v>13.437999999999999</v>
      </c>
      <c r="G10" s="49">
        <f>D10*'Teine 19'!G10/'Teine 19'!D10</f>
        <v>2.371</v>
      </c>
      <c r="H10" s="49">
        <f>D10*'Teine 19'!H10/'Teine 19'!D10</f>
        <v>1.1385000000000001</v>
      </c>
    </row>
    <row r="11" spans="2:8">
      <c r="B11" s="39"/>
      <c r="C11" s="121" t="str">
        <f>'Teine 19'!C11</f>
        <v>Porgand, aurutatud</v>
      </c>
      <c r="D11" s="48">
        <v>80</v>
      </c>
      <c r="E11" s="49">
        <f>D11*'Teine 19'!E11/'Teine 19'!D11</f>
        <v>27.578400000000002</v>
      </c>
      <c r="F11" s="49">
        <f>D11*'Teine 19'!F11/'Teine 19'!D11</f>
        <v>7.2351999999999999</v>
      </c>
      <c r="G11" s="49">
        <f>D11*'Teine 19'!G11/'Teine 19'!D11</f>
        <v>0.1704</v>
      </c>
      <c r="H11" s="49">
        <f>D11*'Teine 19'!H11/'Teine 19'!D11</f>
        <v>0.51039999999999996</v>
      </c>
    </row>
    <row r="12" spans="2:8">
      <c r="B12" s="39"/>
      <c r="C12" s="121" t="str">
        <f>'Teine 19'!C12</f>
        <v>Külm jogurtikaste (L)</v>
      </c>
      <c r="D12" s="105">
        <v>25</v>
      </c>
      <c r="E12" s="49">
        <f>D12*'Teine 19'!E12/'Teine 19'!D12</f>
        <v>10.279250000000001</v>
      </c>
      <c r="F12" s="49">
        <f>D12*'Teine 19'!F12/'Teine 19'!D12</f>
        <v>1.3645</v>
      </c>
      <c r="G12" s="49">
        <f>D12*'Teine 19'!G12/'Teine 19'!D12</f>
        <v>0.12275</v>
      </c>
      <c r="H12" s="49">
        <f>D12*'Teine 19'!H12/'Teine 19'!D12</f>
        <v>0.95</v>
      </c>
    </row>
    <row r="13" spans="2:8">
      <c r="B13" s="39"/>
      <c r="C13" s="121" t="str">
        <f>'Teine 19'!C13</f>
        <v>Peedi-küüslaugusalat</v>
      </c>
      <c r="D13" s="48">
        <v>50</v>
      </c>
      <c r="E13" s="49">
        <f>D13*'Teine 19'!E13/'Teine 19'!D13</f>
        <v>20.9</v>
      </c>
      <c r="F13" s="49">
        <f>D13*'Teine 19'!F13/'Teine 19'!D13</f>
        <v>4.7975000000000003</v>
      </c>
      <c r="G13" s="49">
        <f>D13*'Teine 19'!G13/'Teine 19'!D13</f>
        <v>9.849999999999999E-2</v>
      </c>
      <c r="H13" s="49">
        <f>D13*'Teine 19'!H13/'Teine 19'!D13</f>
        <v>0.85549999999999993</v>
      </c>
    </row>
    <row r="14" spans="2:8">
      <c r="B14" s="39"/>
      <c r="C14" s="121" t="str">
        <f>'Teine 19'!C14</f>
        <v>Hiina kapsas, tomat, redis (mahe)</v>
      </c>
      <c r="D14" s="48">
        <v>30</v>
      </c>
      <c r="E14" s="49">
        <f>D14*'Teine 19'!E14/'Teine 19'!D14</f>
        <v>5.0700000000000012</v>
      </c>
      <c r="F14" s="49">
        <f>D14*'Teine 19'!F14/'Teine 19'!D14</f>
        <v>1.1000000000000001</v>
      </c>
      <c r="G14" s="49">
        <f>D14*'Teine 19'!G14/'Teine 19'!D14</f>
        <v>0.05</v>
      </c>
      <c r="H14" s="49">
        <f>D14*'Teine 19'!H14/'Teine 19'!D14</f>
        <v>0.26</v>
      </c>
    </row>
    <row r="15" spans="2:8">
      <c r="B15" s="39"/>
      <c r="C15" s="121" t="str">
        <f>'Teine 19'!C15</f>
        <v>Seemnesegu (mahe)</v>
      </c>
      <c r="D15" s="48">
        <v>10</v>
      </c>
      <c r="E15" s="49">
        <f>D15*'Teine 19'!E15/'Teine 19'!D15</f>
        <v>61.163499999999999</v>
      </c>
      <c r="F15" s="49">
        <f>D15*'Teine 19'!F15/'Teine 19'!D15</f>
        <v>1.2974999999999999</v>
      </c>
      <c r="G15" s="49">
        <f>D15*'Teine 19'!G15/'Teine 19'!D15</f>
        <v>5.3405000000000005</v>
      </c>
      <c r="H15" s="49">
        <f>D15*'Teine 19'!H15/'Teine 19'!D15</f>
        <v>2.5524999999999998</v>
      </c>
    </row>
    <row r="16" spans="2:8" s="5" customFormat="1">
      <c r="B16" s="24"/>
      <c r="C16" s="121" t="str">
        <f>'Teine 19'!C16</f>
        <v>PRIA Piimatooted (piim, keefir R 2,5% ) (L)</v>
      </c>
      <c r="D16" s="78">
        <v>25</v>
      </c>
      <c r="E16" s="49">
        <f>D16*'Teine 19'!E16/'Teine 19'!D16</f>
        <v>14.1</v>
      </c>
      <c r="F16" s="49">
        <f>D16*'Teine 19'!F16/'Teine 19'!D16</f>
        <v>1.22</v>
      </c>
      <c r="G16" s="49">
        <f>D16*'Teine 19'!G16/'Teine 19'!D16</f>
        <v>0.64</v>
      </c>
      <c r="H16" s="49">
        <f>D16*'Teine 19'!H16/'Teine 19'!D16</f>
        <v>0.86</v>
      </c>
    </row>
    <row r="17" spans="2:8" s="5" customFormat="1">
      <c r="B17" s="24"/>
      <c r="C17" s="121" t="str">
        <f>'Teine 19'!C17</f>
        <v>Mahl (erinevad maitsed)</v>
      </c>
      <c r="D17" s="11">
        <v>25</v>
      </c>
      <c r="E17" s="49">
        <f>D17*'Teine 19'!E17/'Teine 19'!D17</f>
        <v>12.132200000000001</v>
      </c>
      <c r="F17" s="49">
        <f>D17*'Teine 19'!F17/'Teine 19'!D17</f>
        <v>2.9455</v>
      </c>
      <c r="G17" s="49">
        <f>D17*'Teine 19'!G17/'Teine 19'!D17</f>
        <v>1.2500000000000001E-2</v>
      </c>
      <c r="H17" s="49">
        <f>D17*'Teine 19'!H17/'Teine 19'!D17</f>
        <v>9.0749999999999997E-2</v>
      </c>
    </row>
    <row r="18" spans="2:8" s="5" customFormat="1">
      <c r="B18" s="24"/>
      <c r="C18" s="121" t="str">
        <f>'Teine 19'!C18</f>
        <v>Joogijogurt R 1,5%, maitsestatud (L)</v>
      </c>
      <c r="D18" s="78">
        <v>25</v>
      </c>
      <c r="E18" s="49">
        <f>D18*'Teine 19'!E18/'Teine 19'!D18</f>
        <v>18.686499999999999</v>
      </c>
      <c r="F18" s="49">
        <f>D18*'Teine 19'!F18/'Teine 19'!D18</f>
        <v>3.0307499999999998</v>
      </c>
      <c r="G18" s="49">
        <f>D18*'Teine 19'!G18/'Teine 19'!D18</f>
        <v>0.375</v>
      </c>
      <c r="H18" s="49">
        <f>D18*'Teine 19'!H18/'Teine 19'!D18</f>
        <v>0.8</v>
      </c>
    </row>
    <row r="19" spans="2:8">
      <c r="B19" s="39"/>
      <c r="C19" s="121" t="str">
        <f>'Teine 19'!C19</f>
        <v>Tee, suhkruta</v>
      </c>
      <c r="D19" s="51">
        <v>50</v>
      </c>
      <c r="E19" s="49">
        <f>D19*'Teine 19'!E19/'Teine 19'!D19</f>
        <v>0.2</v>
      </c>
      <c r="F19" s="49">
        <f>D19*'Teine 19'!F19/'Teine 19'!D19</f>
        <v>0</v>
      </c>
      <c r="G19" s="49">
        <f>D19*'Teine 19'!G19/'Teine 19'!D19</f>
        <v>0</v>
      </c>
      <c r="H19" s="49">
        <f>D19*'Teine 19'!H19/'Teine 19'!D19</f>
        <v>0.05</v>
      </c>
    </row>
    <row r="20" spans="2:8">
      <c r="B20" s="39"/>
      <c r="C20" s="121" t="str">
        <f>'Teine 19'!C20</f>
        <v>Rukkileiva (3 sorti) - ja sepikutoodete valik  (G)</v>
      </c>
      <c r="D20" s="36">
        <v>40</v>
      </c>
      <c r="E20" s="49">
        <f>D20*'Teine 19'!E20/'Teine 19'!D20</f>
        <v>98.48</v>
      </c>
      <c r="F20" s="49">
        <f>D20*'Teine 19'!F20/'Teine 19'!D20</f>
        <v>20.92</v>
      </c>
      <c r="G20" s="49">
        <f>D20*'Teine 19'!G20/'Teine 19'!D20</f>
        <v>0.8</v>
      </c>
      <c r="H20" s="49">
        <f>D20*'Teine 19'!H20/'Teine 19'!D20</f>
        <v>2.86</v>
      </c>
    </row>
    <row r="21" spans="2:8">
      <c r="B21" s="39"/>
      <c r="C21" s="121" t="str">
        <f>'Teine 19'!C21</f>
        <v>Pirn (PRIA)</v>
      </c>
      <c r="D21" s="48">
        <v>50</v>
      </c>
      <c r="E21" s="49">
        <f>D21*'Teine 19'!E21/'Teine 19'!D21</f>
        <v>19.989999999999998</v>
      </c>
      <c r="F21" s="49">
        <f>D21*'Teine 19'!F21/'Teine 19'!D21</f>
        <v>5.97</v>
      </c>
      <c r="G21" s="49">
        <f>D21*'Teine 19'!G21/'Teine 19'!D21</f>
        <v>0</v>
      </c>
      <c r="H21" s="49">
        <f>D21*'Teine 19'!H21/'Teine 19'!D21</f>
        <v>0.15</v>
      </c>
    </row>
    <row r="22" spans="2:8" s="53" customFormat="1" ht="15.75">
      <c r="B22" s="26"/>
      <c r="C22" s="27" t="s">
        <v>7</v>
      </c>
      <c r="D22" s="52"/>
      <c r="E22" s="52">
        <f>SUM(E7:E21)</f>
        <v>740.54668333333336</v>
      </c>
      <c r="F22" s="52">
        <f t="shared" ref="F22:H22" si="0">SUM(F7:F21)</f>
        <v>85.872450000000001</v>
      </c>
      <c r="G22" s="52">
        <f t="shared" si="0"/>
        <v>17.128150000000002</v>
      </c>
      <c r="H22" s="52">
        <f t="shared" si="0"/>
        <v>18.241149999999998</v>
      </c>
    </row>
    <row r="23" spans="2:8" ht="24" customHeight="1">
      <c r="B23" s="21" t="s">
        <v>8</v>
      </c>
      <c r="C23" s="46"/>
      <c r="D23" s="125" t="s">
        <v>1</v>
      </c>
      <c r="E23" s="125" t="s">
        <v>2</v>
      </c>
      <c r="F23" s="125" t="s">
        <v>3</v>
      </c>
      <c r="G23" s="125" t="s">
        <v>4</v>
      </c>
      <c r="H23" s="125" t="s">
        <v>5</v>
      </c>
    </row>
    <row r="24" spans="2:8">
      <c r="B24" s="37" t="s">
        <v>6</v>
      </c>
      <c r="C24" s="122" t="str">
        <f>'Teine 19'!C24</f>
        <v>Borš sealihaga</v>
      </c>
      <c r="D24" s="48">
        <v>100</v>
      </c>
      <c r="E24" s="48">
        <f>D24*'Teine 19'!E24/'Teine 19'!D24</f>
        <v>69.92</v>
      </c>
      <c r="F24" s="48">
        <f>D24*'Teine 19'!F24/'Teine 19'!D24</f>
        <v>4.5999999999999996</v>
      </c>
      <c r="G24" s="48">
        <f>D24*'Teine 19'!G24/'Teine 19'!D24</f>
        <v>4.2</v>
      </c>
      <c r="H24" s="48">
        <f>D24*'Teine 19'!H24/'Teine 19'!D24</f>
        <v>2.7440000000000002</v>
      </c>
    </row>
    <row r="25" spans="2:8">
      <c r="B25" s="37" t="s">
        <v>15</v>
      </c>
      <c r="C25" s="122" t="str">
        <f>'Teine 19'!C25</f>
        <v>Peedipüreesupp tüümiani ja kikerhernestega</v>
      </c>
      <c r="D25" s="48">
        <v>100</v>
      </c>
      <c r="E25" s="48">
        <f>D25*'Teine 19'!E25/'Teine 19'!D25</f>
        <v>70.8</v>
      </c>
      <c r="F25" s="48">
        <f>D25*'Teine 19'!F25/'Teine 19'!D25</f>
        <v>8.8000000000000007</v>
      </c>
      <c r="G25" s="48">
        <f>D25*'Teine 19'!G25/'Teine 19'!D25</f>
        <v>1.9039999999999999</v>
      </c>
      <c r="H25" s="48">
        <f>D25*'Teine 19'!H25/'Teine 19'!D25</f>
        <v>2.8719999999999999</v>
      </c>
    </row>
    <row r="26" spans="2:8">
      <c r="B26" s="37"/>
      <c r="C26" s="122" t="str">
        <f>'Teine 19'!C26</f>
        <v>Hapukoor R 10% (L)</v>
      </c>
      <c r="D26" s="48">
        <v>30</v>
      </c>
      <c r="E26" s="48">
        <f>D26*'Teine 19'!E26/'Teine 19'!D26</f>
        <v>35.520000000000003</v>
      </c>
      <c r="F26" s="48">
        <f>D26*'Teine 19'!F26/'Teine 19'!D26</f>
        <v>1.2299999999999998</v>
      </c>
      <c r="G26" s="48">
        <f>D26*'Teine 19'!G26/'Teine 19'!D26</f>
        <v>3</v>
      </c>
      <c r="H26" s="48">
        <f>D26*'Teine 19'!H26/'Teine 19'!D26</f>
        <v>0.89999999999999991</v>
      </c>
    </row>
    <row r="27" spans="2:8">
      <c r="B27" s="39"/>
      <c r="C27" s="122" t="str">
        <f>'Teine 19'!C27</f>
        <v>Riisivaht maasikakisselliga (L)</v>
      </c>
      <c r="D27" s="48">
        <v>100</v>
      </c>
      <c r="E27" s="48">
        <f>D27*'Teine 19'!E27/'Teine 19'!D27</f>
        <v>175</v>
      </c>
      <c r="F27" s="48">
        <f>D27*'Teine 19'!F27/'Teine 19'!D27</f>
        <v>30.8</v>
      </c>
      <c r="G27" s="48">
        <f>D27*'Teine 19'!G27/'Teine 19'!D27</f>
        <v>4.63</v>
      </c>
      <c r="H27" s="48">
        <f>D27*'Teine 19'!H27/'Teine 19'!D27</f>
        <v>2.25</v>
      </c>
    </row>
    <row r="28" spans="2:8">
      <c r="B28" s="39"/>
      <c r="C28" s="122" t="str">
        <f>'Teine 19'!C28</f>
        <v>Mango-jogurtikreem (L)</v>
      </c>
      <c r="D28" s="48">
        <v>100</v>
      </c>
      <c r="E28" s="48">
        <f>D28*'Teine 19'!E28/'Teine 19'!D28</f>
        <v>124</v>
      </c>
      <c r="F28" s="48">
        <f>D28*'Teine 19'!F28/'Teine 19'!D28</f>
        <v>13.1</v>
      </c>
      <c r="G28" s="48">
        <f>D28*'Teine 19'!G28/'Teine 19'!D28</f>
        <v>6.89</v>
      </c>
      <c r="H28" s="48">
        <f>D28*'Teine 19'!H28/'Teine 19'!D28</f>
        <v>2.48</v>
      </c>
    </row>
    <row r="29" spans="2:8">
      <c r="B29" s="39"/>
      <c r="C29" s="122" t="str">
        <f>'Teine 19'!C29</f>
        <v>PRIA Piimatooted (piim, keefir R 2,5% ) (L)</v>
      </c>
      <c r="D29" s="48">
        <v>25</v>
      </c>
      <c r="E29" s="48">
        <f>D29*'Teine 19'!E29/'Teine 19'!D29</f>
        <v>14.1</v>
      </c>
      <c r="F29" s="48">
        <f>D29*'Teine 19'!F29/'Teine 19'!D29</f>
        <v>1.22</v>
      </c>
      <c r="G29" s="48">
        <f>D29*'Teine 19'!G29/'Teine 19'!D29</f>
        <v>0.64</v>
      </c>
      <c r="H29" s="48">
        <f>D29*'Teine 19'!H29/'Teine 19'!D29</f>
        <v>0.86</v>
      </c>
    </row>
    <row r="30" spans="2:8">
      <c r="B30" s="39"/>
      <c r="C30" s="122" t="str">
        <f>'Teine 19'!C30</f>
        <v>Mahl (erinevad maitsed)</v>
      </c>
      <c r="D30" s="48">
        <v>25</v>
      </c>
      <c r="E30" s="48">
        <f>D30*'Teine 19'!E30/'Teine 19'!D30</f>
        <v>12.132200000000001</v>
      </c>
      <c r="F30" s="48">
        <f>D30*'Teine 19'!F30/'Teine 19'!D30</f>
        <v>2.9455</v>
      </c>
      <c r="G30" s="48">
        <f>D30*'Teine 19'!G30/'Teine 19'!D30</f>
        <v>1.2500000000000001E-2</v>
      </c>
      <c r="H30" s="48">
        <f>D30*'Teine 19'!H30/'Teine 19'!D30</f>
        <v>9.0749999999999997E-2</v>
      </c>
    </row>
    <row r="31" spans="2:8">
      <c r="B31" s="39"/>
      <c r="C31" s="122" t="str">
        <f>'Teine 19'!C31</f>
        <v>Joogijogurt R 1,5%, maitsestatud (L)</v>
      </c>
      <c r="D31" s="48">
        <v>25</v>
      </c>
      <c r="E31" s="48">
        <f>D31*'Teine 19'!E31/'Teine 19'!D31</f>
        <v>18.686499999999999</v>
      </c>
      <c r="F31" s="48">
        <f>D31*'Teine 19'!F31/'Teine 19'!D31</f>
        <v>3.0307499999999998</v>
      </c>
      <c r="G31" s="48">
        <f>D31*'Teine 19'!G31/'Teine 19'!D31</f>
        <v>0.375</v>
      </c>
      <c r="H31" s="48">
        <f>D31*'Teine 19'!H31/'Teine 19'!D31</f>
        <v>0.8</v>
      </c>
    </row>
    <row r="32" spans="2:8">
      <c r="B32" s="39"/>
      <c r="C32" s="122" t="str">
        <f>'Teine 19'!C32</f>
        <v>Tee, suhkruta</v>
      </c>
      <c r="D32" s="77">
        <v>50</v>
      </c>
      <c r="E32" s="48">
        <f>D32*'Teine 19'!E32/'Teine 19'!D32</f>
        <v>0.2</v>
      </c>
      <c r="F32" s="48">
        <f>D32*'Teine 19'!F32/'Teine 19'!D32</f>
        <v>0</v>
      </c>
      <c r="G32" s="48">
        <f>D32*'Teine 19'!G32/'Teine 19'!D32</f>
        <v>0</v>
      </c>
      <c r="H32" s="48">
        <f>D32*'Teine 19'!H32/'Teine 19'!D32</f>
        <v>0.05</v>
      </c>
    </row>
    <row r="33" spans="2:8">
      <c r="B33" s="39"/>
      <c r="C33" s="122" t="str">
        <f>'Teine 19'!C33</f>
        <v>Rukkileiva (3 sorti) - ja sepikutoodete valik  (G)</v>
      </c>
      <c r="D33" s="107">
        <v>40</v>
      </c>
      <c r="E33" s="48">
        <f>D33*'Teine 19'!E33/'Teine 19'!D33</f>
        <v>98.48</v>
      </c>
      <c r="F33" s="48">
        <f>D33*'Teine 19'!F33/'Teine 19'!D33</f>
        <v>20.92</v>
      </c>
      <c r="G33" s="48">
        <f>D33*'Teine 19'!G33/'Teine 19'!D33</f>
        <v>0.8</v>
      </c>
      <c r="H33" s="48">
        <f>D33*'Teine 19'!H33/'Teine 19'!D33</f>
        <v>2.86</v>
      </c>
    </row>
    <row r="34" spans="2:8">
      <c r="B34" s="37"/>
      <c r="C34" s="122" t="str">
        <f>'Teine 19'!C34</f>
        <v>Kaalikas (PRIA)</v>
      </c>
      <c r="D34" s="48">
        <v>50</v>
      </c>
      <c r="E34" s="48">
        <f>D34*'Teine 19'!E34/'Teine 19'!D34</f>
        <v>17.814</v>
      </c>
      <c r="F34" s="48">
        <f>D34*'Teine 19'!F34/'Teine 19'!D34</f>
        <v>4.5599999999999996</v>
      </c>
      <c r="G34" s="48">
        <f>D34*'Teine 19'!G34/'Teine 19'!D34</f>
        <v>0.05</v>
      </c>
      <c r="H34" s="48">
        <f>D34*'Teine 19'!H34/'Teine 19'!D34</f>
        <v>0.55000000000000004</v>
      </c>
    </row>
    <row r="35" spans="2:8" s="53" customFormat="1" ht="15.75">
      <c r="B35" s="26"/>
      <c r="C35" s="27" t="s">
        <v>7</v>
      </c>
      <c r="D35" s="52"/>
      <c r="E35" s="52">
        <f>SUM(E24:E34)</f>
        <v>636.6527000000001</v>
      </c>
      <c r="F35" s="52">
        <f t="shared" ref="F35:H35" si="1">SUM(F24:F34)</f>
        <v>91.206250000000011</v>
      </c>
      <c r="G35" s="52">
        <f t="shared" si="1"/>
        <v>22.5015</v>
      </c>
      <c r="H35" s="52">
        <f t="shared" si="1"/>
        <v>16.45675</v>
      </c>
    </row>
    <row r="36" spans="2:8" ht="24" customHeight="1">
      <c r="B36" s="21" t="s">
        <v>10</v>
      </c>
      <c r="C36" s="46"/>
      <c r="D36" s="125" t="s">
        <v>1</v>
      </c>
      <c r="E36" s="125" t="s">
        <v>2</v>
      </c>
      <c r="F36" s="125" t="s">
        <v>3</v>
      </c>
      <c r="G36" s="125" t="s">
        <v>4</v>
      </c>
      <c r="H36" s="125" t="s">
        <v>5</v>
      </c>
    </row>
    <row r="37" spans="2:8">
      <c r="B37" s="239" t="s">
        <v>6</v>
      </c>
      <c r="C37" s="240" t="str">
        <f>'Teine 19'!C37</f>
        <v>Hakkliha-porgandipikkpoiss (G, M, PT)</v>
      </c>
      <c r="D37" s="241">
        <v>50</v>
      </c>
      <c r="E37" s="241">
        <f>D37*'Teine 19'!E37/'Teine 19'!D37</f>
        <v>85.9</v>
      </c>
      <c r="F37" s="241">
        <f>D37*'Teine 19'!F37/'Teine 19'!D37</f>
        <v>3.09</v>
      </c>
      <c r="G37" s="241">
        <f>D37*'Teine 19'!G37/'Teine 19'!D37</f>
        <v>5.0999999999999996</v>
      </c>
      <c r="H37" s="241">
        <f>D37*'Teine 19'!H37/'Teine 19'!D37</f>
        <v>6.49</v>
      </c>
    </row>
    <row r="38" spans="2:8" ht="16.5" customHeight="1">
      <c r="B38" s="37" t="s">
        <v>15</v>
      </c>
      <c r="C38" s="123" t="str">
        <f>'Teine 19'!C38</f>
        <v>Porgandi-kõrvitsapikkpoiss (G, M, PT)</v>
      </c>
      <c r="D38" s="48">
        <v>50</v>
      </c>
      <c r="E38" s="48">
        <f>D38*'Teine 19'!E38/'Teine 19'!D38</f>
        <v>33.200000000000003</v>
      </c>
      <c r="F38" s="48">
        <f>D38*'Teine 19'!F38/'Teine 19'!D38</f>
        <v>4.3899999999999997</v>
      </c>
      <c r="G38" s="48">
        <f>D38*'Teine 19'!G38/'Teine 19'!D38</f>
        <v>1.07</v>
      </c>
      <c r="H38" s="48">
        <f>D38*'Teine 19'!H38/'Teine 19'!D38</f>
        <v>0.96299999999999997</v>
      </c>
    </row>
    <row r="39" spans="2:8" ht="16.5" customHeight="1">
      <c r="B39" s="39"/>
      <c r="C39" s="123" t="str">
        <f>'Teine 19'!C39</f>
        <v>Kartulipuder (L)</v>
      </c>
      <c r="D39" s="48">
        <v>50</v>
      </c>
      <c r="E39" s="48">
        <f>D39*'Teine 19'!E39/'Teine 19'!D39</f>
        <v>38.267000000000003</v>
      </c>
      <c r="F39" s="48">
        <f>D39*'Teine 19'!F39/'Teine 19'!D39</f>
        <v>7.923</v>
      </c>
      <c r="G39" s="48">
        <f>D39*'Teine 19'!G39/'Teine 19'!D39</f>
        <v>0.30499999999999999</v>
      </c>
      <c r="H39" s="48">
        <f>D39*'Teine 19'!H39/'Teine 19'!D39</f>
        <v>1.1815</v>
      </c>
    </row>
    <row r="40" spans="2:8" ht="16.5" customHeight="1">
      <c r="B40" s="39"/>
      <c r="C40" s="123" t="str">
        <f>'Teine 19'!C40</f>
        <v>Tatar, aurutatud (mahe)</v>
      </c>
      <c r="D40" s="48">
        <v>50</v>
      </c>
      <c r="E40" s="48">
        <f>D40*'Teine 19'!E40/'Teine 19'!D40</f>
        <v>40.29999999999999</v>
      </c>
      <c r="F40" s="48">
        <f>D40*'Teine 19'!F40/'Teine 19'!D40</f>
        <v>8.4875000000000007</v>
      </c>
      <c r="G40" s="48">
        <f>D40*'Teine 19'!G40/'Teine 19'!D40</f>
        <v>0.25</v>
      </c>
      <c r="H40" s="48">
        <f>D40*'Teine 19'!H40/'Teine 19'!D40</f>
        <v>1.4875</v>
      </c>
    </row>
    <row r="41" spans="2:8" ht="16.5" customHeight="1">
      <c r="B41" s="39"/>
      <c r="C41" s="123" t="str">
        <f>'Teine 19'!C41</f>
        <v>Kapsas, röstitud</v>
      </c>
      <c r="D41" s="48">
        <v>80</v>
      </c>
      <c r="E41" s="48">
        <f>D41*'Teine 19'!E41/'Teine 19'!D41</f>
        <v>19.347200000000001</v>
      </c>
      <c r="F41" s="48">
        <f>D41*'Teine 19'!F41/'Teine 19'!D41</f>
        <v>4.4479999999999995</v>
      </c>
      <c r="G41" s="48">
        <f>D41*'Teine 19'!G41/'Teine 19'!D41</f>
        <v>0.16</v>
      </c>
      <c r="H41" s="48">
        <f>D41*'Teine 19'!H41/'Teine 19'!D41</f>
        <v>0.88</v>
      </c>
    </row>
    <row r="42" spans="2:8" ht="16.5" customHeight="1">
      <c r="B42" s="39"/>
      <c r="C42" s="123" t="str">
        <f>'Teine 19'!C42</f>
        <v>Soe rõõsakoorekaste tilliga (G, L)</v>
      </c>
      <c r="D42" s="48">
        <v>50</v>
      </c>
      <c r="E42" s="48">
        <f>D42*'Teine 19'!E42/'Teine 19'!D42</f>
        <v>73.5</v>
      </c>
      <c r="F42" s="48">
        <f>D42*'Teine 19'!F42/'Teine 19'!D42</f>
        <v>4.37</v>
      </c>
      <c r="G42" s="48">
        <f>D42*'Teine 19'!G42/'Teine 19'!D42</f>
        <v>5.45</v>
      </c>
      <c r="H42" s="48">
        <f>D42*'Teine 19'!H42/'Teine 19'!D42</f>
        <v>1.5349999999999999</v>
      </c>
    </row>
    <row r="43" spans="2:8" ht="16.5" customHeight="1">
      <c r="B43" s="39"/>
      <c r="C43" s="123" t="str">
        <f>'Teine 19'!C43</f>
        <v xml:space="preserve">Mahla-õlikaste </v>
      </c>
      <c r="D43" s="48">
        <v>5</v>
      </c>
      <c r="E43" s="48">
        <f>D43*'Teine 19'!E43/'Teine 19'!D43</f>
        <v>32.189399999999999</v>
      </c>
      <c r="F43" s="48">
        <f>D43*'Teine 19'!F43/'Teine 19'!D43</f>
        <v>9.7050000000000011E-2</v>
      </c>
      <c r="G43" s="48">
        <f>D43*'Teine 19'!G43/'Teine 19'!D43</f>
        <v>3.5305500000000003</v>
      </c>
      <c r="H43" s="48">
        <f>D43*'Teine 19'!H43/'Teine 19'!D43</f>
        <v>1.3550000000000001E-2</v>
      </c>
    </row>
    <row r="44" spans="2:8" ht="16.5" customHeight="1">
      <c r="B44" s="39"/>
      <c r="C44" s="123" t="str">
        <f>'Teine 19'!C44</f>
        <v>Hiina kapsa salat spinatiga</v>
      </c>
      <c r="D44" s="48">
        <v>50</v>
      </c>
      <c r="E44" s="48">
        <f>D44*'Teine 19'!E44/'Teine 19'!D44</f>
        <v>7.1</v>
      </c>
      <c r="F44" s="48">
        <f>D44*'Teine 19'!F44/'Teine 19'!D44</f>
        <v>1.21</v>
      </c>
      <c r="G44" s="48">
        <f>D44*'Teine 19'!G44/'Teine 19'!D44</f>
        <v>0.08</v>
      </c>
      <c r="H44" s="48">
        <f>D44*'Teine 19'!H44/'Teine 19'!D44</f>
        <v>0.67</v>
      </c>
    </row>
    <row r="45" spans="2:8" ht="16.5" customHeight="1">
      <c r="B45" s="39"/>
      <c r="C45" s="123" t="str">
        <f>'Teine 19'!C45</f>
        <v>Porgand (mahe), mais, marineeritud kurk</v>
      </c>
      <c r="D45" s="48">
        <v>30</v>
      </c>
      <c r="E45" s="48">
        <f>D45*'Teine 19'!E45/'Teine 19'!D45</f>
        <v>13.507999999999999</v>
      </c>
      <c r="F45" s="48">
        <f>D45*'Teine 19'!F45/'Teine 19'!D45</f>
        <v>2.9950000000000006</v>
      </c>
      <c r="G45" s="48">
        <f>D45*'Teine 19'!G45/'Teine 19'!D45</f>
        <v>0.18000000000000005</v>
      </c>
      <c r="H45" s="48">
        <f>D45*'Teine 19'!H45/'Teine 19'!D45</f>
        <v>0.48000000000000004</v>
      </c>
    </row>
    <row r="46" spans="2:8" s="5" customFormat="1" ht="16.5" customHeight="1">
      <c r="B46" s="24"/>
      <c r="C46" s="123" t="str">
        <f>'Teine 19'!C46</f>
        <v>Seemnesegu (mahe)</v>
      </c>
      <c r="D46" s="84">
        <v>5</v>
      </c>
      <c r="E46" s="48">
        <f>D46*'Teine 19'!E46/'Teine 19'!D46</f>
        <v>30.58175</v>
      </c>
      <c r="F46" s="48">
        <f>D46*'Teine 19'!F46/'Teine 19'!D46</f>
        <v>0.64875000000000005</v>
      </c>
      <c r="G46" s="48">
        <f>D46*'Teine 19'!G46/'Teine 19'!D46</f>
        <v>2.6702500000000002</v>
      </c>
      <c r="H46" s="48">
        <f>D46*'Teine 19'!H46/'Teine 19'!D46</f>
        <v>1.2762500000000001</v>
      </c>
    </row>
    <row r="47" spans="2:8" s="5" customFormat="1" ht="16.5" customHeight="1">
      <c r="B47" s="24"/>
      <c r="C47" s="123" t="str">
        <f>'Teine 19'!C47</f>
        <v>PRIA Piimatooted (piim, keefir R 2,5% ) (L)</v>
      </c>
      <c r="D47" s="84">
        <v>25</v>
      </c>
      <c r="E47" s="48">
        <f>D47*'Teine 19'!E47/'Teine 19'!D47</f>
        <v>14.1</v>
      </c>
      <c r="F47" s="48">
        <f>D47*'Teine 19'!F47/'Teine 19'!D47</f>
        <v>1.22</v>
      </c>
      <c r="G47" s="48">
        <f>D47*'Teine 19'!G47/'Teine 19'!D47</f>
        <v>0.64</v>
      </c>
      <c r="H47" s="48">
        <f>D47*'Teine 19'!H47/'Teine 19'!D47</f>
        <v>0.86</v>
      </c>
    </row>
    <row r="48" spans="2:8" ht="16.5" customHeight="1">
      <c r="B48" s="39"/>
      <c r="C48" s="123" t="str">
        <f>'Teine 19'!C48</f>
        <v>Mahl (erinevad maitsed)</v>
      </c>
      <c r="D48" s="77">
        <v>25</v>
      </c>
      <c r="E48" s="48">
        <f>D48*'Teine 19'!E48/'Teine 19'!D48</f>
        <v>12.132200000000001</v>
      </c>
      <c r="F48" s="48">
        <f>D48*'Teine 19'!F48/'Teine 19'!D48</f>
        <v>2.9455</v>
      </c>
      <c r="G48" s="48">
        <f>D48*'Teine 19'!G48/'Teine 19'!D48</f>
        <v>1.2500000000000001E-2</v>
      </c>
      <c r="H48" s="48">
        <f>D48*'Teine 19'!H48/'Teine 19'!D48</f>
        <v>9.0749999999999997E-2</v>
      </c>
    </row>
    <row r="49" spans="2:8" ht="16.5" customHeight="1">
      <c r="B49" s="39"/>
      <c r="C49" s="123" t="str">
        <f>'Teine 19'!C49</f>
        <v>Joogijogurt R 1,5%, maitsestatud (L)</v>
      </c>
      <c r="D49" s="50">
        <v>25</v>
      </c>
      <c r="E49" s="48">
        <f>D49*'Teine 19'!E49/'Teine 19'!D49</f>
        <v>18.686499999999999</v>
      </c>
      <c r="F49" s="48">
        <f>D49*'Teine 19'!F49/'Teine 19'!D49</f>
        <v>3.0307499999999998</v>
      </c>
      <c r="G49" s="48">
        <f>D49*'Teine 19'!G49/'Teine 19'!D49</f>
        <v>0.375</v>
      </c>
      <c r="H49" s="48">
        <f>D49*'Teine 19'!H49/'Teine 19'!D49</f>
        <v>0.8</v>
      </c>
    </row>
    <row r="50" spans="2:8" ht="16.5" customHeight="1">
      <c r="B50" s="39"/>
      <c r="C50" s="123" t="str">
        <f>'Teine 19'!C50</f>
        <v>Tee, suhkruta</v>
      </c>
      <c r="D50" s="50">
        <v>50</v>
      </c>
      <c r="E50" s="48">
        <f>D50*'Teine 19'!E50/'Teine 19'!D50</f>
        <v>0.2</v>
      </c>
      <c r="F50" s="48">
        <f>D50*'Teine 19'!F50/'Teine 19'!D50</f>
        <v>0</v>
      </c>
      <c r="G50" s="48">
        <f>D50*'Teine 19'!G50/'Teine 19'!D50</f>
        <v>0</v>
      </c>
      <c r="H50" s="48">
        <f>D50*'Teine 19'!H50/'Teine 19'!D50</f>
        <v>0.05</v>
      </c>
    </row>
    <row r="51" spans="2:8" ht="16.5" customHeight="1">
      <c r="B51" s="39"/>
      <c r="C51" s="123" t="str">
        <f>'Teine 19'!C51</f>
        <v>Rukkileiva (3 sorti) - ja sepikutoodete valik  (G)</v>
      </c>
      <c r="D51" s="50">
        <v>40</v>
      </c>
      <c r="E51" s="48">
        <f>D51*'Teine 19'!E51/'Teine 19'!D51</f>
        <v>98.48</v>
      </c>
      <c r="F51" s="48">
        <f>D51*'Teine 19'!F51/'Teine 19'!D51</f>
        <v>20.92</v>
      </c>
      <c r="G51" s="48">
        <f>D51*'Teine 19'!G51/'Teine 19'!D51</f>
        <v>0.8</v>
      </c>
      <c r="H51" s="48">
        <f>D51*'Teine 19'!H51/'Teine 19'!D51</f>
        <v>2.86</v>
      </c>
    </row>
    <row r="52" spans="2:8" ht="16.5" customHeight="1">
      <c r="B52" s="54"/>
      <c r="C52" s="123" t="str">
        <f>'Teine 19'!C52</f>
        <v>Õun (PRIA) (mahe)</v>
      </c>
      <c r="D52" s="48">
        <v>50</v>
      </c>
      <c r="E52" s="48">
        <f>D52*'Teine 19'!E52/'Teine 19'!D52</f>
        <v>24.038</v>
      </c>
      <c r="F52" s="48">
        <f>D52*'Teine 19'!F52/'Teine 19'!D52</f>
        <v>6.74</v>
      </c>
      <c r="G52" s="48">
        <f>D52*'Teine 19'!G52/'Teine 19'!D52</f>
        <v>0</v>
      </c>
      <c r="H52" s="48">
        <f>D52*'Teine 19'!H52/'Teine 19'!D52</f>
        <v>0</v>
      </c>
    </row>
    <row r="53" spans="2:8" s="53" customFormat="1" ht="15.75">
      <c r="B53" s="26"/>
      <c r="C53" s="87" t="s">
        <v>7</v>
      </c>
      <c r="D53" s="97"/>
      <c r="E53" s="97">
        <f>SUM(E37:E52)</f>
        <v>541.53005000000007</v>
      </c>
      <c r="F53" s="97">
        <f t="shared" ref="F53:H53" si="2">SUM(F37:F52)</f>
        <v>72.515550000000005</v>
      </c>
      <c r="G53" s="97">
        <f t="shared" si="2"/>
        <v>20.6233</v>
      </c>
      <c r="H53" s="97">
        <f t="shared" si="2"/>
        <v>19.637550000000005</v>
      </c>
    </row>
    <row r="54" spans="2:8" ht="24" customHeight="1">
      <c r="B54" s="21" t="s">
        <v>11</v>
      </c>
      <c r="C54" s="46"/>
      <c r="D54" s="125" t="s">
        <v>1</v>
      </c>
      <c r="E54" s="125" t="s">
        <v>2</v>
      </c>
      <c r="F54" s="125" t="s">
        <v>3</v>
      </c>
      <c r="G54" s="125" t="s">
        <v>4</v>
      </c>
      <c r="H54" s="125" t="s">
        <v>5</v>
      </c>
    </row>
    <row r="55" spans="2:8">
      <c r="B55" s="37" t="s">
        <v>6</v>
      </c>
      <c r="C55" s="124" t="str">
        <f>'Teine 19'!C55</f>
        <v>Kanasupp</v>
      </c>
      <c r="D55" s="85">
        <v>100</v>
      </c>
      <c r="E55" s="49">
        <f>D55*'Teine 19'!E55/'Teine 19'!D55</f>
        <v>54.720000000000006</v>
      </c>
      <c r="F55" s="49">
        <f>D55*'Teine 19'!F55/'Teine 19'!D55</f>
        <v>6.2080000000000002</v>
      </c>
      <c r="G55" s="49">
        <f>D55*'Teine 19'!G55/'Teine 19'!D55</f>
        <v>1.5840000000000001</v>
      </c>
      <c r="H55" s="49">
        <f>D55*'Teine 19'!H55/'Teine 19'!D55</f>
        <v>3.2320000000000002</v>
      </c>
    </row>
    <row r="56" spans="2:8">
      <c r="B56" s="37" t="s">
        <v>15</v>
      </c>
      <c r="C56" s="124" t="str">
        <f>'Teine 19'!C56</f>
        <v>Kuskussi-köögiviljasupp (G)</v>
      </c>
      <c r="D56" s="56">
        <v>100</v>
      </c>
      <c r="E56" s="49">
        <f>D56*'Teine 19'!E56/'Teine 19'!D56</f>
        <v>50.4</v>
      </c>
      <c r="F56" s="49">
        <f>D56*'Teine 19'!F56/'Teine 19'!D56</f>
        <v>8.24</v>
      </c>
      <c r="G56" s="49">
        <f>D56*'Teine 19'!G56/'Teine 19'!D56</f>
        <v>1.1759999999999999</v>
      </c>
      <c r="H56" s="49">
        <f>D56*'Teine 19'!H56/'Teine 19'!D56</f>
        <v>1.248</v>
      </c>
    </row>
    <row r="57" spans="2:8" s="5" customFormat="1">
      <c r="B57" s="23"/>
      <c r="C57" s="124" t="str">
        <f>'Teine 19'!C57</f>
        <v>Maisimannakreem mustsõstrakisselliga (L)</v>
      </c>
      <c r="D57" s="86">
        <v>100</v>
      </c>
      <c r="E57" s="49">
        <f>D57*'Teine 19'!E57/'Teine 19'!D57</f>
        <v>169</v>
      </c>
      <c r="F57" s="49">
        <f>D57*'Teine 19'!F57/'Teine 19'!D57</f>
        <v>35.5</v>
      </c>
      <c r="G57" s="49">
        <f>D57*'Teine 19'!G57/'Teine 19'!D57</f>
        <v>1.91</v>
      </c>
      <c r="H57" s="49">
        <f>D57*'Teine 19'!H57/'Teine 19'!D57</f>
        <v>1.67</v>
      </c>
    </row>
    <row r="58" spans="2:8">
      <c r="B58" s="39"/>
      <c r="C58" s="124" t="str">
        <f>'Teine 19'!C58</f>
        <v>Mustika panna cotta (L)</v>
      </c>
      <c r="D58" s="85">
        <v>100</v>
      </c>
      <c r="E58" s="49">
        <f>D58*'Teine 19'!E58/'Teine 19'!D58</f>
        <v>134</v>
      </c>
      <c r="F58" s="49">
        <f>D58*'Teine 19'!F58/'Teine 19'!D58</f>
        <v>16.2</v>
      </c>
      <c r="G58" s="49">
        <f>D58*'Teine 19'!G58/'Teine 19'!D58</f>
        <v>5.78</v>
      </c>
      <c r="H58" s="49">
        <f>D58*'Teine 19'!H58/'Teine 19'!D58</f>
        <v>4.0999999999999996</v>
      </c>
    </row>
    <row r="59" spans="2:8">
      <c r="B59" s="37"/>
      <c r="C59" s="124" t="str">
        <f>'Teine 19'!C59</f>
        <v>PRIA Piimatooted (piim, keefir R 2,5% ) (L)</v>
      </c>
      <c r="D59" s="108">
        <v>25</v>
      </c>
      <c r="E59" s="49">
        <f>D59*'Teine 19'!E59/'Teine 19'!D59</f>
        <v>14.1</v>
      </c>
      <c r="F59" s="49">
        <f>D59*'Teine 19'!F59/'Teine 19'!D59</f>
        <v>1.22</v>
      </c>
      <c r="G59" s="49">
        <f>D59*'Teine 19'!G59/'Teine 19'!D59</f>
        <v>0.64</v>
      </c>
      <c r="H59" s="49">
        <f>D59*'Teine 19'!H59/'Teine 19'!D59</f>
        <v>0.86</v>
      </c>
    </row>
    <row r="60" spans="2:8" ht="15.75">
      <c r="B60" s="54"/>
      <c r="C60" s="124" t="str">
        <f>'Teine 19'!C60</f>
        <v>Mahl (erinevad maitsed)</v>
      </c>
      <c r="D60" s="48">
        <v>25</v>
      </c>
      <c r="E60" s="49">
        <f>D60*'Teine 19'!E60/'Teine 19'!D60</f>
        <v>12.132200000000001</v>
      </c>
      <c r="F60" s="49">
        <f>D60*'Teine 19'!F60/'Teine 19'!D60</f>
        <v>2.9455</v>
      </c>
      <c r="G60" s="49">
        <f>D60*'Teine 19'!G60/'Teine 19'!D60</f>
        <v>1.2500000000000001E-2</v>
      </c>
      <c r="H60" s="49">
        <f>D60*'Teine 19'!H60/'Teine 19'!D60</f>
        <v>9.0749999999999997E-2</v>
      </c>
    </row>
    <row r="61" spans="2:8" ht="15.75">
      <c r="B61" s="54"/>
      <c r="C61" s="124" t="str">
        <f>'Teine 19'!C61</f>
        <v>Joogijogurt R 1,5%, maitsestatud (L)</v>
      </c>
      <c r="D61" s="48">
        <v>25</v>
      </c>
      <c r="E61" s="49">
        <f>D61*'Teine 19'!E61/'Teine 19'!D61</f>
        <v>18.686499999999999</v>
      </c>
      <c r="F61" s="49">
        <f>D61*'Teine 19'!F61/'Teine 19'!D61</f>
        <v>3.0307499999999998</v>
      </c>
      <c r="G61" s="49">
        <f>D61*'Teine 19'!G61/'Teine 19'!D61</f>
        <v>0.375</v>
      </c>
      <c r="H61" s="49">
        <f>D61*'Teine 19'!H61/'Teine 19'!D61</f>
        <v>0.8</v>
      </c>
    </row>
    <row r="62" spans="2:8" ht="15.75">
      <c r="B62" s="54"/>
      <c r="C62" s="124" t="str">
        <f>'Teine 19'!C62</f>
        <v>Tee, suhkruta</v>
      </c>
      <c r="D62" s="48">
        <v>50</v>
      </c>
      <c r="E62" s="49">
        <f>D62*'Teine 19'!E62/'Teine 19'!D62</f>
        <v>0.2</v>
      </c>
      <c r="F62" s="49">
        <f>D62*'Teine 19'!F62/'Teine 19'!D62</f>
        <v>0</v>
      </c>
      <c r="G62" s="49">
        <f>D62*'Teine 19'!G62/'Teine 19'!D62</f>
        <v>0</v>
      </c>
      <c r="H62" s="49">
        <f>D62*'Teine 19'!H62/'Teine 19'!D62</f>
        <v>0.05</v>
      </c>
    </row>
    <row r="63" spans="2:8" ht="15.75">
      <c r="B63" s="54"/>
      <c r="C63" s="124" t="str">
        <f>'Teine 19'!C63</f>
        <v>Rukkileiva (3 sorti) - ja sepikutoodete valik  (G)</v>
      </c>
      <c r="D63" s="48">
        <v>40</v>
      </c>
      <c r="E63" s="49">
        <f>D63*'Teine 19'!E63/'Teine 19'!D63</f>
        <v>98.48</v>
      </c>
      <c r="F63" s="49">
        <f>D63*'Teine 19'!F63/'Teine 19'!D63</f>
        <v>20.92</v>
      </c>
      <c r="G63" s="49">
        <f>D63*'Teine 19'!G63/'Teine 19'!D63</f>
        <v>0.8</v>
      </c>
      <c r="H63" s="49">
        <f>D63*'Teine 19'!H63/'Teine 19'!D63</f>
        <v>2.86</v>
      </c>
    </row>
    <row r="64" spans="2:8" ht="15.75">
      <c r="B64" s="54"/>
      <c r="C64" s="124" t="str">
        <f>'Teine 19'!C64</f>
        <v>Porgand (PRIA)</v>
      </c>
      <c r="D64" s="48">
        <v>50</v>
      </c>
      <c r="E64" s="49">
        <f>D64*'Teine 19'!E64/'Teine 19'!D64</f>
        <v>16.2</v>
      </c>
      <c r="F64" s="49">
        <f>D64*'Teine 19'!F64/'Teine 19'!D64</f>
        <v>4.25</v>
      </c>
      <c r="G64" s="49">
        <f>D64*'Teine 19'!G64/'Teine 19'!D64</f>
        <v>0.1</v>
      </c>
      <c r="H64" s="49">
        <f>D64*'Teine 19'!H64/'Teine 19'!D64</f>
        <v>0.3</v>
      </c>
    </row>
    <row r="65" spans="2:8" s="53" customFormat="1" ht="15.75">
      <c r="B65" s="26"/>
      <c r="C65" s="87" t="s">
        <v>7</v>
      </c>
      <c r="D65" s="97"/>
      <c r="E65" s="97">
        <f>SUM(E55:E64)</f>
        <v>567.91870000000006</v>
      </c>
      <c r="F65" s="97">
        <f t="shared" ref="F65:H65" si="3">SUM(F55:F64)</f>
        <v>98.51424999999999</v>
      </c>
      <c r="G65" s="97">
        <f t="shared" si="3"/>
        <v>12.3775</v>
      </c>
      <c r="H65" s="97">
        <f t="shared" si="3"/>
        <v>15.210750000000001</v>
      </c>
    </row>
    <row r="66" spans="2:8" ht="24" customHeight="1">
      <c r="B66" s="21" t="s">
        <v>12</v>
      </c>
      <c r="C66" s="95"/>
      <c r="D66" s="125" t="s">
        <v>1</v>
      </c>
      <c r="E66" s="125" t="s">
        <v>2</v>
      </c>
      <c r="F66" s="125" t="s">
        <v>3</v>
      </c>
      <c r="G66" s="125" t="s">
        <v>4</v>
      </c>
      <c r="H66" s="125" t="s">
        <v>5</v>
      </c>
    </row>
    <row r="67" spans="2:8" ht="15.75" customHeight="1">
      <c r="B67" s="39" t="s">
        <v>6</v>
      </c>
      <c r="C67" s="122" t="str">
        <f>'Teine 19'!C67</f>
        <v>Lõhetükid koorekastmes (G, L)</v>
      </c>
      <c r="D67" s="55">
        <v>100</v>
      </c>
      <c r="E67" s="48">
        <f>D67*'Teine 19'!E67/'Teine 19'!D67</f>
        <v>193</v>
      </c>
      <c r="F67" s="48">
        <f>D67*'Teine 19'!F67/'Teine 19'!D67</f>
        <v>5.36</v>
      </c>
      <c r="G67" s="48">
        <f>D67*'Teine 19'!G67/'Teine 19'!D67</f>
        <v>13.2</v>
      </c>
      <c r="H67" s="48">
        <f>D67*'Teine 19'!H67/'Teine 19'!D67</f>
        <v>13</v>
      </c>
    </row>
    <row r="68" spans="2:8" ht="15.75" customHeight="1">
      <c r="B68" s="39" t="s">
        <v>15</v>
      </c>
      <c r="C68" s="122" t="str">
        <f>'Teine 19'!C68</f>
        <v>Suvikõrvitsa-spinatikotletid juustuga (G, L, PT)</v>
      </c>
      <c r="D68" s="55">
        <v>50</v>
      </c>
      <c r="E68" s="48">
        <f>D68*'Teine 19'!E68/'Teine 19'!D68</f>
        <v>62.7</v>
      </c>
      <c r="F68" s="48">
        <f>D68*'Teine 19'!F68/'Teine 19'!D68</f>
        <v>5.43</v>
      </c>
      <c r="G68" s="48">
        <f>D68*'Teine 19'!G68/'Teine 19'!D68</f>
        <v>2.97</v>
      </c>
      <c r="H68" s="48">
        <f>D68*'Teine 19'!H68/'Teine 19'!D68</f>
        <v>2.97</v>
      </c>
    </row>
    <row r="69" spans="2:8" ht="15.75" customHeight="1">
      <c r="B69" s="39"/>
      <c r="C69" s="122" t="str">
        <f>'Teine 19'!C69</f>
        <v>Kartul, aurutatud (mahe)</v>
      </c>
      <c r="D69" s="55">
        <v>50</v>
      </c>
      <c r="E69" s="48">
        <f>D69*'Teine 19'!E69/'Teine 19'!D69</f>
        <v>36.975000000000001</v>
      </c>
      <c r="F69" s="48">
        <f>E69*'Teine 19'!F69/'Teine 19'!E69</f>
        <v>8.4149999999999991</v>
      </c>
      <c r="G69" s="48">
        <f>F69*'Teine 19'!G69/'Teine 19'!F69</f>
        <v>5.099999999999999E-2</v>
      </c>
      <c r="H69" s="48">
        <f>G69*'Teine 19'!H69/'Teine 19'!G69</f>
        <v>0.96899999999999986</v>
      </c>
    </row>
    <row r="70" spans="2:8">
      <c r="B70" s="39"/>
      <c r="C70" s="122" t="str">
        <f>'Teine 19'!C70</f>
        <v>Tatar, aurutatud (mahe)</v>
      </c>
      <c r="D70" s="48">
        <v>50</v>
      </c>
      <c r="E70" s="48">
        <f>D70*'Teine 19'!E70/'Teine 19'!D70</f>
        <v>40.29999999999999</v>
      </c>
      <c r="F70" s="48">
        <f>D70*'Teine 19'!F70/'Teine 19'!D70</f>
        <v>8.4875000000000007</v>
      </c>
      <c r="G70" s="48">
        <f>D70*'Teine 19'!G70/'Teine 19'!D70</f>
        <v>0.25</v>
      </c>
      <c r="H70" s="48">
        <f>D70*'Teine 19'!H70/'Teine 19'!D70</f>
        <v>1.4875</v>
      </c>
    </row>
    <row r="71" spans="2:8">
      <c r="B71" s="39"/>
      <c r="C71" s="122" t="str">
        <f>'Teine 19'!C71</f>
        <v>Ahjuköögiviljad</v>
      </c>
      <c r="D71" s="48">
        <v>80</v>
      </c>
      <c r="E71" s="48">
        <f>D71*'Teine 19'!E71/'Teine 19'!D71</f>
        <v>70.917600000000007</v>
      </c>
      <c r="F71" s="48">
        <f>E71*'Teine 19'!F71/'Teine 19'!E71</f>
        <v>11.943199999999999</v>
      </c>
      <c r="G71" s="48">
        <f>F71*'Teine 19'!G71/'Teine 19'!F71</f>
        <v>2.7591999999999994</v>
      </c>
      <c r="H71" s="48">
        <f>G71*'Teine 19'!H71/'Teine 19'!G71</f>
        <v>1.1535999999999997</v>
      </c>
    </row>
    <row r="72" spans="2:8">
      <c r="B72" s="39"/>
      <c r="C72" s="122" t="str">
        <f>'Teine 19'!C72</f>
        <v>Külm küüslaugu-jogurtikaste (L)</v>
      </c>
      <c r="D72" s="48">
        <v>50</v>
      </c>
      <c r="E72" s="48">
        <f>D72*'Teine 19'!E72/'Teine 19'!D72</f>
        <v>63.95150000000001</v>
      </c>
      <c r="F72" s="48">
        <f>D72*'Teine 19'!F72/'Teine 19'!D72</f>
        <v>7.019000000000001</v>
      </c>
      <c r="G72" s="48">
        <f>D72*'Teine 19'!G72/'Teine 19'!D72</f>
        <v>3.431</v>
      </c>
      <c r="H72" s="48">
        <f>D72*'Teine 19'!H72/'Teine 19'!D72</f>
        <v>1.278</v>
      </c>
    </row>
    <row r="73" spans="2:8" ht="15.75">
      <c r="B73" s="54"/>
      <c r="C73" s="122" t="str">
        <f>'Teine 19'!C73</f>
        <v>Mahla-õlikaste</v>
      </c>
      <c r="D73" s="48">
        <v>5</v>
      </c>
      <c r="E73" s="48">
        <f>D73*'Teine 19'!E73/'Teine 19'!D73</f>
        <v>32.189399999999999</v>
      </c>
      <c r="F73" s="48">
        <f>D73*'Teine 19'!F73/'Teine 19'!D73</f>
        <v>9.7050000000000011E-2</v>
      </c>
      <c r="G73" s="48">
        <f>D73*'Teine 19'!G73/'Teine 19'!D73</f>
        <v>3.5305500000000003</v>
      </c>
      <c r="H73" s="48">
        <f>D73*'Teine 19'!H73/'Teine 19'!D73</f>
        <v>1.3550000000000001E-2</v>
      </c>
    </row>
    <row r="74" spans="2:8" ht="15.75">
      <c r="B74" s="54"/>
      <c r="C74" s="122" t="str">
        <f>'Teine 19'!C74</f>
        <v>Peedi-piprajuuresalat</v>
      </c>
      <c r="D74" s="48">
        <v>50</v>
      </c>
      <c r="E74" s="48">
        <f>D74*'Teine 19'!E74/'Teine 19'!D74</f>
        <v>29.194500000000001</v>
      </c>
      <c r="F74" s="48">
        <f>D74*'Teine 19'!F74/'Teine 19'!D74</f>
        <v>5.1740000000000013</v>
      </c>
      <c r="G74" s="48">
        <f>D74*'Teine 19'!G74/'Teine 19'!D74</f>
        <v>0.83599999999999997</v>
      </c>
      <c r="H74" s="48">
        <f>D74*'Teine 19'!H74/'Teine 19'!D74</f>
        <v>0.77100000000000013</v>
      </c>
    </row>
    <row r="75" spans="2:8" s="5" customFormat="1">
      <c r="B75" s="24"/>
      <c r="C75" s="122" t="str">
        <f>'Teine 19'!C75</f>
        <v>Hiina kapsas, marineeritud punane sibul, brokoli</v>
      </c>
      <c r="D75" s="84">
        <v>30</v>
      </c>
      <c r="E75" s="48">
        <f>D75*'Teine 19'!E75/'Teine 19'!D75</f>
        <v>9.0259999999999998</v>
      </c>
      <c r="F75" s="48">
        <f>D75*'Teine 19'!F75/'Teine 19'!D75</f>
        <v>1.6300000000000001</v>
      </c>
      <c r="G75" s="48">
        <f>D75*'Teine 19'!G75/'Teine 19'!D75</f>
        <v>0.11000000000000001</v>
      </c>
      <c r="H75" s="48">
        <f>D75*'Teine 19'!H75/'Teine 19'!D75</f>
        <v>0.7</v>
      </c>
    </row>
    <row r="76" spans="2:8" s="5" customFormat="1">
      <c r="B76" s="24"/>
      <c r="C76" s="122" t="str">
        <f>'Teine 19'!C76</f>
        <v>Seemnesegu (mahe)</v>
      </c>
      <c r="D76" s="84">
        <v>10</v>
      </c>
      <c r="E76" s="48">
        <f>D76*'Teine 19'!E76/'Teine 19'!D76</f>
        <v>60.876700000000007</v>
      </c>
      <c r="F76" s="48">
        <f>D76*'Teine 19'!F76/'Teine 19'!D76</f>
        <v>1.2800000000000002</v>
      </c>
      <c r="G76" s="48">
        <f>D76*'Teine 19'!G76/'Teine 19'!D76</f>
        <v>5.1567000000000007</v>
      </c>
      <c r="H76" s="48">
        <f>D76*'Teine 19'!H76/'Teine 19'!D76</f>
        <v>2.8233000000000001</v>
      </c>
    </row>
    <row r="77" spans="2:8" ht="15.75">
      <c r="B77" s="54"/>
      <c r="C77" s="122" t="str">
        <f>'Teine 19'!C77</f>
        <v>PRIA Piimatooted (piim, keefir R 2,5% ) (L)</v>
      </c>
      <c r="D77" s="77">
        <v>25</v>
      </c>
      <c r="E77" s="48">
        <f>D77*'Teine 19'!E77/'Teine 19'!D77</f>
        <v>14.0975</v>
      </c>
      <c r="F77" s="48">
        <f>D77*'Teine 19'!F77/'Teine 19'!D77</f>
        <v>1.21875</v>
      </c>
      <c r="G77" s="48">
        <f>D77*'Teine 19'!G77/'Teine 19'!D77</f>
        <v>0.64249999999999996</v>
      </c>
      <c r="H77" s="48">
        <f>D77*'Teine 19'!H77/'Teine 19'!D77</f>
        <v>0.86</v>
      </c>
    </row>
    <row r="78" spans="2:8" ht="15.75">
      <c r="B78" s="54"/>
      <c r="C78" s="122" t="str">
        <f>'Teine 19'!C78</f>
        <v>Mahl (erinevad maitsed)</v>
      </c>
      <c r="D78" s="77">
        <v>25</v>
      </c>
      <c r="E78" s="48">
        <f>D78*'Teine 19'!E78/'Teine 19'!D78</f>
        <v>12.132200000000001</v>
      </c>
      <c r="F78" s="48">
        <f>D78*'Teine 19'!F78/'Teine 19'!D78</f>
        <v>2.9455</v>
      </c>
      <c r="G78" s="48">
        <f>D78*'Teine 19'!G78/'Teine 19'!D78</f>
        <v>1.2500000000000001E-2</v>
      </c>
      <c r="H78" s="48">
        <f>D78*'Teine 19'!H78/'Teine 19'!D78</f>
        <v>9.0749999999999997E-2</v>
      </c>
    </row>
    <row r="79" spans="2:8" ht="15.75">
      <c r="B79" s="54"/>
      <c r="C79" s="122" t="str">
        <f>'Teine 19'!C79</f>
        <v>Joogijogurt R 1,5%, maitsestatud (L)</v>
      </c>
      <c r="D79" s="77">
        <v>25</v>
      </c>
      <c r="E79" s="48">
        <f>D79*'Teine 19'!E79/'Teine 19'!D79</f>
        <v>18.686499999999999</v>
      </c>
      <c r="F79" s="48">
        <f>D79*'Teine 19'!F79/'Teine 19'!D79</f>
        <v>3.0307499999999998</v>
      </c>
      <c r="G79" s="48">
        <f>D79*'Teine 19'!G79/'Teine 19'!D79</f>
        <v>0.375</v>
      </c>
      <c r="H79" s="48">
        <f>D79*'Teine 19'!H79/'Teine 19'!D79</f>
        <v>0.8</v>
      </c>
    </row>
    <row r="80" spans="2:8" ht="15.75">
      <c r="B80" s="54"/>
      <c r="C80" s="122" t="str">
        <f>'Teine 19'!C80</f>
        <v>Tee, suhkruta</v>
      </c>
      <c r="D80" s="77">
        <v>50</v>
      </c>
      <c r="E80" s="48">
        <f>D80*'Teine 19'!E80/'Teine 19'!D80</f>
        <v>0.2</v>
      </c>
      <c r="F80" s="48">
        <f>D80*'Teine 19'!F80/'Teine 19'!D80</f>
        <v>0</v>
      </c>
      <c r="G80" s="48">
        <f>D80*'Teine 19'!G80/'Teine 19'!D80</f>
        <v>0</v>
      </c>
      <c r="H80" s="48">
        <f>D80*'Teine 19'!H80/'Teine 19'!D80</f>
        <v>0.05</v>
      </c>
    </row>
    <row r="81" spans="2:9" ht="15.75">
      <c r="B81" s="54"/>
      <c r="C81" s="122" t="str">
        <f>'Teine 19'!C81</f>
        <v>Rukkileiva (3 sorti) - ja sepikutoodete valik  (G)</v>
      </c>
      <c r="D81" s="50">
        <v>40</v>
      </c>
      <c r="E81" s="48">
        <f>D81*'Teine 19'!E81/'Teine 19'!D81</f>
        <v>98.48</v>
      </c>
      <c r="F81" s="48">
        <f>D81*'Teine 19'!F81/'Teine 19'!D81</f>
        <v>20.92</v>
      </c>
      <c r="G81" s="48">
        <f>D81*'Teine 19'!G81/'Teine 19'!D81</f>
        <v>0.8</v>
      </c>
      <c r="H81" s="48">
        <f>D81*'Teine 19'!H81/'Teine 19'!D81</f>
        <v>2.86</v>
      </c>
    </row>
    <row r="82" spans="2:9" ht="15.75">
      <c r="B82" s="54"/>
      <c r="C82" s="122" t="str">
        <f>'Teine 19'!C82</f>
        <v>Õun (PRIA)</v>
      </c>
      <c r="D82" s="50">
        <v>50</v>
      </c>
      <c r="E82" s="48">
        <f>D82*'Teine 19'!E82/'Teine 19'!D82</f>
        <v>24.04</v>
      </c>
      <c r="F82" s="48">
        <f>D82*'Teine 19'!F82/'Teine 19'!D82</f>
        <v>6.74</v>
      </c>
      <c r="G82" s="48">
        <f>D82*'Teine 19'!G82/'Teine 19'!D82</f>
        <v>0</v>
      </c>
      <c r="H82" s="48">
        <f>D82*'Teine 19'!H82/'Teine 19'!D82</f>
        <v>0</v>
      </c>
    </row>
    <row r="83" spans="2:9" s="53" customFormat="1" ht="15.75">
      <c r="B83" s="26"/>
      <c r="C83" s="27" t="s">
        <v>7</v>
      </c>
      <c r="D83" s="96"/>
      <c r="E83" s="89">
        <f>SUM(E67:E82)</f>
        <v>766.76689999999996</v>
      </c>
      <c r="F83" s="89">
        <f t="shared" ref="F83:H83" si="4">SUM(F67:F82)</f>
        <v>89.690749999999994</v>
      </c>
      <c r="G83" s="89">
        <f t="shared" si="4"/>
        <v>34.124449999999996</v>
      </c>
      <c r="H83" s="89">
        <f t="shared" si="4"/>
        <v>29.826699999999999</v>
      </c>
    </row>
    <row r="84" spans="2:9" ht="15.75">
      <c r="C84" s="18" t="s">
        <v>13</v>
      </c>
      <c r="E84" s="58">
        <f>AVERAGE(E22,E35,E53,E65,E83)</f>
        <v>650.68300666666676</v>
      </c>
      <c r="F84" s="58">
        <f>AVERAGE(F22,F35,F53,F65,F83)</f>
        <v>87.559850000000012</v>
      </c>
      <c r="G84" s="58">
        <f>AVERAGE(G22,G35,G53,G65,G83)</f>
        <v>21.35098</v>
      </c>
      <c r="H84" s="58">
        <f>AVERAGE(H22,H35,H53,H65,H83)</f>
        <v>19.874580000000002</v>
      </c>
      <c r="I84" s="5"/>
    </row>
    <row r="85" spans="2:9" ht="15.75">
      <c r="B85" s="438" t="s">
        <v>88</v>
      </c>
      <c r="C85" s="438"/>
      <c r="D85" s="438"/>
      <c r="E85" s="59"/>
      <c r="F85" s="59"/>
      <c r="G85" s="59"/>
      <c r="H85" s="59"/>
      <c r="I85" s="5"/>
    </row>
    <row r="86" spans="2:9">
      <c r="B86" s="437" t="s">
        <v>80</v>
      </c>
      <c r="C86" s="437"/>
      <c r="D86" s="437"/>
    </row>
    <row r="87" spans="2:9">
      <c r="B87" s="437" t="s">
        <v>81</v>
      </c>
      <c r="C87" s="437"/>
      <c r="D87" s="437"/>
      <c r="E87" s="4"/>
      <c r="F87" s="4"/>
      <c r="G87" s="4"/>
      <c r="H87" s="45"/>
    </row>
    <row r="88" spans="2:9" ht="33" customHeight="1">
      <c r="B88" s="443" t="s">
        <v>169</v>
      </c>
      <c r="C88" s="443"/>
      <c r="D88" s="443"/>
    </row>
    <row r="89" spans="2:9" ht="15.75">
      <c r="B89" s="438" t="s">
        <v>89</v>
      </c>
      <c r="C89" s="438"/>
      <c r="D89" s="438"/>
    </row>
    <row r="90" spans="2:9">
      <c r="B90" s="230" t="s">
        <v>84</v>
      </c>
      <c r="C90" s="437" t="s">
        <v>87</v>
      </c>
      <c r="D90" s="437"/>
    </row>
    <row r="91" spans="2:9">
      <c r="B91" s="230" t="s">
        <v>85</v>
      </c>
      <c r="C91" s="437" t="s">
        <v>86</v>
      </c>
      <c r="D91" s="437"/>
    </row>
    <row r="92" spans="2:9">
      <c r="B92" s="230" t="s">
        <v>79</v>
      </c>
      <c r="C92" s="437"/>
      <c r="D92" s="437"/>
    </row>
    <row r="93" spans="2:9" ht="15.75">
      <c r="B93" s="438" t="s">
        <v>82</v>
      </c>
      <c r="C93" s="438"/>
      <c r="D93" s="438"/>
    </row>
    <row r="94" spans="2:9">
      <c r="B94" s="437" t="s">
        <v>83</v>
      </c>
      <c r="C94" s="437"/>
      <c r="D94" s="437"/>
    </row>
  </sheetData>
  <mergeCells count="12">
    <mergeCell ref="B1:C4"/>
    <mergeCell ref="D1:D5"/>
    <mergeCell ref="B85:D85"/>
    <mergeCell ref="B86:D86"/>
    <mergeCell ref="B87:D87"/>
    <mergeCell ref="B93:D93"/>
    <mergeCell ref="B94:D94"/>
    <mergeCell ref="B88:D88"/>
    <mergeCell ref="B89:D89"/>
    <mergeCell ref="C90:D90"/>
    <mergeCell ref="C91:D91"/>
    <mergeCell ref="C92:D92"/>
  </mergeCells>
  <phoneticPr fontId="1" type="noConversion"/>
  <pageMargins left="0.7" right="0.7" top="0.75" bottom="0.75" header="0.3" footer="0.3"/>
  <pageSetup paperSize="9" scale="4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99"/>
  <sheetViews>
    <sheetView topLeftCell="A73" zoomScale="90" zoomScaleNormal="90" workbookViewId="0">
      <selection activeCell="L89" sqref="L89"/>
    </sheetView>
  </sheetViews>
  <sheetFormatPr defaultColWidth="9.28515625" defaultRowHeight="15"/>
  <cols>
    <col min="1" max="1" width="9.28515625" style="43"/>
    <col min="2" max="2" width="25.5703125" style="43" customWidth="1"/>
    <col min="3" max="3" width="58.5703125" style="43" customWidth="1"/>
    <col min="4" max="8" width="15.5703125" style="43" customWidth="1"/>
    <col min="9" max="16384" width="9.28515625" style="43"/>
  </cols>
  <sheetData>
    <row r="1" spans="2:12">
      <c r="B1" s="456"/>
      <c r="C1" s="456"/>
      <c r="D1" s="440" t="e" vm="1">
        <v>#VALUE!</v>
      </c>
    </row>
    <row r="2" spans="2:12">
      <c r="B2" s="456"/>
      <c r="C2" s="456"/>
      <c r="D2" s="440"/>
    </row>
    <row r="3" spans="2:12">
      <c r="B3" s="456"/>
      <c r="C3" s="456"/>
      <c r="D3" s="440"/>
    </row>
    <row r="4" spans="2:12">
      <c r="B4" s="456"/>
      <c r="C4" s="456"/>
      <c r="D4" s="440"/>
    </row>
    <row r="5" spans="2:12" ht="24" customHeight="1">
      <c r="B5" s="41" t="str">
        <f>'Teine 20'!B5</f>
        <v>Koolilõuna 12.05-16.05.2025</v>
      </c>
      <c r="C5" s="61"/>
      <c r="D5" s="441"/>
    </row>
    <row r="6" spans="2:12" s="45" customFormat="1" ht="24" customHeight="1">
      <c r="B6" s="21" t="s">
        <v>0</v>
      </c>
      <c r="C6" s="62"/>
      <c r="D6" s="47" t="s">
        <v>1</v>
      </c>
      <c r="E6" s="47" t="s">
        <v>2</v>
      </c>
      <c r="F6" s="47" t="s">
        <v>3</v>
      </c>
      <c r="G6" s="47" t="s">
        <v>4</v>
      </c>
      <c r="H6" s="47" t="s">
        <v>5</v>
      </c>
    </row>
    <row r="7" spans="2:12">
      <c r="B7" s="37" t="s">
        <v>6</v>
      </c>
      <c r="C7" s="126" t="str">
        <f>'Teine 20'!C7</f>
        <v>Böfstrooganov (G, L)</v>
      </c>
      <c r="D7" s="110">
        <v>50</v>
      </c>
      <c r="E7" s="109">
        <f>D7*'Teine 20'!E7/'Teine 20'!D7</f>
        <v>72.666666666666671</v>
      </c>
      <c r="F7" s="109">
        <f>D7*'Teine 20'!F7/'Teine 20'!D7</f>
        <v>2.9666666666666672</v>
      </c>
      <c r="G7" s="109">
        <f>D7*'Teine 20'!G7/'Teine 20'!D7</f>
        <v>5.1733333333333338</v>
      </c>
      <c r="H7" s="109">
        <f>D7*'Teine 20'!H7/'Teine 20'!D7</f>
        <v>3.4200000000000004</v>
      </c>
    </row>
    <row r="8" spans="2:12">
      <c r="B8" s="37" t="s">
        <v>15</v>
      </c>
      <c r="C8" s="126" t="str">
        <f>'Teine 20'!C8</f>
        <v>Seenestrooganov (G, L)</v>
      </c>
      <c r="D8" s="110">
        <v>50</v>
      </c>
      <c r="E8" s="109">
        <f>D8*'Teine 20'!E8/'Teine 20'!D8</f>
        <v>29.916666666666668</v>
      </c>
      <c r="F8" s="109">
        <f>D8*'Teine 20'!F8/'Teine 20'!D8</f>
        <v>2.0833333333333335</v>
      </c>
      <c r="G8" s="109">
        <f>D8*'Teine 20'!G8/'Teine 20'!D8</f>
        <v>2.0583333333333336</v>
      </c>
      <c r="H8" s="109">
        <f>D8*'Teine 20'!H8/'Teine 20'!D8</f>
        <v>0.72916666666666663</v>
      </c>
    </row>
    <row r="9" spans="2:12">
      <c r="B9" s="39"/>
      <c r="C9" s="126" t="str">
        <f>'Teine 20'!C9</f>
        <v>Täisterapasta/pasta (G)</v>
      </c>
      <c r="D9" s="48">
        <v>50</v>
      </c>
      <c r="E9" s="109">
        <f>D9*'Teine 20'!E9/'Teine 20'!D9</f>
        <v>40.29999999999999</v>
      </c>
      <c r="F9" s="109">
        <f>D9*'Teine 20'!F9/'Teine 20'!D9</f>
        <v>8.4875000000000007</v>
      </c>
      <c r="G9" s="109">
        <f>D9*'Teine 20'!G9/'Teine 20'!D9</f>
        <v>0.25</v>
      </c>
      <c r="H9" s="109">
        <f>D9*'Teine 20'!H9/'Teine 20'!D9</f>
        <v>1.4875</v>
      </c>
    </row>
    <row r="10" spans="2:12" ht="15.75" customHeight="1">
      <c r="B10" s="39"/>
      <c r="C10" s="126" t="str">
        <f>'Teine 20'!C10</f>
        <v>Riis, aurutatud (mahe)</v>
      </c>
      <c r="D10" s="48">
        <v>50</v>
      </c>
      <c r="E10" s="109">
        <f>D10*'Teine 20'!E10/'Teine 20'!D10</f>
        <v>78.851000000000013</v>
      </c>
      <c r="F10" s="109">
        <f>D10*'Teine 20'!F10/'Teine 20'!D10</f>
        <v>13.437999999999999</v>
      </c>
      <c r="G10" s="109">
        <f>D10*'Teine 20'!G10/'Teine 20'!D10</f>
        <v>2.371</v>
      </c>
      <c r="H10" s="109">
        <f>D10*'Teine 20'!H10/'Teine 20'!D10</f>
        <v>1.1385000000000001</v>
      </c>
    </row>
    <row r="11" spans="2:12">
      <c r="B11" s="39"/>
      <c r="C11" s="126" t="str">
        <f>'Teine 20'!C11</f>
        <v>Peet, röstitud</v>
      </c>
      <c r="D11" s="48">
        <v>80</v>
      </c>
      <c r="E11" s="109">
        <f>D11*'Teine 20'!E11/'Teine 20'!D11</f>
        <v>48.672000000000004</v>
      </c>
      <c r="F11" s="109">
        <f>D11*'Teine 20'!F11/'Teine 20'!D11</f>
        <v>10.005599999999999</v>
      </c>
      <c r="G11" s="109">
        <f>D11*'Teine 20'!G11/'Teine 20'!D11</f>
        <v>0.89840000000000009</v>
      </c>
      <c r="H11" s="109">
        <f>D11*'Teine 20'!H11/'Teine 20'!D11</f>
        <v>1.3464</v>
      </c>
    </row>
    <row r="12" spans="2:12">
      <c r="B12" s="39"/>
      <c r="C12" s="126" t="str">
        <f>'Teine 20'!C12</f>
        <v xml:space="preserve">Mahla-õlikaste </v>
      </c>
      <c r="D12" s="48">
        <v>5</v>
      </c>
      <c r="E12" s="109">
        <f>D12*'Teine 20'!E12/'Teine 20'!D12</f>
        <v>32.189399999999999</v>
      </c>
      <c r="F12" s="109">
        <f>D12*'Teine 20'!F12/'Teine 20'!D12</f>
        <v>9.7050000000000011E-2</v>
      </c>
      <c r="G12" s="109">
        <f>D12*'Teine 20'!G12/'Teine 20'!D12</f>
        <v>3.5305500000000003</v>
      </c>
      <c r="H12" s="109">
        <f>D12*'Teine 20'!H12/'Teine 20'!D12</f>
        <v>1.3550000000000001E-2</v>
      </c>
    </row>
    <row r="13" spans="2:12">
      <c r="B13" s="39"/>
      <c r="C13" s="126" t="str">
        <f>'Teine 20'!C13</f>
        <v>Porgandi-apelsinisalat</v>
      </c>
      <c r="D13" s="48">
        <v>50</v>
      </c>
      <c r="E13" s="109">
        <f>D13*'Teine 20'!E13/'Teine 20'!D13</f>
        <v>26.936</v>
      </c>
      <c r="F13" s="109">
        <f>D13*'Teine 20'!F13/'Teine 20'!D13</f>
        <v>4.5049999999999999</v>
      </c>
      <c r="G13" s="109">
        <f>D13*'Teine 20'!G13/'Teine 20'!D13</f>
        <v>1.0780000000000001</v>
      </c>
      <c r="H13" s="109">
        <f>D13*'Teine 20'!H13/'Teine 20'!D13</f>
        <v>0.39399999999999996</v>
      </c>
      <c r="I13" s="44"/>
      <c r="J13" s="44"/>
      <c r="K13" s="44"/>
      <c r="L13" s="44"/>
    </row>
    <row r="14" spans="2:12">
      <c r="B14" s="39"/>
      <c r="C14" s="126" t="str">
        <f>'Teine 20'!C14</f>
        <v>Kapsas, paprika, porrulauk (mahe kapsas)</v>
      </c>
      <c r="D14" s="48">
        <v>30</v>
      </c>
      <c r="E14" s="109">
        <f>D14*'Teine 20'!E14/'Teine 20'!D14</f>
        <v>8.2256</v>
      </c>
      <c r="F14" s="109">
        <f>D14*'Teine 20'!F14/'Teine 20'!D14</f>
        <v>1.8950000000000005</v>
      </c>
      <c r="G14" s="109">
        <f>D14*'Teine 20'!G14/'Teine 20'!D14</f>
        <v>5.000000000000001E-2</v>
      </c>
      <c r="H14" s="109">
        <f>D14*'Teine 20'!H14/'Teine 20'!D14</f>
        <v>0.41000000000000003</v>
      </c>
      <c r="I14" s="44"/>
      <c r="J14" s="44"/>
      <c r="K14" s="44"/>
      <c r="L14" s="44"/>
    </row>
    <row r="15" spans="2:12">
      <c r="B15" s="39"/>
      <c r="C15" s="126" t="str">
        <f>'Teine 20'!C15</f>
        <v>Seemnesegu (mahe)</v>
      </c>
      <c r="D15" s="84">
        <v>5</v>
      </c>
      <c r="E15" s="109">
        <f>D15*'Teine 20'!E15/'Teine 20'!D15</f>
        <v>30.58175</v>
      </c>
      <c r="F15" s="109">
        <f>D15*'Teine 20'!F15/'Teine 20'!D15</f>
        <v>0.64875000000000005</v>
      </c>
      <c r="G15" s="109">
        <f>D15*'Teine 20'!G15/'Teine 20'!D15</f>
        <v>2.6702500000000002</v>
      </c>
      <c r="H15" s="109">
        <f>D15*'Teine 20'!H15/'Teine 20'!D15</f>
        <v>1.2762500000000001</v>
      </c>
      <c r="I15" s="44"/>
      <c r="J15" s="44"/>
      <c r="K15" s="44"/>
      <c r="L15" s="44"/>
    </row>
    <row r="16" spans="2:12">
      <c r="B16" s="39"/>
      <c r="C16" s="126" t="str">
        <f>'Teine 20'!C16</f>
        <v>PRIA Piimatooted (piim, keefir R 2,5% ) (L)</v>
      </c>
      <c r="D16" s="84">
        <v>25</v>
      </c>
      <c r="E16" s="109">
        <f>D16*'Teine 20'!E16/'Teine 20'!D16</f>
        <v>14.1</v>
      </c>
      <c r="F16" s="109">
        <f>D16*'Teine 20'!F16/'Teine 20'!D16</f>
        <v>1.22</v>
      </c>
      <c r="G16" s="109">
        <f>D16*'Teine 20'!G16/'Teine 20'!D16</f>
        <v>0.64</v>
      </c>
      <c r="H16" s="109">
        <f>D16*'Teine 20'!H16/'Teine 20'!D16</f>
        <v>0.86</v>
      </c>
      <c r="I16" s="44"/>
      <c r="J16" s="44"/>
      <c r="K16" s="44"/>
      <c r="L16" s="44"/>
    </row>
    <row r="17" spans="2:12">
      <c r="B17" s="39"/>
      <c r="C17" s="126" t="str">
        <f>'Teine 20'!C17</f>
        <v>Mahlajook (erinevad maitsed)</v>
      </c>
      <c r="D17" s="84">
        <v>25</v>
      </c>
      <c r="E17" s="109">
        <f>D17*'Teine 20'!E17/'Teine 20'!D17</f>
        <v>12.132200000000001</v>
      </c>
      <c r="F17" s="109">
        <f>D17*'Teine 20'!F17/'Teine 20'!D17</f>
        <v>2.9455</v>
      </c>
      <c r="G17" s="109">
        <f>D17*'Teine 20'!G17/'Teine 20'!D17</f>
        <v>1.2500000000000001E-2</v>
      </c>
      <c r="H17" s="109">
        <f>D17*'Teine 20'!H17/'Teine 20'!D17</f>
        <v>9.0749999999999997E-2</v>
      </c>
      <c r="I17" s="44"/>
      <c r="J17" s="44"/>
      <c r="K17" s="44"/>
      <c r="L17" s="44"/>
    </row>
    <row r="18" spans="2:12">
      <c r="B18" s="39"/>
      <c r="C18" s="126" t="str">
        <f>'Teine 20'!C18</f>
        <v>Joogijogurt R 1,5%, maitsestatud (L)</v>
      </c>
      <c r="D18" s="48">
        <v>25</v>
      </c>
      <c r="E18" s="109">
        <f>D18*'Teine 20'!E18/'Teine 20'!D18</f>
        <v>18.686499999999999</v>
      </c>
      <c r="F18" s="109">
        <f>D18*'Teine 20'!F18/'Teine 20'!D18</f>
        <v>3.0307499999999998</v>
      </c>
      <c r="G18" s="109">
        <f>D18*'Teine 20'!G18/'Teine 20'!D18</f>
        <v>0.375</v>
      </c>
      <c r="H18" s="109">
        <f>D18*'Teine 20'!H18/'Teine 20'!D18</f>
        <v>0.8</v>
      </c>
      <c r="I18" s="44"/>
      <c r="J18" s="44"/>
      <c r="K18" s="44"/>
      <c r="L18" s="44"/>
    </row>
    <row r="19" spans="2:12">
      <c r="B19" s="39"/>
      <c r="C19" s="126" t="str">
        <f>'Teine 20'!C19</f>
        <v>Tee, suhkruta</v>
      </c>
      <c r="D19" s="48">
        <v>50</v>
      </c>
      <c r="E19" s="109">
        <f>D19*'Teine 20'!E19/'Teine 20'!D19</f>
        <v>0.2</v>
      </c>
      <c r="F19" s="109">
        <f>D19*'Teine 20'!F19/'Teine 20'!D19</f>
        <v>0</v>
      </c>
      <c r="G19" s="109">
        <f>D19*'Teine 20'!G19/'Teine 20'!D19</f>
        <v>0</v>
      </c>
      <c r="H19" s="109">
        <f>D19*'Teine 20'!H19/'Teine 20'!D19</f>
        <v>0.05</v>
      </c>
      <c r="I19" s="44"/>
      <c r="J19" s="44"/>
      <c r="K19" s="44"/>
      <c r="L19" s="44"/>
    </row>
    <row r="20" spans="2:12">
      <c r="B20" s="39"/>
      <c r="C20" s="126" t="str">
        <f>'Teine 20'!C20</f>
        <v>Rukkileiva (3 sorti) - ja sepikutoodete valik  (G)</v>
      </c>
      <c r="D20" s="77">
        <v>40</v>
      </c>
      <c r="E20" s="109">
        <f>D20*'Teine 20'!E20/'Teine 20'!D20</f>
        <v>98.48</v>
      </c>
      <c r="F20" s="109">
        <f>D20*'Teine 20'!F20/'Teine 20'!D20</f>
        <v>20.92</v>
      </c>
      <c r="G20" s="109">
        <f>D20*'Teine 20'!G20/'Teine 20'!D20</f>
        <v>0.8</v>
      </c>
      <c r="H20" s="109">
        <f>D20*'Teine 20'!H20/'Teine 20'!D20</f>
        <v>2.86</v>
      </c>
    </row>
    <row r="21" spans="2:12">
      <c r="B21" s="39"/>
      <c r="C21" s="126" t="str">
        <f>'Teine 20'!C21</f>
        <v>Pirn (PRIA)</v>
      </c>
      <c r="D21" s="50">
        <v>50</v>
      </c>
      <c r="E21" s="109">
        <f>D21*'Teine 20'!E21/'Teine 20'!D21</f>
        <v>19.989999999999998</v>
      </c>
      <c r="F21" s="109">
        <f>D21*'Teine 20'!F21/'Teine 20'!D21</f>
        <v>5.97</v>
      </c>
      <c r="G21" s="109">
        <f>D21*'Teine 20'!G21/'Teine 20'!D21</f>
        <v>0</v>
      </c>
      <c r="H21" s="109">
        <f>D21*'Teine 20'!H21/'Teine 20'!D21</f>
        <v>0.15</v>
      </c>
    </row>
    <row r="22" spans="2:12" s="70" customFormat="1" ht="15.75">
      <c r="B22" s="66"/>
      <c r="C22" s="67" t="s">
        <v>7</v>
      </c>
      <c r="D22" s="68"/>
      <c r="E22" s="69">
        <f>SUM(E7:E21)</f>
        <v>531.92778333333331</v>
      </c>
      <c r="F22" s="69">
        <f>SUM(F7:F21)</f>
        <v>78.213150000000013</v>
      </c>
      <c r="G22" s="69">
        <f>SUM(G7:G21)</f>
        <v>19.907366666666668</v>
      </c>
      <c r="H22" s="69">
        <f>SUM(H7:H21)</f>
        <v>15.026116666666669</v>
      </c>
    </row>
    <row r="23" spans="2:12" s="45" customFormat="1" ht="24" customHeight="1">
      <c r="B23" s="21" t="s">
        <v>8</v>
      </c>
      <c r="C23" s="62"/>
      <c r="D23" s="47" t="s">
        <v>1</v>
      </c>
      <c r="E23" s="47" t="s">
        <v>2</v>
      </c>
      <c r="F23" s="47" t="s">
        <v>3</v>
      </c>
      <c r="G23" s="47" t="s">
        <v>4</v>
      </c>
      <c r="H23" s="47" t="s">
        <v>5</v>
      </c>
    </row>
    <row r="24" spans="2:12">
      <c r="B24" s="37" t="s">
        <v>6</v>
      </c>
      <c r="C24" s="216" t="str">
        <f>'Teine 20'!C24</f>
        <v>Sinepine sealihakaste (G, L)</v>
      </c>
      <c r="D24" s="217">
        <v>50</v>
      </c>
      <c r="E24" s="63">
        <f>D24*'Teine 20'!E24/'Teine 20'!D24</f>
        <v>65.919499999999999</v>
      </c>
      <c r="F24" s="63">
        <f>E24*'Teine 20'!F24/'Teine 20'!E24</f>
        <v>1.5055000000000001</v>
      </c>
      <c r="G24" s="63">
        <f>F24*'Teine 20'!G24/'Teine 20'!F24</f>
        <v>4.5175000000000001</v>
      </c>
      <c r="H24" s="63">
        <f>G24*'Teine 20'!H24/'Teine 20'!G24</f>
        <v>4.8715000000000002</v>
      </c>
      <c r="J24" s="13"/>
    </row>
    <row r="25" spans="2:12">
      <c r="B25" s="37" t="s">
        <v>15</v>
      </c>
      <c r="C25" s="216" t="str">
        <f>'Teine 20'!C25</f>
        <v>Stoovitud porgandid (G, L)</v>
      </c>
      <c r="D25" s="218">
        <v>50</v>
      </c>
      <c r="E25" s="63">
        <f>D25*'Teine 20'!E25/'Teine 20'!D25</f>
        <v>34.533333333333331</v>
      </c>
      <c r="F25" s="63">
        <f>E25*'Teine 20'!F25/'Teine 20'!E25</f>
        <v>2.5533333333333328</v>
      </c>
      <c r="G25" s="63">
        <f>F25*'Teine 20'!G25/'Teine 20'!F25</f>
        <v>2.3133333333333326</v>
      </c>
      <c r="H25" s="63">
        <f>G25*'Teine 20'!H25/'Teine 20'!G25</f>
        <v>0.48933333333333318</v>
      </c>
    </row>
    <row r="26" spans="2:12">
      <c r="B26" s="37"/>
      <c r="C26" s="216" t="str">
        <f>'Teine 20'!C26</f>
        <v>Täisterapasta/pasta (G)</v>
      </c>
      <c r="D26" s="218">
        <v>50</v>
      </c>
      <c r="E26" s="63">
        <f>D26*'Teine 20'!E26/'Teine 20'!D26</f>
        <v>85.782499999999999</v>
      </c>
      <c r="F26" s="63">
        <f>E26*'Teine 20'!F26/'Teine 20'!E26</f>
        <v>17.828499999999998</v>
      </c>
      <c r="G26" s="63">
        <f>F26*'Teine 20'!G26/'Teine 20'!F26</f>
        <v>0.67249999999999988</v>
      </c>
      <c r="H26" s="63">
        <f>G26*'Teine 20'!H26/'Teine 20'!G26</f>
        <v>2.8384999999999994</v>
      </c>
    </row>
    <row r="27" spans="2:12">
      <c r="B27" s="37"/>
      <c r="C27" s="216" t="str">
        <f>'Teine 20'!C27</f>
        <v>Tatar, aurutatud (mahe)</v>
      </c>
      <c r="D27" s="218">
        <v>50</v>
      </c>
      <c r="E27" s="63">
        <f>D27*'Teine 20'!E27/'Teine 20'!D27</f>
        <v>40.29999999999999</v>
      </c>
      <c r="F27" s="63">
        <f>E27*'Teine 20'!F27/'Teine 20'!E27</f>
        <v>8.4874999999999989</v>
      </c>
      <c r="G27" s="63">
        <f>F27*'Teine 20'!G27/'Teine 20'!F27</f>
        <v>0.24999999999999994</v>
      </c>
      <c r="H27" s="63">
        <f>G27*'Teine 20'!H27/'Teine 20'!G27</f>
        <v>1.4874999999999996</v>
      </c>
    </row>
    <row r="28" spans="2:12">
      <c r="B28" s="37"/>
      <c r="C28" s="216" t="str">
        <f>'Teine 20'!C28</f>
        <v>Kaalikas, röstitud</v>
      </c>
      <c r="D28" s="218">
        <v>80</v>
      </c>
      <c r="E28" s="63">
        <f>D28*'Teine 20'!E28/'Teine 20'!D28</f>
        <v>41.403199999999998</v>
      </c>
      <c r="F28" s="63">
        <f>E28*'Teine 20'!F28/'Teine 20'!E28</f>
        <v>8.7552000000000003</v>
      </c>
      <c r="G28" s="63">
        <f>F28*'Teine 20'!G28/'Teine 20'!F28</f>
        <v>0.89600000000000002</v>
      </c>
      <c r="H28" s="63">
        <f>G28*'Teine 20'!H28/'Teine 20'!G28</f>
        <v>1.0559999999999998</v>
      </c>
    </row>
    <row r="29" spans="2:12">
      <c r="B29" s="37"/>
      <c r="C29" s="216" t="str">
        <f>'Teine 20'!C29</f>
        <v>Mahla-õlikaste</v>
      </c>
      <c r="D29" s="218">
        <v>5</v>
      </c>
      <c r="E29" s="63">
        <f>D29*'Teine 20'!E29/'Teine 20'!D29</f>
        <v>32.189399999999999</v>
      </c>
      <c r="F29" s="63">
        <f>E29*'Teine 20'!F29/'Teine 20'!E29</f>
        <v>9.7050000000000011E-2</v>
      </c>
      <c r="G29" s="63">
        <f>F29*'Teine 20'!G29/'Teine 20'!F29</f>
        <v>3.5305500000000003</v>
      </c>
      <c r="H29" s="63">
        <f>G29*'Teine 20'!H29/'Teine 20'!G29</f>
        <v>1.3550000000000001E-2</v>
      </c>
    </row>
    <row r="30" spans="2:12">
      <c r="B30" s="37"/>
      <c r="C30" s="216" t="str">
        <f>'Teine 20'!C30</f>
        <v>Hiina kapsa salat pirni ja Kreeka pähklitega</v>
      </c>
      <c r="D30" s="218">
        <v>50</v>
      </c>
      <c r="E30" s="63">
        <f>D30*'Teine 20'!E30/'Teine 20'!D30</f>
        <v>44.905500000000004</v>
      </c>
      <c r="F30" s="63">
        <f>E30*'Teine 20'!F30/'Teine 20'!E30</f>
        <v>3.121</v>
      </c>
      <c r="G30" s="63">
        <f>F30*'Teine 20'!G30/'Teine 20'!F30</f>
        <v>3.5030000000000006</v>
      </c>
      <c r="H30" s="63">
        <f>G30*'Teine 20'!H30/'Teine 20'!G30</f>
        <v>0.83650000000000013</v>
      </c>
    </row>
    <row r="31" spans="2:12">
      <c r="B31" s="37"/>
      <c r="C31" s="216" t="str">
        <f>'Teine 20'!C31</f>
        <v>Peet, porgand (mahe), valge redis</v>
      </c>
      <c r="D31" s="218">
        <v>30</v>
      </c>
      <c r="E31" s="63">
        <f>D31*'Teine 20'!E31/'Teine 20'!D31</f>
        <v>9.2100000000000009</v>
      </c>
      <c r="F31" s="63">
        <f>E31*'Teine 20'!F31/'Teine 20'!E31</f>
        <v>2.2400000000000002</v>
      </c>
      <c r="G31" s="63">
        <f>F31*'Teine 20'!G31/'Teine 20'!F31</f>
        <v>5.000000000000001E-2</v>
      </c>
      <c r="H31" s="63">
        <f>G31*'Teine 20'!H31/'Teine 20'!G31</f>
        <v>0.30000000000000004</v>
      </c>
    </row>
    <row r="32" spans="2:12">
      <c r="B32" s="37"/>
      <c r="C32" s="216" t="str">
        <f>'Teine 20'!C32</f>
        <v>Seemnesegu (mahe)</v>
      </c>
      <c r="D32" s="218">
        <v>10</v>
      </c>
      <c r="E32" s="63">
        <f>D32*'Teine 20'!E32/'Teine 20'!D32</f>
        <v>61.163499999999999</v>
      </c>
      <c r="F32" s="63">
        <f>E32*'Teine 20'!F32/'Teine 20'!E32</f>
        <v>1.2975000000000001</v>
      </c>
      <c r="G32" s="63">
        <f>F32*'Teine 20'!G32/'Teine 20'!F32</f>
        <v>5.3405000000000005</v>
      </c>
      <c r="H32" s="63">
        <f>G32*'Teine 20'!H32/'Teine 20'!G32</f>
        <v>2.5525000000000002</v>
      </c>
    </row>
    <row r="33" spans="2:11">
      <c r="B33" s="39"/>
      <c r="C33" s="216" t="str">
        <f>'Teine 20'!C33</f>
        <v>PRIA Piimatooted (piim, keefir R 2,5% ) (L)</v>
      </c>
      <c r="D33" s="218">
        <v>25</v>
      </c>
      <c r="E33" s="63">
        <f>D33*'Teine 20'!E33/'Teine 20'!D33</f>
        <v>14.1</v>
      </c>
      <c r="F33" s="63">
        <f>E33*'Teine 20'!F33/'Teine 20'!E33</f>
        <v>1.22</v>
      </c>
      <c r="G33" s="63">
        <f>F33*'Teine 20'!G33/'Teine 20'!F33</f>
        <v>0.64</v>
      </c>
      <c r="H33" s="63">
        <f>G33*'Teine 20'!H33/'Teine 20'!G33</f>
        <v>0.86</v>
      </c>
      <c r="I33" s="44"/>
    </row>
    <row r="34" spans="2:11" ht="15.75">
      <c r="B34" s="54"/>
      <c r="C34" s="216" t="str">
        <f>'Teine 20'!C34</f>
        <v>Mahlajook (erinevad maitsed)</v>
      </c>
      <c r="D34" s="219">
        <v>25</v>
      </c>
      <c r="E34" s="63">
        <f>D34*'Teine 20'!E34/'Teine 20'!D34</f>
        <v>12.132200000000001</v>
      </c>
      <c r="F34" s="63">
        <f>E34*'Teine 20'!F34/'Teine 20'!E34</f>
        <v>2.9455000000000005</v>
      </c>
      <c r="G34" s="63">
        <f>F34*'Teine 20'!G34/'Teine 20'!F34</f>
        <v>1.2500000000000001E-2</v>
      </c>
      <c r="H34" s="63">
        <f>G34*'Teine 20'!H34/'Teine 20'!G34</f>
        <v>9.0749999999999997E-2</v>
      </c>
    </row>
    <row r="35" spans="2:11" ht="15.75">
      <c r="B35" s="54"/>
      <c r="C35" s="216" t="str">
        <f>'Teine 20'!C35</f>
        <v>Joogijogurt R 1,5%, maitsestatud (L)</v>
      </c>
      <c r="D35" s="219">
        <v>25</v>
      </c>
      <c r="E35" s="63">
        <f>D35*'Teine 20'!E35/'Teine 20'!D35</f>
        <v>18.686499999999999</v>
      </c>
      <c r="F35" s="63">
        <f>E35*'Teine 20'!F35/'Teine 20'!E35</f>
        <v>3.0307499999999998</v>
      </c>
      <c r="G35" s="63">
        <f>F35*'Teine 20'!G35/'Teine 20'!F35</f>
        <v>0.375</v>
      </c>
      <c r="H35" s="63">
        <f>G35*'Teine 20'!H35/'Teine 20'!G35</f>
        <v>0.80000000000000016</v>
      </c>
    </row>
    <row r="36" spans="2:11" ht="15.75">
      <c r="B36" s="54"/>
      <c r="C36" s="216" t="str">
        <f>'Teine 20'!C36</f>
        <v>Tee, suhkruta</v>
      </c>
      <c r="D36" s="219">
        <v>50</v>
      </c>
      <c r="E36" s="63">
        <f>D36*'Teine 20'!E36/'Teine 20'!D36</f>
        <v>0.2</v>
      </c>
      <c r="F36" s="63">
        <f>E36*'Teine 20'!F36/'Teine 20'!E36</f>
        <v>0</v>
      </c>
      <c r="G36" s="63">
        <v>0</v>
      </c>
      <c r="H36" s="63">
        <v>0.05</v>
      </c>
    </row>
    <row r="37" spans="2:11">
      <c r="B37" s="37"/>
      <c r="C37" s="216" t="str">
        <f>'Teine 20'!C37</f>
        <v>Rukkileiva (3 sorti) - ja sepikutoodete valik  (G)</v>
      </c>
      <c r="D37" s="220">
        <v>40</v>
      </c>
      <c r="E37" s="63">
        <f>D37*'Teine 20'!E37/'Teine 20'!D37</f>
        <v>98.48</v>
      </c>
      <c r="F37" s="63">
        <f>E37*'Teine 20'!F37/'Teine 20'!E37</f>
        <v>20.92</v>
      </c>
      <c r="G37" s="63">
        <f>F37*'Teine 20'!G37/'Teine 20'!F37</f>
        <v>0.80000000000000016</v>
      </c>
      <c r="H37" s="63">
        <f>G37*'Teine 20'!H37/'Teine 20'!G37</f>
        <v>2.8600000000000008</v>
      </c>
    </row>
    <row r="38" spans="2:11" ht="15.75">
      <c r="B38" s="54"/>
      <c r="C38" s="216" t="str">
        <f>'Teine 20'!C38</f>
        <v>Kapsas (PRIA)</v>
      </c>
      <c r="D38" s="218">
        <v>50</v>
      </c>
      <c r="E38" s="63">
        <f>D38*'Teine 20'!E38/'Teine 20'!D38</f>
        <v>15.1</v>
      </c>
      <c r="F38" s="63">
        <f>E38*'Teine 20'!F38/'Teine 20'!E38</f>
        <v>3.72</v>
      </c>
      <c r="G38" s="63">
        <f>F38*'Teine 20'!G38/'Teine 20'!F38</f>
        <v>0.05</v>
      </c>
      <c r="H38" s="63">
        <f>G38*'Teine 20'!H38/'Teine 20'!G38</f>
        <v>0.6</v>
      </c>
    </row>
    <row r="39" spans="2:11" s="60" customFormat="1" ht="15.75">
      <c r="B39" s="26"/>
      <c r="C39" s="87" t="s">
        <v>7</v>
      </c>
      <c r="D39" s="29"/>
      <c r="E39" s="29">
        <f>SUM(E24:E38)</f>
        <v>574.10563333333334</v>
      </c>
      <c r="F39" s="29">
        <f>SUM(F24:F38)</f>
        <v>77.721833333333336</v>
      </c>
      <c r="G39" s="29">
        <f>SUM(G24:G38)</f>
        <v>22.950883333333334</v>
      </c>
      <c r="H39" s="29">
        <f>SUM(H24:H38)</f>
        <v>19.706133333333334</v>
      </c>
    </row>
    <row r="40" spans="2:11" s="45" customFormat="1" ht="24" customHeight="1">
      <c r="B40" s="21" t="s">
        <v>10</v>
      </c>
      <c r="C40" s="72"/>
      <c r="D40" s="73" t="s">
        <v>1</v>
      </c>
      <c r="E40" s="73" t="s">
        <v>2</v>
      </c>
      <c r="F40" s="47" t="s">
        <v>3</v>
      </c>
      <c r="G40" s="73" t="s">
        <v>4</v>
      </c>
      <c r="H40" s="73" t="s">
        <v>5</v>
      </c>
    </row>
    <row r="41" spans="2:11">
      <c r="B41" s="37" t="s">
        <v>6</v>
      </c>
      <c r="C41" s="353" t="str">
        <f>'Teine 20'!C41</f>
        <v xml:space="preserve">Kodune seljanka </v>
      </c>
      <c r="D41" s="354">
        <v>100</v>
      </c>
      <c r="E41" s="106">
        <f>D41*'Teine 20'!E41/'Teine 20'!D41</f>
        <v>75.040000000000006</v>
      </c>
      <c r="F41" s="106">
        <f>D41*'Teine 20'!F41/'Teine 20'!D41</f>
        <v>4.6639999999999997</v>
      </c>
      <c r="G41" s="106">
        <f>D41*'Teine 20'!G41/'Teine 20'!D41</f>
        <v>3.968</v>
      </c>
      <c r="H41" s="106">
        <f>D41*'Teine 20'!H41/'Teine 20'!D41</f>
        <v>4.76</v>
      </c>
    </row>
    <row r="42" spans="2:11">
      <c r="B42" s="37" t="s">
        <v>15</v>
      </c>
      <c r="C42" s="126" t="str">
        <f>'Teine 20'!C42</f>
        <v xml:space="preserve">Seeneseljanka </v>
      </c>
      <c r="D42" s="48">
        <v>100</v>
      </c>
      <c r="E42" s="48">
        <f>D42*'Teine 20'!E42/'Teine 20'!D42</f>
        <v>43.68</v>
      </c>
      <c r="F42" s="48">
        <f>D42*'Teine 20'!F42/'Teine 20'!D42</f>
        <v>6.8719999999999999</v>
      </c>
      <c r="G42" s="48">
        <f>D42*'Teine 20'!G42/'Teine 20'!D42</f>
        <v>1.1040000000000001</v>
      </c>
      <c r="H42" s="48">
        <f>D42*'Teine 20'!H42/'Teine 20'!D42</f>
        <v>1.1439999999999999</v>
      </c>
    </row>
    <row r="43" spans="2:11">
      <c r="B43" s="37"/>
      <c r="C43" s="126" t="str">
        <f>'Teine 20'!C43</f>
        <v>Hapukoor R 10% (L)</v>
      </c>
      <c r="D43" s="48">
        <v>30</v>
      </c>
      <c r="E43" s="48">
        <f>D43*'Teine 20'!E43/'Teine 20'!D43</f>
        <v>35.520000000000003</v>
      </c>
      <c r="F43" s="48">
        <f>E43*'Teine 20'!F43/'Teine 20'!E43</f>
        <v>1.2299999999999998</v>
      </c>
      <c r="G43" s="48">
        <f>F43*'Teine 20'!G43/'Teine 20'!F43</f>
        <v>3</v>
      </c>
      <c r="H43" s="48">
        <f>G43*'Teine 20'!H43/'Teine 20'!G43</f>
        <v>0.89999999999999991</v>
      </c>
    </row>
    <row r="44" spans="2:11">
      <c r="B44" s="39"/>
      <c r="C44" s="355" t="str">
        <f>'Teine 20'!C44</f>
        <v>Karamellipuding keedisega (L)</v>
      </c>
      <c r="D44" s="356">
        <v>100</v>
      </c>
      <c r="E44" s="356">
        <f>D44*'Teine 20'!E44/'Teine 20'!D44</f>
        <v>90.767499999999984</v>
      </c>
      <c r="F44" s="356">
        <f>D44*'Teine 20'!F44/'Teine 20'!D44</f>
        <v>18.55875</v>
      </c>
      <c r="G44" s="356">
        <f>D44*'Teine 20'!G44/'Teine 20'!D44</f>
        <v>1.1675</v>
      </c>
      <c r="H44" s="356">
        <f>D44*'Teine 20'!H44/'Teine 20'!D44</f>
        <v>1.5062500000000001</v>
      </c>
    </row>
    <row r="45" spans="2:11" s="45" customFormat="1">
      <c r="B45" s="39"/>
      <c r="C45" s="126" t="str">
        <f>'Teine 20'!C45</f>
        <v>Vanilli-kohupiimakreem (L)</v>
      </c>
      <c r="D45" s="65">
        <v>100</v>
      </c>
      <c r="E45" s="63">
        <f>D45*'Teine 20'!E45/'Teine 20'!D45</f>
        <v>163</v>
      </c>
      <c r="F45" s="63">
        <f>D45*'Teine 20'!F45/'Teine 20'!D45</f>
        <v>13.8</v>
      </c>
      <c r="G45" s="63">
        <f>D45*'Teine 20'!G45/'Teine 20'!D45</f>
        <v>9.5500000000000007</v>
      </c>
      <c r="H45" s="63">
        <f>D45*'Teine 20'!H45/'Teine 20'!D45</f>
        <v>4.72</v>
      </c>
    </row>
    <row r="46" spans="2:11">
      <c r="B46" s="39"/>
      <c r="C46" s="126" t="str">
        <f>'Teine 20'!C46</f>
        <v>PRIA Piimatooted (piim, keefir R 2,5% ) (L)</v>
      </c>
      <c r="D46" s="105">
        <v>25</v>
      </c>
      <c r="E46" s="63">
        <f>D46*'Teine 20'!E46/'Teine 20'!D46</f>
        <v>14.1</v>
      </c>
      <c r="F46" s="63">
        <f>D46*'Teine 20'!F46/'Teine 20'!D46</f>
        <v>1.22</v>
      </c>
      <c r="G46" s="63">
        <f>D46*'Teine 20'!G46/'Teine 20'!D46</f>
        <v>0.64</v>
      </c>
      <c r="H46" s="63">
        <f>D46*'Teine 20'!H46/'Teine 20'!D46</f>
        <v>0.86</v>
      </c>
      <c r="I46" s="44"/>
      <c r="J46" s="44"/>
      <c r="K46" s="44"/>
    </row>
    <row r="47" spans="2:11" ht="15.75">
      <c r="B47" s="54"/>
      <c r="C47" s="126" t="str">
        <f>'Teine 20'!C47</f>
        <v>Mahl (erinevad maitsed)</v>
      </c>
      <c r="D47" s="48">
        <v>25</v>
      </c>
      <c r="E47" s="63">
        <f>D47*'Teine 20'!E47/'Teine 20'!D47</f>
        <v>12.132200000000001</v>
      </c>
      <c r="F47" s="63">
        <f>D47*'Teine 20'!F47/'Teine 20'!D47</f>
        <v>2.9455</v>
      </c>
      <c r="G47" s="63">
        <f>D47*'Teine 20'!G47/'Teine 20'!D47</f>
        <v>1.2500000000000001E-2</v>
      </c>
      <c r="H47" s="63">
        <f>D47*'Teine 20'!H47/'Teine 20'!D47</f>
        <v>9.0749999999999997E-2</v>
      </c>
    </row>
    <row r="48" spans="2:11" ht="15.75">
      <c r="B48" s="54"/>
      <c r="C48" s="126" t="str">
        <f>'Teine 20'!C48</f>
        <v>Joogijogurt R 1,5%, maitsestatud (L)</v>
      </c>
      <c r="D48" s="48">
        <v>25</v>
      </c>
      <c r="E48" s="63">
        <f>D48*'Teine 20'!E48/'Teine 20'!D48</f>
        <v>18.686499999999999</v>
      </c>
      <c r="F48" s="63">
        <f>D48*'Teine 20'!F48/'Teine 20'!D48</f>
        <v>3.0307499999999998</v>
      </c>
      <c r="G48" s="63">
        <f>D48*'Teine 20'!G48/'Teine 20'!D48</f>
        <v>0.375</v>
      </c>
      <c r="H48" s="63">
        <f>D48*'Teine 20'!H48/'Teine 20'!D48</f>
        <v>0.8</v>
      </c>
    </row>
    <row r="49" spans="2:8" ht="15.75">
      <c r="B49" s="54"/>
      <c r="C49" s="126" t="str">
        <f>'Teine 20'!C49</f>
        <v>Tee, suhkruta</v>
      </c>
      <c r="D49" s="48">
        <v>50</v>
      </c>
      <c r="E49" s="63">
        <f>D49*'Teine 20'!E49/'Teine 20'!D49</f>
        <v>0.2</v>
      </c>
      <c r="F49" s="63">
        <f>D49*'Teine 20'!F49/'Teine 20'!D49</f>
        <v>0</v>
      </c>
      <c r="G49" s="63">
        <f>D49*'Teine 20'!G49/'Teine 20'!D49</f>
        <v>0</v>
      </c>
      <c r="H49" s="63">
        <f>D49*'Teine 20'!H49/'Teine 20'!D49</f>
        <v>0.05</v>
      </c>
    </row>
    <row r="50" spans="2:8" ht="15.75">
      <c r="B50" s="54"/>
      <c r="C50" s="126" t="str">
        <f>'Teine 20'!C50</f>
        <v>Rukkileiva (3 sorti) - ja sepikutoodete valik  (G)</v>
      </c>
      <c r="D50" s="48">
        <v>40</v>
      </c>
      <c r="E50" s="63">
        <f>D50*'Teine 20'!E50/'Teine 20'!D50</f>
        <v>98.48</v>
      </c>
      <c r="F50" s="63">
        <f>D50*'Teine 20'!F50/'Teine 20'!D50</f>
        <v>20.92</v>
      </c>
      <c r="G50" s="63">
        <f>D50*'Teine 20'!G50/'Teine 20'!D50</f>
        <v>0.8</v>
      </c>
      <c r="H50" s="63">
        <f>D50*'Teine 20'!H50/'Teine 20'!D50</f>
        <v>2.86</v>
      </c>
    </row>
    <row r="51" spans="2:8" ht="15.75">
      <c r="B51" s="54"/>
      <c r="C51" s="126" t="str">
        <f>'Teine 20'!C51</f>
        <v>Porgand (PRIA)</v>
      </c>
      <c r="D51" s="84">
        <v>50</v>
      </c>
      <c r="E51" s="63">
        <f>D51*'Teine 20'!E51/'Teine 20'!D51</f>
        <v>16.2</v>
      </c>
      <c r="F51" s="63">
        <f>D51*'Teine 20'!F51/'Teine 20'!D51</f>
        <v>4.25</v>
      </c>
      <c r="G51" s="63">
        <f>D51*'Teine 20'!G51/'Teine 20'!D51</f>
        <v>0.1</v>
      </c>
      <c r="H51" s="63">
        <f>D51*'Teine 20'!H51/'Teine 20'!D51</f>
        <v>0.3</v>
      </c>
    </row>
    <row r="52" spans="2:8" s="60" customFormat="1" ht="15.75">
      <c r="B52" s="26"/>
      <c r="C52" s="87" t="s">
        <v>7</v>
      </c>
      <c r="D52" s="96"/>
      <c r="E52" s="96">
        <f>SUM(E41:E51)</f>
        <v>567.8062000000001</v>
      </c>
      <c r="F52" s="96">
        <f t="shared" ref="F52:H52" si="0">SUM(F41:F51)</f>
        <v>77.491000000000014</v>
      </c>
      <c r="G52" s="96">
        <f t="shared" si="0"/>
        <v>20.717000000000002</v>
      </c>
      <c r="H52" s="96">
        <f t="shared" si="0"/>
        <v>17.991</v>
      </c>
    </row>
    <row r="53" spans="2:8" s="45" customFormat="1" ht="24" customHeight="1">
      <c r="B53" s="21" t="s">
        <v>11</v>
      </c>
      <c r="C53" s="62"/>
      <c r="D53" s="47" t="s">
        <v>1</v>
      </c>
      <c r="E53" s="47" t="s">
        <v>2</v>
      </c>
      <c r="F53" s="47" t="s">
        <v>3</v>
      </c>
      <c r="G53" s="47" t="s">
        <v>4</v>
      </c>
      <c r="H53" s="47" t="s">
        <v>5</v>
      </c>
    </row>
    <row r="54" spans="2:8">
      <c r="B54" s="37" t="s">
        <v>6</v>
      </c>
      <c r="C54" s="126" t="str">
        <f>'Teine 20'!C54</f>
        <v>Kalapada värviliste köögiviljadega</v>
      </c>
      <c r="D54" s="55">
        <v>50</v>
      </c>
      <c r="E54" s="88">
        <f>D54*'Teine 20'!E54/'Teine 20'!D54</f>
        <v>64.447500000000005</v>
      </c>
      <c r="F54" s="88">
        <f>D54*'Teine 20'!F54/'Teine 20'!D54</f>
        <v>1.6909999999999998</v>
      </c>
      <c r="G54" s="88">
        <f>D54*'Teine 20'!G54/'Teine 20'!D54</f>
        <v>2.42</v>
      </c>
      <c r="H54" s="88">
        <f>D54*'Teine 20'!H54/'Teine 20'!D54</f>
        <v>9.2535000000000007</v>
      </c>
    </row>
    <row r="55" spans="2:8">
      <c r="B55" s="37" t="s">
        <v>15</v>
      </c>
      <c r="C55" s="126" t="str">
        <f>'Teine 20'!C55</f>
        <v>Läätsepada värviliste köögiviljadega (mahe)</v>
      </c>
      <c r="D55" s="55">
        <v>50</v>
      </c>
      <c r="E55" s="88">
        <f>D55*'Teine 20'!E55/'Teine 20'!D55</f>
        <v>39.805500000000009</v>
      </c>
      <c r="F55" s="88">
        <f>D55*'Teine 20'!F55/'Teine 20'!D55</f>
        <v>5.8594999999999997</v>
      </c>
      <c r="G55" s="88">
        <f>D55*'Teine 20'!G55/'Teine 20'!D55</f>
        <v>1.62</v>
      </c>
      <c r="H55" s="88">
        <f>D55*'Teine 20'!H55/'Teine 20'!D55</f>
        <v>1.1234999999999999</v>
      </c>
    </row>
    <row r="56" spans="2:8">
      <c r="B56" s="37"/>
      <c r="C56" s="126" t="str">
        <f>'Teine 20'!C56</f>
        <v>Kuskuss, keedetud (mahe) (G)</v>
      </c>
      <c r="D56" s="55">
        <v>50</v>
      </c>
      <c r="E56" s="88">
        <f>D56*'Teine 20'!E56/'Teine 20'!D56</f>
        <v>64.076499999999982</v>
      </c>
      <c r="F56" s="88">
        <f>D56*'Teine 20'!F56/'Teine 20'!D56</f>
        <v>13.579499999999998</v>
      </c>
      <c r="G56" s="88">
        <f>D56*'Teine 20'!G56/'Teine 20'!D56</f>
        <v>0.34449999999999997</v>
      </c>
      <c r="H56" s="88">
        <f>D56*'Teine 20'!H56/'Teine 20'!D56</f>
        <v>1.9679999999999997</v>
      </c>
    </row>
    <row r="57" spans="2:8">
      <c r="B57" s="37"/>
      <c r="C57" s="126" t="str">
        <f>'Teine 20'!C57</f>
        <v xml:space="preserve">Riis, aurutatud </v>
      </c>
      <c r="D57" s="55">
        <v>50</v>
      </c>
      <c r="E57" s="88">
        <f>D57*'Teine 20'!E57/'Teine 20'!D57</f>
        <v>78.851000000000013</v>
      </c>
      <c r="F57" s="88">
        <f>D57*'Teine 20'!F57/'Teine 20'!D57</f>
        <v>13.437999999999999</v>
      </c>
      <c r="G57" s="88">
        <f>D57*'Teine 20'!G57/'Teine 20'!D57</f>
        <v>2.371</v>
      </c>
      <c r="H57" s="88">
        <f>D57*'Teine 20'!H57/'Teine 20'!D57</f>
        <v>1.1385000000000001</v>
      </c>
    </row>
    <row r="58" spans="2:8">
      <c r="B58" s="37"/>
      <c r="C58" s="126" t="str">
        <f>'Teine 20'!C58</f>
        <v>Rooskapsas, röstitud</v>
      </c>
      <c r="D58" s="55">
        <v>80</v>
      </c>
      <c r="E58" s="88">
        <f>D58*'Teine 20'!E58/'Teine 20'!D58</f>
        <v>36.604480000000002</v>
      </c>
      <c r="F58" s="88">
        <f>D58*'Teine 20'!F58/'Teine 20'!D58</f>
        <v>6.0720000000000001</v>
      </c>
      <c r="G58" s="88">
        <f>D58*'Teine 20'!G58/'Teine 20'!D58</f>
        <v>0.44</v>
      </c>
      <c r="H58" s="88">
        <f>D58*'Teine 20'!H58/'Teine 20'!D58</f>
        <v>3.96</v>
      </c>
    </row>
    <row r="59" spans="2:8">
      <c r="B59" s="37"/>
      <c r="C59" s="126" t="str">
        <f>'Teine 20'!C59</f>
        <v>Mahla-õlikaste</v>
      </c>
      <c r="D59" s="111">
        <v>5</v>
      </c>
      <c r="E59" s="88">
        <f>D59*'Teine 20'!E59/'Teine 20'!D59</f>
        <v>32.189399999999999</v>
      </c>
      <c r="F59" s="88">
        <f>D59*'Teine 20'!F59/'Teine 20'!D59</f>
        <v>9.7050000000000011E-2</v>
      </c>
      <c r="G59" s="88">
        <f>D59*'Teine 20'!G59/'Teine 20'!D59</f>
        <v>3.5305500000000003</v>
      </c>
      <c r="H59" s="88">
        <f>D59*'Teine 20'!H59/'Teine 20'!D59</f>
        <v>1.3550000000000001E-2</v>
      </c>
    </row>
    <row r="60" spans="2:8">
      <c r="B60" s="37"/>
      <c r="C60" s="126" t="str">
        <f>'Teine 20'!C60</f>
        <v>Jogurtikaste murulaugu ja tilliga</v>
      </c>
      <c r="D60" s="55">
        <v>30</v>
      </c>
      <c r="E60" s="88">
        <f>D60*'Teine 20'!E60/'Teine 20'!D60</f>
        <v>12.1602</v>
      </c>
      <c r="F60" s="88">
        <f>D60*'Teine 20'!F60/'Teine 20'!D60</f>
        <v>1.5966</v>
      </c>
      <c r="G60" s="88">
        <f>D60*'Teine 20'!G60/'Teine 20'!D60</f>
        <v>0.14940000000000001</v>
      </c>
      <c r="H60" s="88">
        <f>D60*'Teine 20'!H60/'Teine 20'!D60</f>
        <v>1.1399999999999999</v>
      </c>
    </row>
    <row r="61" spans="2:8">
      <c r="B61" s="37"/>
      <c r="C61" s="126" t="str">
        <f>'Teine 20'!C61</f>
        <v>Porgandi-mangosalat (mahe porgand)</v>
      </c>
      <c r="D61" s="55">
        <v>50</v>
      </c>
      <c r="E61" s="88">
        <f>D61*'Teine 20'!E61/'Teine 20'!D61</f>
        <v>23.242999999999999</v>
      </c>
      <c r="F61" s="88">
        <f>D61*'Teine 20'!F61/'Teine 20'!D61</f>
        <v>4.7675000000000001</v>
      </c>
      <c r="G61" s="88">
        <f>D61*'Teine 20'!G61/'Teine 20'!D61</f>
        <v>0.624</v>
      </c>
      <c r="H61" s="88">
        <f>D61*'Teine 20'!H61/'Teine 20'!D61</f>
        <v>0.29699999999999999</v>
      </c>
    </row>
    <row r="62" spans="2:8">
      <c r="B62" s="37"/>
      <c r="C62" s="126" t="str">
        <f>'Teine 20'!C62</f>
        <v>Hiina kapsas, tomat, mais</v>
      </c>
      <c r="D62" s="55">
        <v>30</v>
      </c>
      <c r="E62" s="88">
        <f>D62*'Teine 20'!E62/'Teine 20'!D62</f>
        <v>12.058</v>
      </c>
      <c r="F62" s="88">
        <f>D62*'Teine 20'!F62/'Teine 20'!D62</f>
        <v>2.4850000000000003</v>
      </c>
      <c r="G62" s="88">
        <f>D62*'Teine 20'!G62/'Teine 20'!D62</f>
        <v>0.19000000000000003</v>
      </c>
      <c r="H62" s="88">
        <f>D62*'Teine 20'!H62/'Teine 20'!D62</f>
        <v>0.51</v>
      </c>
    </row>
    <row r="63" spans="2:8">
      <c r="B63" s="37"/>
      <c r="C63" s="126" t="str">
        <f>'Teine 20'!C63</f>
        <v>Seemnesegu (mahe)</v>
      </c>
      <c r="D63" s="55">
        <v>10</v>
      </c>
      <c r="E63" s="88">
        <f>D63*'Teine 20'!E63/'Teine 20'!D63</f>
        <v>61.163499999999999</v>
      </c>
      <c r="F63" s="88">
        <f>D63*'Teine 20'!F63/'Teine 20'!D63</f>
        <v>1.2975000000000001</v>
      </c>
      <c r="G63" s="88">
        <f>D63*'Teine 20'!G63/'Teine 20'!D63</f>
        <v>5.3405000000000005</v>
      </c>
      <c r="H63" s="88">
        <f>D63*'Teine 20'!H63/'Teine 20'!D63</f>
        <v>2.5525000000000002</v>
      </c>
    </row>
    <row r="64" spans="2:8">
      <c r="B64" s="37"/>
      <c r="C64" s="126" t="str">
        <f>'Teine 20'!C64</f>
        <v>PRIA Piimatooted (piim, keefir R 2,5% ) (L)</v>
      </c>
      <c r="D64" s="55">
        <v>25</v>
      </c>
      <c r="E64" s="88">
        <f>D64*'Teine 20'!E64/'Teine 20'!D64</f>
        <v>14.1</v>
      </c>
      <c r="F64" s="88">
        <f>D64*'Teine 20'!F64/'Teine 20'!D64</f>
        <v>1.22</v>
      </c>
      <c r="G64" s="88">
        <f>D64*'Teine 20'!G64/'Teine 20'!D64</f>
        <v>0.64</v>
      </c>
      <c r="H64" s="88">
        <f>D64*'Teine 20'!H64/'Teine 20'!D64</f>
        <v>0.86</v>
      </c>
    </row>
    <row r="65" spans="2:11" s="4" customFormat="1">
      <c r="B65" s="23"/>
      <c r="C65" s="126" t="str">
        <f>'Teine 20'!C65</f>
        <v>Mahl (erinevad maitsed)</v>
      </c>
      <c r="D65" s="84">
        <v>25</v>
      </c>
      <c r="E65" s="88">
        <f>D65*'Teine 20'!E65/'Teine 20'!D65</f>
        <v>12.132200000000001</v>
      </c>
      <c r="F65" s="88">
        <f>D65*'Teine 20'!F65/'Teine 20'!D65</f>
        <v>2.9455</v>
      </c>
      <c r="G65" s="88">
        <f>D65*'Teine 20'!G65/'Teine 20'!D65</f>
        <v>1.2500000000000001E-2</v>
      </c>
      <c r="H65" s="88">
        <f>D65*'Teine 20'!H65/'Teine 20'!D65</f>
        <v>9.0749999999999997E-2</v>
      </c>
    </row>
    <row r="66" spans="2:11" ht="15.75">
      <c r="B66" s="54"/>
      <c r="C66" s="126" t="str">
        <f>'Teine 20'!C66</f>
        <v>Joogijogurt R 1,5%, maitsestatud (L)</v>
      </c>
      <c r="D66" s="110">
        <v>25</v>
      </c>
      <c r="E66" s="88">
        <f>D66*'Teine 20'!E66/'Teine 20'!D66</f>
        <v>18.686499999999999</v>
      </c>
      <c r="F66" s="88">
        <f>D66*'Teine 20'!F66/'Teine 20'!D66</f>
        <v>3.0307499999999998</v>
      </c>
      <c r="G66" s="88">
        <f>D66*'Teine 20'!G66/'Teine 20'!D66</f>
        <v>0.375</v>
      </c>
      <c r="H66" s="88">
        <f>D66*'Teine 20'!H66/'Teine 20'!D66</f>
        <v>0.8</v>
      </c>
    </row>
    <row r="67" spans="2:11">
      <c r="B67" s="39"/>
      <c r="C67" s="126" t="str">
        <f>'Teine 20'!C67</f>
        <v>Tee, suhkruta</v>
      </c>
      <c r="D67" s="77">
        <v>50</v>
      </c>
      <c r="E67" s="88">
        <f>D67*'Teine 20'!E67/'Teine 20'!D67</f>
        <v>0.2</v>
      </c>
      <c r="F67" s="88">
        <f>D67*'Teine 20'!F67/'Teine 20'!D67</f>
        <v>0</v>
      </c>
      <c r="G67" s="88">
        <f>D67*'Teine 20'!G67/'Teine 20'!D67</f>
        <v>0</v>
      </c>
      <c r="H67" s="88">
        <f>D67*'Teine 20'!H67/'Teine 20'!D67</f>
        <v>0.05</v>
      </c>
    </row>
    <row r="68" spans="2:11">
      <c r="B68" s="39"/>
      <c r="C68" s="126" t="str">
        <f>'Teine 20'!C68</f>
        <v>Rukkileiva (3 sorti) - ja sepikutoodete valik  (G)</v>
      </c>
      <c r="D68" s="77">
        <v>40</v>
      </c>
      <c r="E68" s="88">
        <f>D68*'Teine 20'!E68/'Teine 20'!D68</f>
        <v>98.48</v>
      </c>
      <c r="F68" s="88">
        <f>D68*'Teine 20'!F68/'Teine 20'!D68</f>
        <v>20.92</v>
      </c>
      <c r="G68" s="88">
        <f>D68*'Teine 20'!G68/'Teine 20'!D68</f>
        <v>0.8</v>
      </c>
      <c r="H68" s="88">
        <f>D68*'Teine 20'!H68/'Teine 20'!D68</f>
        <v>2.86</v>
      </c>
    </row>
    <row r="69" spans="2:11">
      <c r="B69" s="39"/>
      <c r="C69" s="126" t="str">
        <f>'Teine 20'!C69</f>
        <v>Õun (PRIA) (mahe)</v>
      </c>
      <c r="D69" s="107">
        <v>50</v>
      </c>
      <c r="E69" s="88">
        <f>D69*'Teine 20'!E69/'Teine 20'!D69</f>
        <v>24.038</v>
      </c>
      <c r="F69" s="88">
        <f>D69*'Teine 20'!F69/'Teine 20'!D69</f>
        <v>6.74</v>
      </c>
      <c r="G69" s="88">
        <f>D69*'Teine 20'!G69/'Teine 20'!D69</f>
        <v>0</v>
      </c>
      <c r="H69" s="88">
        <f>D69*'Teine 20'!H69/'Teine 20'!D69</f>
        <v>0</v>
      </c>
    </row>
    <row r="70" spans="2:11" s="60" customFormat="1" ht="15.75">
      <c r="B70" s="327"/>
      <c r="C70" s="311" t="s">
        <v>7</v>
      </c>
      <c r="D70" s="312"/>
      <c r="E70" s="29">
        <f>SUM(E54:E69)</f>
        <v>592.23577999999998</v>
      </c>
      <c r="F70" s="29">
        <f>SUM(F54:F69)</f>
        <v>85.739899999999992</v>
      </c>
      <c r="G70" s="29">
        <f>SUM(G54:G69)</f>
        <v>18.85745</v>
      </c>
      <c r="H70" s="29">
        <f>SUM(H54:H69)</f>
        <v>26.6173</v>
      </c>
    </row>
    <row r="71" spans="2:11" s="45" customFormat="1" ht="24" customHeight="1">
      <c r="B71" s="21" t="s">
        <v>12</v>
      </c>
      <c r="C71" s="62"/>
      <c r="D71" s="47" t="s">
        <v>1</v>
      </c>
      <c r="E71" s="307" t="s">
        <v>2</v>
      </c>
      <c r="F71" s="47" t="s">
        <v>3</v>
      </c>
      <c r="G71" s="47" t="s">
        <v>4</v>
      </c>
      <c r="H71" s="47" t="s">
        <v>5</v>
      </c>
    </row>
    <row r="72" spans="2:11">
      <c r="B72" s="37" t="s">
        <v>6</v>
      </c>
      <c r="C72" s="126" t="str">
        <f>'Teine 20'!C72</f>
        <v>Ahjus küpsetatud kanakintsuliha (PT)</v>
      </c>
      <c r="D72" s="48">
        <v>50</v>
      </c>
      <c r="E72" s="308">
        <f>D72*'Teine 20'!E72/'Teine 20'!D72</f>
        <v>83.1</v>
      </c>
      <c r="F72" s="48">
        <f>E72*'Teine 20'!F72/'Teine 20'!E72</f>
        <v>0.56299999999999994</v>
      </c>
      <c r="G72" s="48">
        <f>F72*'Teine 20'!G72/'Teine 20'!F72</f>
        <v>3.55</v>
      </c>
      <c r="H72" s="48">
        <f>G72*'Teine 20'!H72/'Teine 20'!G72</f>
        <v>11.999999999999998</v>
      </c>
      <c r="J72" s="215"/>
    </row>
    <row r="73" spans="2:11">
      <c r="B73" s="37" t="s">
        <v>15</v>
      </c>
      <c r="C73" s="126" t="str">
        <f>'Teine 20'!C73</f>
        <v>Rohelise herne pasta (G, L)</v>
      </c>
      <c r="D73" s="48">
        <v>100</v>
      </c>
      <c r="E73" s="308">
        <f>D73*'Teine 20'!E73/'Teine 20'!D73</f>
        <v>161.6</v>
      </c>
      <c r="F73" s="48">
        <f>E73*'Teine 20'!F73/'Teine 20'!E73</f>
        <v>23.2</v>
      </c>
      <c r="G73" s="48">
        <f>F73*'Teine 20'!G73/'Teine 20'!F73</f>
        <v>4.1920000000000002</v>
      </c>
      <c r="H73" s="48">
        <f>G73*'Teine 20'!H73/'Teine 20'!G73</f>
        <v>6.1119999999999992</v>
      </c>
    </row>
    <row r="74" spans="2:11" ht="15.75">
      <c r="B74" s="251"/>
      <c r="C74" s="126" t="str">
        <f>'Teine 20'!C74</f>
        <v>Kartulipüree (L)</v>
      </c>
      <c r="D74" s="48">
        <v>50</v>
      </c>
      <c r="E74" s="308">
        <f>D74*'Teine 20'!E74/'Teine 20'!D74</f>
        <v>37.827500000000001</v>
      </c>
      <c r="F74" s="48">
        <f>E74*'Teine 20'!F74/'Teine 20'!E74</f>
        <v>7.9924999999999988</v>
      </c>
      <c r="G74" s="48">
        <f>F74*'Teine 20'!G74/'Teine 20'!F74</f>
        <v>0.32750000000000001</v>
      </c>
      <c r="H74" s="48">
        <f>G74*'Teine 20'!H74/'Teine 20'!G74</f>
        <v>1.1325000000000001</v>
      </c>
    </row>
    <row r="75" spans="2:11" ht="15.75">
      <c r="B75" s="251"/>
      <c r="C75" s="126" t="str">
        <f>'Teine 20'!C75</f>
        <v>Bulgur, keedetud (G)</v>
      </c>
      <c r="D75" s="48">
        <v>50</v>
      </c>
      <c r="E75" s="308">
        <f>D75*'Teine 20'!E75/'Teine 20'!D75</f>
        <v>58.399000000000001</v>
      </c>
      <c r="F75" s="48">
        <f>E75*'Teine 20'!F75/'Teine 20'!E75</f>
        <v>12.448</v>
      </c>
      <c r="G75" s="48">
        <f>F75*'Teine 20'!G75/'Teine 20'!F75</f>
        <v>0.377</v>
      </c>
      <c r="H75" s="48">
        <f>G75*'Teine 20'!H75/'Teine 20'!G75</f>
        <v>1.9350000000000001</v>
      </c>
    </row>
    <row r="76" spans="2:11" ht="15.75">
      <c r="B76" s="251"/>
      <c r="C76" s="126" t="str">
        <f>'Teine 20'!C76</f>
        <v>Pastinaak, röstitud</v>
      </c>
      <c r="D76" s="48">
        <v>80</v>
      </c>
      <c r="E76" s="308">
        <f>D76*'Teine 20'!E76/'Teine 20'!D76</f>
        <v>54.252800000000008</v>
      </c>
      <c r="F76" s="48">
        <f>E76*'Teine 20'!F76/'Teine 20'!E76</f>
        <v>13.394399999999999</v>
      </c>
      <c r="G76" s="48">
        <f>F76*'Teine 20'!G76/'Teine 20'!F76</f>
        <v>0.50560000000000005</v>
      </c>
      <c r="H76" s="48">
        <f>G76*'Teine 20'!H76/'Teine 20'!G76</f>
        <v>1.4320000000000002</v>
      </c>
    </row>
    <row r="77" spans="2:11" ht="15.75">
      <c r="B77" s="251"/>
      <c r="C77" s="126" t="str">
        <f>'Teine 20'!C77</f>
        <v xml:space="preserve">Tomatikaste ürtidega </v>
      </c>
      <c r="D77" s="48">
        <v>50</v>
      </c>
      <c r="E77" s="308">
        <f>D77*'Teine 20'!E77/'Teine 20'!D77</f>
        <v>46</v>
      </c>
      <c r="F77" s="48">
        <f>E77*'Teine 20'!F77/'Teine 20'!E77</f>
        <v>7.9</v>
      </c>
      <c r="G77" s="48">
        <f>F77*'Teine 20'!G77/'Teine 20'!F77</f>
        <v>1.07</v>
      </c>
      <c r="H77" s="48">
        <f>G77*'Teine 20'!H77/'Teine 20'!G77</f>
        <v>0.89</v>
      </c>
      <c r="I77" s="44"/>
      <c r="J77" s="44"/>
      <c r="K77" s="44"/>
    </row>
    <row r="78" spans="2:11" ht="15.75">
      <c r="B78" s="251"/>
      <c r="C78" s="126" t="str">
        <f>'Teine 20'!C78</f>
        <v>Mahla-õlikaste</v>
      </c>
      <c r="D78" s="48">
        <v>5</v>
      </c>
      <c r="E78" s="308">
        <f>D78*'Teine 20'!E78/'Teine 20'!D78</f>
        <v>32.189399999999999</v>
      </c>
      <c r="F78" s="48">
        <f>E78*'Teine 20'!F78/'Teine 20'!E78</f>
        <v>9.7050000000000011E-2</v>
      </c>
      <c r="G78" s="48">
        <f>F78*'Teine 20'!G78/'Teine 20'!F78</f>
        <v>3.5305500000000003</v>
      </c>
      <c r="H78" s="48">
        <f>G78*'Teine 20'!H78/'Teine 20'!G78</f>
        <v>1.3550000000000001E-2</v>
      </c>
    </row>
    <row r="79" spans="2:11" ht="15.75">
      <c r="B79" s="251"/>
      <c r="C79" s="126" t="str">
        <f>'Teine 20'!C79</f>
        <v>Grillsalat (Hiina kapsas, tomat, kurk, punane sibul)</v>
      </c>
      <c r="D79" s="84">
        <v>50</v>
      </c>
      <c r="E79" s="308">
        <f>D79*'Teine 20'!E79/'Teine 20'!D79</f>
        <v>25.5</v>
      </c>
      <c r="F79" s="48">
        <f>E79*'Teine 20'!F79/'Teine 20'!E79</f>
        <v>3.19</v>
      </c>
      <c r="G79" s="48">
        <f>F79*'Teine 20'!G79/'Teine 20'!F79</f>
        <v>0.64600000000000002</v>
      </c>
      <c r="H79" s="48">
        <f>G79*'Teine 20'!H79/'Teine 20'!G79</f>
        <v>1.0900000000000001</v>
      </c>
    </row>
    <row r="80" spans="2:11" ht="15.75">
      <c r="B80" s="251"/>
      <c r="C80" s="126" t="str">
        <f>'Teine 20'!C80</f>
        <v>Salatisegu, roheline hernes, kapsas</v>
      </c>
      <c r="D80" s="84">
        <v>30</v>
      </c>
      <c r="E80" s="308">
        <f>D80*'Teine 20'!E80/'Teine 20'!D80</f>
        <v>12.3</v>
      </c>
      <c r="F80" s="48">
        <f>E80*'Teine 20'!F80/'Teine 20'!E80</f>
        <v>2.4125000000000001</v>
      </c>
      <c r="G80" s="48">
        <f>F80*'Teine 20'!G80/'Teine 20'!F80</f>
        <v>0.11699999999999998</v>
      </c>
      <c r="H80" s="48">
        <f>G80*'Teine 20'!H80/'Teine 20'!G80</f>
        <v>0.91049999999999998</v>
      </c>
    </row>
    <row r="81" spans="2:13" ht="15.75">
      <c r="B81" s="251"/>
      <c r="C81" s="126" t="str">
        <f>'Teine 20'!C81</f>
        <v>Seemnesegu (mahe)</v>
      </c>
      <c r="D81" s="48">
        <v>10</v>
      </c>
      <c r="E81" s="308">
        <f>D81*'Teine 20'!E81/'Teine 20'!D81</f>
        <v>61.163499999999999</v>
      </c>
      <c r="F81" s="48">
        <f>E81*'Teine 20'!F81/'Teine 20'!E81</f>
        <v>1.2975000000000001</v>
      </c>
      <c r="G81" s="48">
        <f>F81*'Teine 20'!G81/'Teine 20'!F81</f>
        <v>5.3405000000000005</v>
      </c>
      <c r="H81" s="48">
        <f>G81*'Teine 20'!H81/'Teine 20'!G81</f>
        <v>2.5525000000000002</v>
      </c>
      <c r="I81" s="44"/>
      <c r="J81" s="44"/>
      <c r="K81" s="44"/>
      <c r="L81" s="44"/>
      <c r="M81" s="44"/>
    </row>
    <row r="82" spans="2:13" ht="15.75">
      <c r="B82" s="251"/>
      <c r="C82" s="126" t="str">
        <f>'Teine 20'!C82</f>
        <v>PRIA Piimatooted (piim, keefir R 2,5% ) (L)</v>
      </c>
      <c r="D82" s="48">
        <v>25</v>
      </c>
      <c r="E82" s="308">
        <f>D82*'Teine 20'!E82/'Teine 20'!D82</f>
        <v>14.1</v>
      </c>
      <c r="F82" s="48">
        <f>E82*'Teine 20'!F82/'Teine 20'!E82</f>
        <v>1.22</v>
      </c>
      <c r="G82" s="48">
        <f>F82*'Teine 20'!G82/'Teine 20'!F82</f>
        <v>0.64</v>
      </c>
      <c r="H82" s="48">
        <f>G82*'Teine 20'!H82/'Teine 20'!G82</f>
        <v>0.86</v>
      </c>
      <c r="I82" s="44"/>
      <c r="J82" s="44"/>
      <c r="K82" s="44"/>
      <c r="L82" s="44"/>
      <c r="M82" s="44"/>
    </row>
    <row r="83" spans="2:13" ht="15.75">
      <c r="B83" s="251"/>
      <c r="C83" s="126" t="str">
        <f>'Teine 20'!C83</f>
        <v>Mahl (erinevad maitsed)</v>
      </c>
      <c r="D83" s="48">
        <v>25</v>
      </c>
      <c r="E83" s="308">
        <f>D83*'Teine 20'!E83/'Teine 20'!D83</f>
        <v>12.132200000000001</v>
      </c>
      <c r="F83" s="48">
        <f>E83*'Teine 20'!F83/'Teine 20'!E83</f>
        <v>2.9455000000000005</v>
      </c>
      <c r="G83" s="48">
        <f>F83*'Teine 20'!G83/'Teine 20'!F83</f>
        <v>1.2500000000000001E-2</v>
      </c>
      <c r="H83" s="48">
        <f>G83*'Teine 20'!H83/'Teine 20'!G83</f>
        <v>9.0749999999999997E-2</v>
      </c>
      <c r="I83" s="44"/>
      <c r="J83" s="44"/>
      <c r="K83" s="44"/>
      <c r="L83" s="44"/>
      <c r="M83" s="44"/>
    </row>
    <row r="84" spans="2:13" ht="15.75">
      <c r="B84" s="251"/>
      <c r="C84" s="126" t="str">
        <f>'Teine 20'!C84</f>
        <v>Joogijogurt R 1,5%, maitsestatud (L)</v>
      </c>
      <c r="D84" s="48">
        <v>25</v>
      </c>
      <c r="E84" s="308">
        <f>D84*'Teine 20'!E84/'Teine 20'!D84</f>
        <v>18.686499999999999</v>
      </c>
      <c r="F84" s="48">
        <f>E84*'Teine 20'!F84/'Teine 20'!E84</f>
        <v>3.0307499999999998</v>
      </c>
      <c r="G84" s="48">
        <f>F84*'Teine 20'!G84/'Teine 20'!F84</f>
        <v>0.375</v>
      </c>
      <c r="H84" s="48">
        <f>G84*'Teine 20'!H84/'Teine 20'!G84</f>
        <v>0.80000000000000016</v>
      </c>
      <c r="I84" s="44"/>
      <c r="J84" s="44"/>
      <c r="K84" s="44"/>
      <c r="L84" s="44"/>
      <c r="M84" s="44"/>
    </row>
    <row r="85" spans="2:13" ht="15.75">
      <c r="B85" s="251"/>
      <c r="C85" s="126" t="str">
        <f>'Teine 20'!C85</f>
        <v>Tee, suhkruta</v>
      </c>
      <c r="D85" s="48">
        <v>50</v>
      </c>
      <c r="E85" s="308">
        <f>D85*'Teine 20'!E85/'Teine 20'!D85</f>
        <v>0.2</v>
      </c>
      <c r="F85" s="48">
        <f>E85*'Teine 20'!F85/'Teine 20'!E85</f>
        <v>0</v>
      </c>
      <c r="G85" s="48">
        <v>0</v>
      </c>
      <c r="H85" s="48">
        <v>0.05</v>
      </c>
      <c r="I85" s="44"/>
      <c r="J85" s="44"/>
      <c r="K85" s="44"/>
      <c r="L85" s="44"/>
      <c r="M85" s="44"/>
    </row>
    <row r="86" spans="2:13" ht="15.75">
      <c r="B86" s="251"/>
      <c r="C86" s="126" t="str">
        <f>'Teine 20'!C86</f>
        <v>Rukkileiva (3 sorti) - ja sepikutoodete valik  (G)</v>
      </c>
      <c r="D86" s="77">
        <v>40</v>
      </c>
      <c r="E86" s="308">
        <f>D86*'Teine 20'!E86/'Teine 20'!D86</f>
        <v>98.48</v>
      </c>
      <c r="F86" s="48">
        <f>E86*'Teine 20'!F86/'Teine 20'!E86</f>
        <v>20.92</v>
      </c>
      <c r="G86" s="48">
        <f>F86*'Teine 20'!G86/'Teine 20'!F86</f>
        <v>0.80000000000000016</v>
      </c>
      <c r="H86" s="48">
        <f>G86*'Teine 20'!H86/'Teine 20'!G86</f>
        <v>2.8600000000000008</v>
      </c>
    </row>
    <row r="87" spans="2:13" ht="15.75">
      <c r="B87" s="251"/>
      <c r="C87" s="126" t="str">
        <f>'Teine 20'!C87</f>
        <v>Apelsin</v>
      </c>
      <c r="D87" s="50">
        <v>50</v>
      </c>
      <c r="E87" s="308">
        <f>D87*'Teine 20'!E87/'Teine 20'!D87</f>
        <v>15.05</v>
      </c>
      <c r="F87" s="48">
        <f>E87*'Teine 20'!F87/'Teine 20'!E87</f>
        <v>2.95</v>
      </c>
      <c r="G87" s="48">
        <f>F87*'Teine 20'!G87/'Teine 20'!F87</f>
        <v>0.05</v>
      </c>
      <c r="H87" s="48">
        <f>G87*'Teine 20'!H87/'Teine 20'!G87</f>
        <v>0.40000000000000008</v>
      </c>
    </row>
    <row r="88" spans="2:13" s="60" customFormat="1" ht="15.75">
      <c r="B88" s="26"/>
      <c r="C88" s="313" t="s">
        <v>7</v>
      </c>
      <c r="D88" s="29"/>
      <c r="E88" s="325">
        <f>SUM(E72:E87)</f>
        <v>730.98090000000013</v>
      </c>
      <c r="F88" s="104">
        <f t="shared" ref="F88:H88" si="1">SUM(F72:F87)</f>
        <v>103.56119999999999</v>
      </c>
      <c r="G88" s="104">
        <f t="shared" si="1"/>
        <v>21.533650000000002</v>
      </c>
      <c r="H88" s="104">
        <f t="shared" si="1"/>
        <v>33.128799999999991</v>
      </c>
    </row>
    <row r="89" spans="2:13" ht="15.75">
      <c r="B89" s="314"/>
      <c r="C89" s="283" t="s">
        <v>13</v>
      </c>
      <c r="D89" s="314"/>
      <c r="E89" s="326">
        <f>AVERAGE(E22,E39,E52,E70,E88)</f>
        <v>599.41125933333331</v>
      </c>
      <c r="F89" s="75">
        <f>AVERAGE(F22,F39,F52,F70,F88)</f>
        <v>84.545416666666668</v>
      </c>
      <c r="G89" s="75">
        <f>AVERAGE(G22,G39,G52,G70,G88)</f>
        <v>20.79327</v>
      </c>
      <c r="H89" s="75">
        <f>AVERAGE(H22,H39,H52,H70,H88)</f>
        <v>22.493869999999998</v>
      </c>
    </row>
    <row r="90" spans="2:13" ht="15.75">
      <c r="B90" s="452" t="s">
        <v>88</v>
      </c>
      <c r="C90" s="452"/>
      <c r="D90" s="452"/>
      <c r="E90" s="76"/>
      <c r="F90" s="76"/>
      <c r="G90" s="76"/>
      <c r="H90" s="76"/>
    </row>
    <row r="91" spans="2:13">
      <c r="B91" s="453" t="s">
        <v>80</v>
      </c>
      <c r="C91" s="453"/>
      <c r="D91" s="453"/>
      <c r="F91" s="4"/>
      <c r="G91" s="4"/>
      <c r="H91" s="5"/>
    </row>
    <row r="92" spans="2:13">
      <c r="B92" s="453" t="s">
        <v>81</v>
      </c>
      <c r="C92" s="453"/>
      <c r="D92" s="453"/>
      <c r="E92" s="4"/>
    </row>
    <row r="93" spans="2:13" ht="33" customHeight="1">
      <c r="B93" s="454" t="s">
        <v>169</v>
      </c>
      <c r="C93" s="454"/>
      <c r="D93" s="454"/>
    </row>
    <row r="94" spans="2:13" ht="15.75">
      <c r="B94" s="452" t="s">
        <v>89</v>
      </c>
      <c r="C94" s="452"/>
      <c r="D94" s="452"/>
    </row>
    <row r="95" spans="2:13">
      <c r="B95" s="230" t="s">
        <v>84</v>
      </c>
      <c r="C95" s="437" t="s">
        <v>87</v>
      </c>
      <c r="D95" s="437"/>
    </row>
    <row r="96" spans="2:13">
      <c r="B96" s="230" t="s">
        <v>85</v>
      </c>
      <c r="C96" s="437" t="s">
        <v>86</v>
      </c>
      <c r="D96" s="437"/>
    </row>
    <row r="97" spans="2:4">
      <c r="B97" s="230" t="s">
        <v>79</v>
      </c>
      <c r="C97" s="437"/>
      <c r="D97" s="437"/>
    </row>
    <row r="98" spans="2:4" ht="15.75">
      <c r="B98" s="438" t="s">
        <v>82</v>
      </c>
      <c r="C98" s="438"/>
      <c r="D98" s="438"/>
    </row>
    <row r="99" spans="2:4">
      <c r="B99" s="437" t="s">
        <v>83</v>
      </c>
      <c r="C99" s="437"/>
      <c r="D99" s="437"/>
    </row>
  </sheetData>
  <mergeCells count="12">
    <mergeCell ref="B1:C4"/>
    <mergeCell ref="D1:D5"/>
    <mergeCell ref="B90:D90"/>
    <mergeCell ref="B91:D91"/>
    <mergeCell ref="C97:D97"/>
    <mergeCell ref="B98:D98"/>
    <mergeCell ref="B99:D99"/>
    <mergeCell ref="B92:D92"/>
    <mergeCell ref="B93:D93"/>
    <mergeCell ref="B94:D94"/>
    <mergeCell ref="C95:D95"/>
    <mergeCell ref="C96:D96"/>
  </mergeCells>
  <pageMargins left="0.7" right="0.7" top="0.75" bottom="0.75" header="0.3" footer="0.3"/>
  <pageSetup paperSize="9" scale="4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63AA-B232-4E21-BB2F-CDEB8659B5D0}">
  <sheetPr>
    <pageSetUpPr fitToPage="1"/>
  </sheetPr>
  <dimension ref="B1:M95"/>
  <sheetViews>
    <sheetView topLeftCell="A64" zoomScale="90" zoomScaleNormal="90" workbookViewId="0">
      <selection activeCell="B89" sqref="B89:D89"/>
    </sheetView>
  </sheetViews>
  <sheetFormatPr defaultColWidth="9.28515625" defaultRowHeight="15"/>
  <cols>
    <col min="1" max="1" width="9.28515625" style="159"/>
    <col min="2" max="2" width="25.5703125" style="159" customWidth="1"/>
    <col min="3" max="3" width="55.5703125" style="159" customWidth="1"/>
    <col min="4" max="8" width="15.5703125" style="159" customWidth="1"/>
    <col min="9" max="16384" width="9.28515625" style="159"/>
  </cols>
  <sheetData>
    <row r="1" spans="2:8">
      <c r="B1" s="457"/>
      <c r="C1" s="457"/>
      <c r="D1" s="440" t="e" vm="1">
        <v>#VALUE!</v>
      </c>
    </row>
    <row r="2" spans="2:8">
      <c r="B2" s="457"/>
      <c r="C2" s="457"/>
      <c r="D2" s="440"/>
    </row>
    <row r="3" spans="2:8">
      <c r="B3" s="457"/>
      <c r="C3" s="457"/>
      <c r="D3" s="440"/>
    </row>
    <row r="4" spans="2:8">
      <c r="B4" s="457"/>
      <c r="C4" s="457"/>
      <c r="D4" s="440"/>
    </row>
    <row r="5" spans="2:8" ht="24" customHeight="1">
      <c r="B5" s="161" t="str">
        <f>'Teine 21'!B5</f>
        <v>Koolilõuna 19.05-23.05.2025</v>
      </c>
      <c r="C5" s="162"/>
      <c r="D5" s="441"/>
    </row>
    <row r="6" spans="2:8" s="154" customFormat="1" ht="24" customHeight="1">
      <c r="B6" s="288" t="s">
        <v>0</v>
      </c>
      <c r="C6" s="302"/>
      <c r="D6" s="190" t="s">
        <v>1</v>
      </c>
      <c r="E6" s="298" t="s">
        <v>2</v>
      </c>
      <c r="F6" s="165" t="s">
        <v>3</v>
      </c>
      <c r="G6" s="165" t="s">
        <v>4</v>
      </c>
      <c r="H6" s="165" t="s">
        <v>5</v>
      </c>
    </row>
    <row r="7" spans="2:8">
      <c r="B7" s="289" t="s">
        <v>6</v>
      </c>
      <c r="C7" s="203" t="str">
        <f>'Teine 21'!C7</f>
        <v>Kodune sealihaguljašš (G, L)</v>
      </c>
      <c r="D7" s="303">
        <v>50</v>
      </c>
      <c r="E7" s="174">
        <f>D7*'Teine 21'!E7/'Teine 21'!D7</f>
        <v>65.379499999999979</v>
      </c>
      <c r="F7" s="166">
        <f>D7*'Teine 21'!F7/'Teine 21'!D7</f>
        <v>2.7774999999999994</v>
      </c>
      <c r="G7" s="166">
        <f>D7*'Teine 21'!G7/'Teine 21'!D7</f>
        <v>4.8449999999999989</v>
      </c>
      <c r="H7" s="166">
        <f>D7*'Teine 21'!H7/'Teine 21'!D7</f>
        <v>2.7814999999999999</v>
      </c>
    </row>
    <row r="8" spans="2:8">
      <c r="B8" s="289" t="s">
        <v>15</v>
      </c>
      <c r="C8" s="203" t="str">
        <f>'Teine 21'!C8</f>
        <v>Läätseguljašš (L) (mahe)</v>
      </c>
      <c r="D8" s="303">
        <v>50</v>
      </c>
      <c r="E8" s="174">
        <f>D8*'Teine 21'!E8/'Teine 21'!D8</f>
        <v>66.201499999999982</v>
      </c>
      <c r="F8" s="166">
        <f>D8*'Teine 21'!F8/'Teine 21'!D8</f>
        <v>8.8364999999999991</v>
      </c>
      <c r="G8" s="166">
        <f>D8*'Teine 21'!G8/'Teine 21'!D8</f>
        <v>2.2934999999999999</v>
      </c>
      <c r="H8" s="166">
        <f>D8*'Teine 21'!H8/'Teine 21'!D8</f>
        <v>3.2484999999999999</v>
      </c>
    </row>
    <row r="9" spans="2:8">
      <c r="B9" s="155"/>
      <c r="C9" s="203" t="str">
        <f>'Teine 21'!C9</f>
        <v>Täisterapasta/pasta (G)</v>
      </c>
      <c r="D9" s="168">
        <v>50</v>
      </c>
      <c r="E9" s="174">
        <f>D9*'Teine 21'!E9/'Teine 21'!D9</f>
        <v>85.782499999999999</v>
      </c>
      <c r="F9" s="166">
        <f>D9*'Teine 21'!F9/'Teine 21'!D9</f>
        <v>17.828499999999998</v>
      </c>
      <c r="G9" s="166">
        <f>D9*'Teine 21'!G9/'Teine 21'!D9</f>
        <v>0.67249999999999988</v>
      </c>
      <c r="H9" s="166">
        <f>D9*'Teine 21'!H9/'Teine 21'!D9</f>
        <v>2.8384999999999994</v>
      </c>
    </row>
    <row r="10" spans="2:8">
      <c r="B10" s="155"/>
      <c r="C10" s="203" t="str">
        <f>'Teine 21'!C10</f>
        <v>Tatar, keedetud</v>
      </c>
      <c r="D10" s="168">
        <v>50</v>
      </c>
      <c r="E10" s="174">
        <f>D10*'Teine 21'!E10/'Teine 21'!D10</f>
        <v>40.29999999999999</v>
      </c>
      <c r="F10" s="166">
        <f>D10*'Teine 21'!F10/'Teine 21'!D10</f>
        <v>8.4875000000000007</v>
      </c>
      <c r="G10" s="166">
        <f>D10*'Teine 21'!G10/'Teine 21'!D10</f>
        <v>0.25</v>
      </c>
      <c r="H10" s="166">
        <f>D10*'Teine 21'!H10/'Teine 21'!D10</f>
        <v>1.4875</v>
      </c>
    </row>
    <row r="11" spans="2:8">
      <c r="B11" s="155"/>
      <c r="C11" s="203" t="str">
        <f>'Teine 21'!C11</f>
        <v>Kõrvits, röstitud</v>
      </c>
      <c r="D11" s="168">
        <v>80</v>
      </c>
      <c r="E11" s="174">
        <f>D11*'Teine 21'!E11/'Teine 21'!D11</f>
        <v>35.224800000000002</v>
      </c>
      <c r="F11" s="166">
        <f>D11*'Teine 21'!F11/'Teine 21'!D11</f>
        <v>3.12</v>
      </c>
      <c r="G11" s="166">
        <f>D11*'Teine 21'!G11/'Teine 21'!D11</f>
        <v>2.4984000000000002</v>
      </c>
      <c r="H11" s="166">
        <f>D11*'Teine 21'!H11/'Teine 21'!D11</f>
        <v>0.62</v>
      </c>
    </row>
    <row r="12" spans="2:8" ht="15.75">
      <c r="B12" s="304"/>
      <c r="C12" s="203" t="str">
        <f>'Teine 21'!C12</f>
        <v>Mahla-õlikaste</v>
      </c>
      <c r="D12" s="168">
        <v>5</v>
      </c>
      <c r="E12" s="174">
        <f>D12*'Teine 21'!E12/'Teine 21'!D12</f>
        <v>32.189399999999999</v>
      </c>
      <c r="F12" s="166">
        <f>D12*'Teine 21'!F12/'Teine 21'!D12</f>
        <v>9.7050000000000011E-2</v>
      </c>
      <c r="G12" s="166">
        <f>D12*'Teine 21'!G12/'Teine 21'!D12</f>
        <v>3.5305500000000003</v>
      </c>
      <c r="H12" s="166">
        <f>D12*'Teine 21'!H12/'Teine 21'!D12</f>
        <v>1.3550000000000001E-2</v>
      </c>
    </row>
    <row r="13" spans="2:8" ht="15.75">
      <c r="B13" s="304"/>
      <c r="C13" s="203" t="str">
        <f>'Teine 21'!C13</f>
        <v>Peedi-hapukurgisalat</v>
      </c>
      <c r="D13" s="168">
        <v>50</v>
      </c>
      <c r="E13" s="174">
        <f>D13*'Teine 21'!E13/'Teine 21'!D13</f>
        <v>17.803999999999998</v>
      </c>
      <c r="F13" s="166">
        <f>D13*'Teine 21'!F13/'Teine 21'!D13</f>
        <v>4.0804999999999998</v>
      </c>
      <c r="G13" s="166">
        <f>D13*'Teine 21'!G13/'Teine 21'!D13</f>
        <v>0.10100000000000002</v>
      </c>
      <c r="H13" s="166">
        <f>D13*'Teine 21'!H13/'Teine 21'!D13</f>
        <v>0.7340000000000001</v>
      </c>
    </row>
    <row r="14" spans="2:8" ht="15.75">
      <c r="B14" s="304"/>
      <c r="C14" s="203" t="str">
        <f>'Teine 21'!C14</f>
        <v>Hiina kapsas, roheline hernes, punane redis (mahe)</v>
      </c>
      <c r="D14" s="168">
        <v>50</v>
      </c>
      <c r="E14" s="174">
        <f>D14*'Teine 21'!E14/'Teine 21'!D14</f>
        <v>19.236666666666672</v>
      </c>
      <c r="F14" s="166">
        <f>D14*'Teine 21'!F14/'Teine 21'!D14</f>
        <v>3.8833333333333333</v>
      </c>
      <c r="G14" s="166">
        <f>D14*'Teine 21'!G14/'Teine 21'!D14</f>
        <v>0.15</v>
      </c>
      <c r="H14" s="166">
        <f>D14*'Teine 21'!H14/'Teine 21'!D14</f>
        <v>1.4300000000000002</v>
      </c>
    </row>
    <row r="15" spans="2:8" ht="15.75">
      <c r="B15" s="304"/>
      <c r="C15" s="203" t="str">
        <f>'Teine 21'!C15</f>
        <v>Seemnesegu (mahe)</v>
      </c>
      <c r="D15" s="168">
        <v>5</v>
      </c>
      <c r="E15" s="174">
        <f>D15*'Teine 21'!E15/'Teine 21'!D15</f>
        <v>30.438350000000003</v>
      </c>
      <c r="F15" s="166">
        <f>D15*'Teine 21'!F15/'Teine 21'!D15</f>
        <v>0.64000000000000012</v>
      </c>
      <c r="G15" s="166">
        <f>D15*'Teine 21'!G15/'Teine 21'!D15</f>
        <v>2.5783500000000004</v>
      </c>
      <c r="H15" s="166">
        <f>D15*'Teine 21'!H15/'Teine 21'!D15</f>
        <v>1.4116500000000001</v>
      </c>
    </row>
    <row r="16" spans="2:8" ht="15.75">
      <c r="B16" s="304"/>
      <c r="C16" s="203" t="str">
        <f>'Teine 21'!C16</f>
        <v>PRIA Piimatooted (piim, keefir R 2,5% ) (L)</v>
      </c>
      <c r="D16" s="168">
        <v>25</v>
      </c>
      <c r="E16" s="174">
        <f>D16*'Teine 21'!E16/'Teine 21'!D16</f>
        <v>14.1</v>
      </c>
      <c r="F16" s="166">
        <f>D16*'Teine 21'!F16/'Teine 21'!D16</f>
        <v>1.22</v>
      </c>
      <c r="G16" s="166">
        <f>D16*'Teine 21'!G16/'Teine 21'!D16</f>
        <v>0.64</v>
      </c>
      <c r="H16" s="166">
        <f>D16*'Teine 21'!H16/'Teine 21'!D16</f>
        <v>0.86</v>
      </c>
    </row>
    <row r="17" spans="2:8" ht="15.75">
      <c r="B17" s="304"/>
      <c r="C17" s="203" t="str">
        <f>'Teine 21'!C17</f>
        <v>Mahlajook (erinevad maitsed)</v>
      </c>
      <c r="D17" s="139">
        <v>25</v>
      </c>
      <c r="E17" s="174">
        <f>D17*'Teine 21'!E17/'Teine 21'!D17</f>
        <v>12.132200000000001</v>
      </c>
      <c r="F17" s="166">
        <f>D17*'Teine 21'!F17/'Teine 21'!D17</f>
        <v>2.9455</v>
      </c>
      <c r="G17" s="166">
        <f>D17*'Teine 21'!G17/'Teine 21'!D17</f>
        <v>1.2500000000000001E-2</v>
      </c>
      <c r="H17" s="166">
        <f>D17*'Teine 21'!H17/'Teine 21'!D17</f>
        <v>9.0749999999999997E-2</v>
      </c>
    </row>
    <row r="18" spans="2:8" ht="15.75">
      <c r="B18" s="304"/>
      <c r="C18" s="203" t="str">
        <f>'Teine 21'!C18</f>
        <v>Joogijogurt R 1,5%, maitsestatud (L)</v>
      </c>
      <c r="D18" s="139">
        <v>25</v>
      </c>
      <c r="E18" s="174">
        <f>D18*'Teine 21'!E18/'Teine 21'!D18</f>
        <v>18.686499999999999</v>
      </c>
      <c r="F18" s="166">
        <f>D18*'Teine 21'!F18/'Teine 21'!D18</f>
        <v>3.0307499999999998</v>
      </c>
      <c r="G18" s="166">
        <f>D18*'Teine 21'!G18/'Teine 21'!D18</f>
        <v>0.375</v>
      </c>
      <c r="H18" s="166">
        <f>D18*'Teine 21'!H18/'Teine 21'!D18</f>
        <v>0.8</v>
      </c>
    </row>
    <row r="19" spans="2:8">
      <c r="B19" s="155"/>
      <c r="C19" s="203" t="str">
        <f>'Teine 21'!C19</f>
        <v>Tee, suhkruta</v>
      </c>
      <c r="D19" s="156">
        <v>50</v>
      </c>
      <c r="E19" s="174">
        <f>D19*'Teine 21'!E19/'Teine 21'!D19</f>
        <v>0.2</v>
      </c>
      <c r="F19" s="166">
        <f>D19*'Teine 21'!F19/'Teine 21'!D19</f>
        <v>0</v>
      </c>
      <c r="G19" s="166">
        <f>D19*'Teine 21'!G19/'Teine 21'!D19</f>
        <v>0</v>
      </c>
      <c r="H19" s="166">
        <f>D19*'Teine 21'!H19/'Teine 21'!D19</f>
        <v>0.05</v>
      </c>
    </row>
    <row r="20" spans="2:8">
      <c r="B20" s="155"/>
      <c r="C20" s="203" t="str">
        <f>'Teine 21'!C20</f>
        <v>Rukkileiva (3 sorti) - ja sepikutoodete valik  (G)</v>
      </c>
      <c r="D20" s="145">
        <v>40</v>
      </c>
      <c r="E20" s="174">
        <f>D20*'Teine 21'!E20/'Teine 21'!D20</f>
        <v>98.48</v>
      </c>
      <c r="F20" s="166">
        <f>D20*'Teine 21'!F20/'Teine 21'!D20</f>
        <v>20.92</v>
      </c>
      <c r="G20" s="166">
        <f>D20*'Teine 21'!G20/'Teine 21'!D20</f>
        <v>0.8</v>
      </c>
      <c r="H20" s="166">
        <f>D20*'Teine 21'!H20/'Teine 21'!D20</f>
        <v>2.86</v>
      </c>
    </row>
    <row r="21" spans="2:8" ht="15.75">
      <c r="B21" s="304"/>
      <c r="C21" s="203" t="str">
        <f>'Teine 21'!C21</f>
        <v>Pirn (PRIA)</v>
      </c>
      <c r="D21" s="168">
        <v>50</v>
      </c>
      <c r="E21" s="174">
        <f>D21*'Teine 21'!E21/'Teine 21'!D21</f>
        <v>19.988</v>
      </c>
      <c r="F21" s="166">
        <f>D21*'Teine 21'!F21/'Teine 21'!D21</f>
        <v>5.97</v>
      </c>
      <c r="G21" s="166">
        <f>D21*'Teine 21'!G21/'Teine 21'!D21</f>
        <v>0</v>
      </c>
      <c r="H21" s="166">
        <f>D21*'Teine 21'!H21/'Teine 21'!D21</f>
        <v>0.15</v>
      </c>
    </row>
    <row r="22" spans="2:8" ht="15.75">
      <c r="B22" s="277"/>
      <c r="C22" s="141" t="s">
        <v>7</v>
      </c>
      <c r="D22" s="143"/>
      <c r="E22" s="265">
        <f>SUM(E7:E21)</f>
        <v>556.14341666666655</v>
      </c>
      <c r="F22" s="143">
        <f t="shared" ref="F22:H22" si="0">SUM(F7:F21)</f>
        <v>83.837133333333327</v>
      </c>
      <c r="G22" s="143">
        <f t="shared" si="0"/>
        <v>18.7468</v>
      </c>
      <c r="H22" s="143">
        <f t="shared" si="0"/>
        <v>19.375949999999996</v>
      </c>
    </row>
    <row r="23" spans="2:8" ht="24" customHeight="1">
      <c r="B23" s="288" t="s">
        <v>8</v>
      </c>
      <c r="C23" s="302"/>
      <c r="D23" s="190" t="s">
        <v>1</v>
      </c>
      <c r="E23" s="298" t="s">
        <v>2</v>
      </c>
      <c r="F23" s="165" t="s">
        <v>3</v>
      </c>
      <c r="G23" s="165" t="s">
        <v>4</v>
      </c>
      <c r="H23" s="165" t="s">
        <v>5</v>
      </c>
    </row>
    <row r="24" spans="2:8">
      <c r="B24" s="289" t="s">
        <v>6</v>
      </c>
      <c r="C24" s="203" t="str">
        <f>'Teine 21'!C24</f>
        <v>Selge kalasupp kinoaga</v>
      </c>
      <c r="D24" s="168">
        <v>100</v>
      </c>
      <c r="E24" s="299">
        <f>D24*'Teine 21'!E24/'Teine 21'!D24</f>
        <v>73.52</v>
      </c>
      <c r="F24" s="221">
        <f>D24*'Teine 21'!F24/'Teine 21'!D24</f>
        <v>3.048</v>
      </c>
      <c r="G24" s="221">
        <f>D24*'Teine 21'!G24/'Teine 21'!D24</f>
        <v>2.048</v>
      </c>
      <c r="H24" s="221">
        <f>D24*'Teine 21'!H24/'Teine 21'!D24</f>
        <v>10.48</v>
      </c>
    </row>
    <row r="25" spans="2:8">
      <c r="B25" s="289" t="s">
        <v>15</v>
      </c>
      <c r="C25" s="203" t="str">
        <f>'Teine 21'!C25</f>
        <v>Pasta-köögiviljasupp (G)</v>
      </c>
      <c r="D25" s="168">
        <v>100</v>
      </c>
      <c r="E25" s="300">
        <f>D25*'Teine 21'!E25/'Teine 21'!D25</f>
        <v>51.44</v>
      </c>
      <c r="F25" s="204">
        <f>D25*'Teine 21'!F25/'Teine 21'!D25</f>
        <v>8.56</v>
      </c>
      <c r="G25" s="204">
        <f>D25*'Teine 21'!G25/'Teine 21'!D25</f>
        <v>0.72960000000000003</v>
      </c>
      <c r="H25" s="204">
        <f>D25*'Teine 21'!H25/'Teine 21'!D25</f>
        <v>1.8640000000000001</v>
      </c>
    </row>
    <row r="26" spans="2:8">
      <c r="B26" s="289"/>
      <c r="C26" s="203" t="str">
        <f>'Teine 21'!C26</f>
        <v>Hapukoor R 10% (L)</v>
      </c>
      <c r="D26" s="168">
        <v>30</v>
      </c>
      <c r="E26" s="300">
        <f>D26*'Teine 21'!E26/'Teine 21'!D26</f>
        <v>35.520000000000003</v>
      </c>
      <c r="F26" s="204">
        <f>E26*'Teine 21'!F26/'Teine 21'!E26</f>
        <v>1.2299999999999998</v>
      </c>
      <c r="G26" s="204">
        <f>F26*'Teine 21'!G26/'Teine 21'!F26</f>
        <v>3</v>
      </c>
      <c r="H26" s="204">
        <f>G26*'Teine 21'!H26/'Teine 21'!G26</f>
        <v>0.89999999999999991</v>
      </c>
    </row>
    <row r="27" spans="2:8">
      <c r="B27" s="289"/>
      <c r="C27" s="203" t="str">
        <f>'Teine 21'!C27</f>
        <v>Virsiku-kohupiimakreem (L)</v>
      </c>
      <c r="D27" s="156">
        <v>100</v>
      </c>
      <c r="E27" s="297">
        <f>D27*'Teine 21'!E27/'Teine 21'!D27</f>
        <v>160</v>
      </c>
      <c r="F27" s="222">
        <f>D27*'Teine 21'!F27/'Teine 21'!D27</f>
        <v>14.5</v>
      </c>
      <c r="G27" s="222">
        <f>D27*'Teine 21'!G27/'Teine 21'!D27</f>
        <v>9.26</v>
      </c>
      <c r="H27" s="222">
        <f>D27*'Teine 21'!H27/'Teine 21'!D27</f>
        <v>4.47</v>
      </c>
    </row>
    <row r="28" spans="2:8">
      <c r="B28" s="289"/>
      <c r="C28" s="203" t="str">
        <f>'Teine 21'!C28</f>
        <v>Marjatarretis vahukoorega (L)</v>
      </c>
      <c r="D28" s="156">
        <v>100</v>
      </c>
      <c r="E28" s="174">
        <f>D28*'Teine 21'!E28/'Teine 21'!D28</f>
        <v>133.10400000000001</v>
      </c>
      <c r="F28" s="166">
        <f>D28*'Teine 21'!F28/'Teine 21'!D28</f>
        <v>24.51</v>
      </c>
      <c r="G28" s="166">
        <f>D28*'Teine 21'!G28/'Teine 21'!D28</f>
        <v>3.048</v>
      </c>
      <c r="H28" s="166">
        <f>D28*'Teine 21'!H28/'Teine 21'!D28</f>
        <v>2.1749999999999998</v>
      </c>
    </row>
    <row r="29" spans="2:8" s="160" customFormat="1" ht="15.75">
      <c r="B29" s="304"/>
      <c r="C29" s="203" t="str">
        <f>'Teine 21'!C29</f>
        <v>PRIA Piimatooted (piim, keefir R 2,5% ) (L)</v>
      </c>
      <c r="D29" s="145">
        <v>25</v>
      </c>
      <c r="E29" s="174">
        <f>D29*'Teine 21'!E29/'Teine 21'!D29</f>
        <v>14.1</v>
      </c>
      <c r="F29" s="166">
        <f>D29*'Teine 21'!F29/'Teine 21'!D29</f>
        <v>1.22</v>
      </c>
      <c r="G29" s="166">
        <f>D29*'Teine 21'!G29/'Teine 21'!D29</f>
        <v>0.64</v>
      </c>
      <c r="H29" s="166">
        <f>D29*'Teine 21'!H29/'Teine 21'!D29</f>
        <v>0.86</v>
      </c>
    </row>
    <row r="30" spans="2:8" ht="15.75">
      <c r="B30" s="304"/>
      <c r="C30" s="203" t="str">
        <f>'Teine 21'!C30</f>
        <v>Mahlajook (erinevad maitsed)</v>
      </c>
      <c r="D30" s="145">
        <v>25</v>
      </c>
      <c r="E30" s="174">
        <f>D30*'Teine 21'!E30/'Teine 21'!D30</f>
        <v>12.132200000000001</v>
      </c>
      <c r="F30" s="166">
        <f>D30*'Teine 21'!F30/'Teine 21'!D30</f>
        <v>2.9455</v>
      </c>
      <c r="G30" s="166">
        <f>D30*'Teine 21'!G30/'Teine 21'!D30</f>
        <v>1.2500000000000001E-2</v>
      </c>
      <c r="H30" s="166">
        <f>D30*'Teine 21'!H30/'Teine 21'!D30</f>
        <v>9.0749999999999997E-2</v>
      </c>
    </row>
    <row r="31" spans="2:8" s="154" customFormat="1">
      <c r="B31" s="155"/>
      <c r="C31" s="203" t="str">
        <f>'Teine 21'!C31</f>
        <v>Joogijogurt R 1,5%, maitsestatud (L)</v>
      </c>
      <c r="D31" s="168">
        <v>25</v>
      </c>
      <c r="E31" s="174">
        <f>D31*'Teine 21'!E31/'Teine 21'!D31</f>
        <v>18.686499999999999</v>
      </c>
      <c r="F31" s="166">
        <f>D31*'Teine 21'!F31/'Teine 21'!D31</f>
        <v>3.0307499999999998</v>
      </c>
      <c r="G31" s="166">
        <f>D31*'Teine 21'!G31/'Teine 21'!D31</f>
        <v>0.375</v>
      </c>
      <c r="H31" s="166">
        <f>D31*'Teine 21'!H31/'Teine 21'!D31</f>
        <v>0.8</v>
      </c>
    </row>
    <row r="32" spans="2:8" s="154" customFormat="1">
      <c r="B32" s="155"/>
      <c r="C32" s="203" t="str">
        <f>'Teine 21'!C32</f>
        <v>Tee, suhkruta</v>
      </c>
      <c r="D32" s="168">
        <v>50</v>
      </c>
      <c r="E32" s="174">
        <f>D32*'Teine 21'!E32/'Teine 21'!D32</f>
        <v>0.2</v>
      </c>
      <c r="F32" s="166">
        <f>D32*'Teine 21'!F32/'Teine 21'!D32</f>
        <v>0</v>
      </c>
      <c r="G32" s="166">
        <f>D32*'Teine 21'!G32/'Teine 21'!D32</f>
        <v>0</v>
      </c>
      <c r="H32" s="166">
        <f>D32*'Teine 21'!H32/'Teine 21'!D32</f>
        <v>0.05</v>
      </c>
    </row>
    <row r="33" spans="2:8" s="154" customFormat="1">
      <c r="B33" s="155"/>
      <c r="C33" s="203" t="str">
        <f>'Teine 21'!C33</f>
        <v>Rukkileiva (3 sorti) - ja sepikutoodete valik  (G)</v>
      </c>
      <c r="D33" s="168">
        <v>40</v>
      </c>
      <c r="E33" s="174">
        <f>D33*'Teine 21'!E33/'Teine 21'!D33</f>
        <v>98.48</v>
      </c>
      <c r="F33" s="166">
        <f>D33*'Teine 21'!F33/'Teine 21'!D33</f>
        <v>20.92</v>
      </c>
      <c r="G33" s="166">
        <f>D33*'Teine 21'!G33/'Teine 21'!D33</f>
        <v>0.8</v>
      </c>
      <c r="H33" s="166">
        <f>D33*'Teine 21'!H33/'Teine 21'!D33</f>
        <v>2.86</v>
      </c>
    </row>
    <row r="34" spans="2:8" s="154" customFormat="1">
      <c r="B34" s="155"/>
      <c r="C34" s="203" t="str">
        <f>'Teine 21'!C34</f>
        <v>Õun (PRIA) (mahe)</v>
      </c>
      <c r="D34" s="168">
        <v>50</v>
      </c>
      <c r="E34" s="174">
        <f>D34*'Teine 21'!E34/'Teine 21'!D34</f>
        <v>24.038</v>
      </c>
      <c r="F34" s="166">
        <f>D34*'Teine 21'!F34/'Teine 21'!D34</f>
        <v>6.74</v>
      </c>
      <c r="G34" s="166">
        <f>D34*'Teine 21'!G34/'Teine 21'!D34</f>
        <v>0</v>
      </c>
      <c r="H34" s="166">
        <f>D34*'Teine 21'!H34/'Teine 21'!D34</f>
        <v>0</v>
      </c>
    </row>
    <row r="35" spans="2:8" ht="15.75">
      <c r="B35" s="277"/>
      <c r="C35" s="141" t="s">
        <v>7</v>
      </c>
      <c r="D35" s="143"/>
      <c r="E35" s="265">
        <f>SUM(E24:E34)</f>
        <v>621.22070000000008</v>
      </c>
      <c r="F35" s="143">
        <f t="shared" ref="F35:H35" si="1">SUM(F24:F34)</f>
        <v>86.704249999999988</v>
      </c>
      <c r="G35" s="143">
        <f t="shared" si="1"/>
        <v>19.9131</v>
      </c>
      <c r="H35" s="143">
        <f t="shared" si="1"/>
        <v>24.549750000000003</v>
      </c>
    </row>
    <row r="36" spans="2:8" ht="24" customHeight="1">
      <c r="B36" s="288" t="s">
        <v>10</v>
      </c>
      <c r="C36" s="302"/>
      <c r="D36" s="190" t="s">
        <v>1</v>
      </c>
      <c r="E36" s="298" t="s">
        <v>2</v>
      </c>
      <c r="F36" s="165" t="s">
        <v>3</v>
      </c>
      <c r="G36" s="165" t="s">
        <v>4</v>
      </c>
      <c r="H36" s="165" t="s">
        <v>5</v>
      </c>
    </row>
    <row r="37" spans="2:8">
      <c r="B37" s="289" t="s">
        <v>6</v>
      </c>
      <c r="C37" s="203" t="str">
        <f>'Teine 21'!C37</f>
        <v>Hakkliha-riisipall (segahakkliha, siga-veis) (G, PT)</v>
      </c>
      <c r="D37" s="168">
        <v>50</v>
      </c>
      <c r="E37" s="174">
        <f>D37*'Teine 21'!E37/'Teine 21'!D37</f>
        <v>82.4</v>
      </c>
      <c r="F37" s="166">
        <f>D37*'Teine 21'!F24/'Teine 21'!D24</f>
        <v>1.524</v>
      </c>
      <c r="G37" s="166">
        <f>D37*'Teine 21'!G37/'Teine 21'!D37</f>
        <v>3.11</v>
      </c>
      <c r="H37" s="166">
        <f>D37*'Teine 21'!H37/'Teine 21'!D37</f>
        <v>7.7</v>
      </c>
    </row>
    <row r="38" spans="2:8">
      <c r="B38" s="289" t="s">
        <v>15</v>
      </c>
      <c r="C38" s="203" t="str">
        <f>'Teine 21'!C38</f>
        <v>Juurviljakotlet (G, PT) (mahe)</v>
      </c>
      <c r="D38" s="168">
        <v>50</v>
      </c>
      <c r="E38" s="174">
        <f>D38*'Teine 21'!E38/'Teine 21'!D38</f>
        <v>70.135999999999996</v>
      </c>
      <c r="F38" s="166">
        <f>D38*'Teine 21'!F25/'Teine 21'!D25</f>
        <v>4.28</v>
      </c>
      <c r="G38" s="166">
        <f>D38*'Teine 21'!G38/'Teine 21'!D38</f>
        <v>0.94800000000000006</v>
      </c>
      <c r="H38" s="166">
        <f>D38*'Teine 21'!H38/'Teine 21'!D38</f>
        <v>2.6905000000000001</v>
      </c>
    </row>
    <row r="39" spans="2:8">
      <c r="B39" s="155"/>
      <c r="C39" s="203" t="str">
        <f>'Teine 21'!C39</f>
        <v>Kartulipuder (L)</v>
      </c>
      <c r="D39" s="168">
        <v>50</v>
      </c>
      <c r="E39" s="174">
        <f>D39*'Teine 21'!E39/'Teine 21'!D39</f>
        <v>38.267000000000003</v>
      </c>
      <c r="F39" s="166">
        <f>D39*'Teine 21'!F27/'Teine 21'!D27</f>
        <v>7.25</v>
      </c>
      <c r="G39" s="166">
        <f>D39*'Teine 21'!G39/'Teine 21'!D39</f>
        <v>0.30499999999999999</v>
      </c>
      <c r="H39" s="166">
        <f>D39*'Teine 21'!H39/'Teine 21'!D39</f>
        <v>1.1815</v>
      </c>
    </row>
    <row r="40" spans="2:8">
      <c r="B40" s="155"/>
      <c r="C40" s="203" t="str">
        <f>'Teine 21'!C40</f>
        <v>Kuskuss, aurutatud (G)</v>
      </c>
      <c r="D40" s="168">
        <v>50</v>
      </c>
      <c r="E40" s="174">
        <f>D40*'Teine 21'!E40/'Teine 21'!D40</f>
        <v>64.076499999999982</v>
      </c>
      <c r="F40" s="166">
        <f>D40*'Teine 21'!F28/'Teine 21'!D28</f>
        <v>12.255000000000001</v>
      </c>
      <c r="G40" s="166">
        <f>D40*'Teine 21'!G40/'Teine 21'!D40</f>
        <v>0.34449999999999997</v>
      </c>
      <c r="H40" s="166">
        <f>D40*'Teine 21'!H40/'Teine 21'!D40</f>
        <v>1.9679999999999997</v>
      </c>
    </row>
    <row r="41" spans="2:8">
      <c r="B41" s="155"/>
      <c r="C41" s="203" t="str">
        <f>'Teine 21'!C41</f>
        <v>Peet, aurutatud</v>
      </c>
      <c r="D41" s="139">
        <v>50</v>
      </c>
      <c r="E41" s="174">
        <f>D41*'Teine 21'!E41/'Teine 21'!D41</f>
        <v>22.627500000000001</v>
      </c>
      <c r="F41" s="166">
        <f>D41*'Teine 21'!F29/'Teine 21'!D29</f>
        <v>2.44</v>
      </c>
      <c r="G41" s="166">
        <f>D41*'Teine 21'!G41/'Teine 21'!D41</f>
        <v>5.2499999999999998E-2</v>
      </c>
      <c r="H41" s="166">
        <f>D41*'Teine 21'!H41/'Teine 21'!D41</f>
        <v>0.73499999999999999</v>
      </c>
    </row>
    <row r="42" spans="2:8">
      <c r="B42" s="155"/>
      <c r="C42" s="203" t="str">
        <f>'Teine 21'!C42</f>
        <v>Soe valge kaste (G, L)</v>
      </c>
      <c r="D42" s="168">
        <v>50</v>
      </c>
      <c r="E42" s="174">
        <f>D42*'Teine 21'!E42/'Teine 21'!D42</f>
        <v>59.125999999999998</v>
      </c>
      <c r="F42" s="166">
        <f>D42*'Teine 21'!F30/'Teine 21'!D30</f>
        <v>5.891</v>
      </c>
      <c r="G42" s="166">
        <f>D42*'Teine 21'!G42/'Teine 21'!D42</f>
        <v>3.9460000000000002</v>
      </c>
      <c r="H42" s="166">
        <f>D42*'Teine 21'!H42/'Teine 21'!D42</f>
        <v>1.8730000000000002</v>
      </c>
    </row>
    <row r="43" spans="2:8" s="160" customFormat="1" ht="15.75">
      <c r="B43" s="304"/>
      <c r="C43" s="203" t="str">
        <f>'Teine 21'!C43</f>
        <v>Mahla-õlikaste</v>
      </c>
      <c r="D43" s="168">
        <v>5</v>
      </c>
      <c r="E43" s="174">
        <f>D43*'Teine 21'!E43/'Teine 21'!D43</f>
        <v>32.189399999999999</v>
      </c>
      <c r="F43" s="166">
        <f>D43*'Teine 21'!F31/'Teine 21'!D31</f>
        <v>0.60614999999999997</v>
      </c>
      <c r="G43" s="166">
        <f>D43*'Teine 21'!G43/'Teine 21'!D43</f>
        <v>3.5305500000000003</v>
      </c>
      <c r="H43" s="166">
        <f>D43*'Teine 21'!H43/'Teine 21'!D43</f>
        <v>1.3550000000000001E-2</v>
      </c>
    </row>
    <row r="44" spans="2:8" s="160" customFormat="1" ht="15.75">
      <c r="B44" s="304"/>
      <c r="C44" s="203" t="str">
        <f>'Teine 21'!C44</f>
        <v>Hiina kapsa salat spinatiga</v>
      </c>
      <c r="D44" s="168">
        <v>50</v>
      </c>
      <c r="E44" s="174">
        <f>D44*'Teine 21'!E44/'Teine 21'!D44</f>
        <v>7.1</v>
      </c>
      <c r="F44" s="166">
        <f>D44*'Teine 21'!F32/'Teine 21'!D32</f>
        <v>0</v>
      </c>
      <c r="G44" s="166">
        <f>D44*'Teine 21'!G44/'Teine 21'!D44</f>
        <v>0.08</v>
      </c>
      <c r="H44" s="166">
        <f>D44*'Teine 21'!H44/'Teine 21'!D44</f>
        <v>0.67</v>
      </c>
    </row>
    <row r="45" spans="2:8" s="160" customFormat="1" ht="15.75">
      <c r="B45" s="304"/>
      <c r="C45" s="203" t="str">
        <f>'Teine 21'!C45</f>
        <v>Porgand, tomat, porrulauk</v>
      </c>
      <c r="D45" s="168">
        <v>50</v>
      </c>
      <c r="E45" s="174">
        <f>D45*'Teine 21'!E45/'Teine 21'!D45</f>
        <v>13.053333333333333</v>
      </c>
      <c r="F45" s="166">
        <f>D45*'Teine 21'!F33/'Teine 21'!D33</f>
        <v>26.15</v>
      </c>
      <c r="G45" s="166">
        <f>D45*'Teine 21'!G45/'Teine 21'!D45</f>
        <v>0.11666666666666668</v>
      </c>
      <c r="H45" s="166">
        <f>D45*'Teine 21'!H45/'Teine 21'!D45</f>
        <v>0.50000000000000011</v>
      </c>
    </row>
    <row r="46" spans="2:8" s="160" customFormat="1" ht="15.75">
      <c r="B46" s="304"/>
      <c r="C46" s="203" t="str">
        <f>'Teine 21'!C46</f>
        <v>Seemnesegu (mahe)</v>
      </c>
      <c r="D46" s="168">
        <v>5</v>
      </c>
      <c r="E46" s="174">
        <f>D46*'Teine 21'!E46/'Teine 21'!D46</f>
        <v>30.438350000000003</v>
      </c>
      <c r="F46" s="166">
        <f>D46*'Teine 21'!F34/'Teine 21'!D34</f>
        <v>0.67400000000000004</v>
      </c>
      <c r="G46" s="166">
        <f>D46*'Teine 21'!G46/'Teine 21'!D46</f>
        <v>2.5783500000000004</v>
      </c>
      <c r="H46" s="166">
        <f>D46*'Teine 21'!H46/'Teine 21'!D46</f>
        <v>1.4116500000000001</v>
      </c>
    </row>
    <row r="47" spans="2:8" s="160" customFormat="1" ht="15.75">
      <c r="B47" s="304"/>
      <c r="C47" s="203" t="str">
        <f>'Teine 21'!C47</f>
        <v>PRIA Piimatooted (piim, keefir R 2,5% ) (L)</v>
      </c>
      <c r="D47" s="139">
        <v>25</v>
      </c>
      <c r="E47" s="174">
        <f>D47*'Teine 21'!E47/'Teine 21'!D47</f>
        <v>14.1</v>
      </c>
      <c r="F47" s="166">
        <f>D47*'Teine 21'!F47/'Teine 21'!D47</f>
        <v>1.22</v>
      </c>
      <c r="G47" s="166">
        <f>D47*'Teine 21'!G47/'Teine 21'!D47</f>
        <v>0.64</v>
      </c>
      <c r="H47" s="166">
        <f>D47*'Teine 21'!H47/'Teine 21'!D47</f>
        <v>0.86</v>
      </c>
    </row>
    <row r="48" spans="2:8" s="160" customFormat="1" ht="15.75">
      <c r="B48" s="304"/>
      <c r="C48" s="203" t="str">
        <f>'Teine 21'!C48</f>
        <v>Mahlajook (erinevad maitsed)</v>
      </c>
      <c r="D48" s="139">
        <v>25</v>
      </c>
      <c r="E48" s="174">
        <f>D48*'Teine 21'!E48/'Teine 21'!D48</f>
        <v>12.132200000000001</v>
      </c>
      <c r="F48" s="166">
        <f>D48*'Teine 21'!F48/'Teine 21'!D48</f>
        <v>2.9455</v>
      </c>
      <c r="G48" s="166">
        <f>D48*'Teine 21'!G48/'Teine 21'!D48</f>
        <v>1.2500000000000001E-2</v>
      </c>
      <c r="H48" s="166">
        <f>D48*'Teine 21'!H48/'Teine 21'!D48</f>
        <v>9.0749999999999997E-2</v>
      </c>
    </row>
    <row r="49" spans="2:8">
      <c r="B49" s="289"/>
      <c r="C49" s="203" t="str">
        <f>'Teine 21'!C49</f>
        <v>Joogijogurt R 1,5%, maitsestatud (L)</v>
      </c>
      <c r="D49" s="138">
        <v>25</v>
      </c>
      <c r="E49" s="174">
        <f>D49*'Teine 21'!E49/'Teine 21'!D49</f>
        <v>18.686499999999999</v>
      </c>
      <c r="F49" s="166">
        <f>D49*'Teine 21'!F49/'Teine 21'!D49</f>
        <v>3.0307499999999998</v>
      </c>
      <c r="G49" s="166">
        <f>D49*'Teine 21'!G49/'Teine 21'!D49</f>
        <v>0.375</v>
      </c>
      <c r="H49" s="166">
        <f>D49*'Teine 21'!H49/'Teine 21'!D49</f>
        <v>0.8</v>
      </c>
    </row>
    <row r="50" spans="2:8" s="154" customFormat="1" ht="15.75" customHeight="1">
      <c r="B50" s="304"/>
      <c r="C50" s="203" t="str">
        <f>'Teine 21'!C50</f>
        <v>Tee, suhkruta</v>
      </c>
      <c r="D50" s="145">
        <v>50</v>
      </c>
      <c r="E50" s="174">
        <f>D50*'Teine 21'!E50/'Teine 21'!D50</f>
        <v>0.2</v>
      </c>
      <c r="F50" s="166">
        <f>D50*'Teine 21'!F50/'Teine 21'!D50</f>
        <v>0</v>
      </c>
      <c r="G50" s="166">
        <f>D50*'Teine 21'!G50/'Teine 21'!D50</f>
        <v>0</v>
      </c>
      <c r="H50" s="166">
        <f>D50*'Teine 21'!H50/'Teine 21'!D50</f>
        <v>0.05</v>
      </c>
    </row>
    <row r="51" spans="2:8" s="154" customFormat="1" ht="15.75" customHeight="1">
      <c r="B51" s="304"/>
      <c r="C51" s="203" t="str">
        <f>'Teine 21'!C51</f>
        <v>Rukkileiva (3 sorti) - ja sepikutoodete valik  (G)</v>
      </c>
      <c r="D51" s="145">
        <v>40</v>
      </c>
      <c r="E51" s="174">
        <f>D51*'Teine 21'!E51/'Teine 21'!D51</f>
        <v>98.48</v>
      </c>
      <c r="F51" s="166">
        <f>D51*'Teine 21'!F51/'Teine 21'!D51</f>
        <v>20.92</v>
      </c>
      <c r="G51" s="166">
        <f>D51*'Teine 21'!G51/'Teine 21'!D51</f>
        <v>0.8</v>
      </c>
      <c r="H51" s="166">
        <f>D51*'Teine 21'!H51/'Teine 21'!D51</f>
        <v>2.86</v>
      </c>
    </row>
    <row r="52" spans="2:8" s="154" customFormat="1">
      <c r="B52" s="155"/>
      <c r="C52" s="203" t="str">
        <f>'Teine 21'!C52</f>
        <v>Apelsin</v>
      </c>
      <c r="D52" s="168">
        <v>50</v>
      </c>
      <c r="E52" s="174">
        <f>D52*'Teine 21'!E52/'Teine 21'!D52</f>
        <v>21.35</v>
      </c>
      <c r="F52" s="166">
        <f>D52*'Teine 21'!F52/'Teine 21'!D52</f>
        <v>4.25</v>
      </c>
      <c r="G52" s="166">
        <f>D52*'Teine 21'!G52/'Teine 21'!D52</f>
        <v>0.05</v>
      </c>
      <c r="H52" s="166">
        <f>D52*'Teine 21'!H52/'Teine 21'!D52</f>
        <v>0.55000000000000004</v>
      </c>
    </row>
    <row r="53" spans="2:8" ht="15.75">
      <c r="B53" s="277"/>
      <c r="C53" s="141" t="s">
        <v>7</v>
      </c>
      <c r="D53" s="143"/>
      <c r="E53" s="265">
        <f>SUM(E37:E52)</f>
        <v>584.36278333333337</v>
      </c>
      <c r="F53" s="143">
        <f t="shared" ref="F53:H53" si="2">SUM(F37:F52)</f>
        <v>93.436399999999992</v>
      </c>
      <c r="G53" s="143">
        <f t="shared" si="2"/>
        <v>16.889066666666668</v>
      </c>
      <c r="H53" s="143">
        <f t="shared" si="2"/>
        <v>23.953950000000003</v>
      </c>
    </row>
    <row r="54" spans="2:8" s="4" customFormat="1" ht="24" customHeight="1">
      <c r="B54" s="288" t="s">
        <v>11</v>
      </c>
      <c r="C54" s="302"/>
      <c r="D54" s="190" t="s">
        <v>1</v>
      </c>
      <c r="E54" s="298" t="s">
        <v>2</v>
      </c>
      <c r="F54" s="165" t="s">
        <v>3</v>
      </c>
      <c r="G54" s="165" t="s">
        <v>4</v>
      </c>
      <c r="H54" s="165" t="s">
        <v>5</v>
      </c>
    </row>
    <row r="55" spans="2:8" s="160" customFormat="1" ht="15.75">
      <c r="B55" s="289" t="s">
        <v>6</v>
      </c>
      <c r="C55" s="203" t="str">
        <f>'Teine 21'!C55</f>
        <v>Rassolnik kanalihaga (G)</v>
      </c>
      <c r="D55" s="168">
        <v>100</v>
      </c>
      <c r="E55" s="300">
        <f>D55*'Teine 21'!E55/'Teine 21'!D55</f>
        <v>44.783999999999999</v>
      </c>
      <c r="F55" s="168">
        <f>SUM(D55*'Teine 21'!F55/'Teine 21'!D55)</f>
        <v>7.25</v>
      </c>
      <c r="G55" s="168">
        <f>D55*'Teine 21'!G55/'Teine 21'!D55</f>
        <v>0.34399999999999992</v>
      </c>
      <c r="H55" s="168">
        <f>D55*'Teine 21'!H55/'Teine 21'!D55</f>
        <v>3.55</v>
      </c>
    </row>
    <row r="56" spans="2:8" s="160" customFormat="1" ht="15.75">
      <c r="B56" s="289" t="s">
        <v>15</v>
      </c>
      <c r="C56" s="203" t="str">
        <f>'Teine 21'!C56</f>
        <v>Rassolnik põldubadega (G) (mahe)</v>
      </c>
      <c r="D56" s="168">
        <v>100</v>
      </c>
      <c r="E56" s="300">
        <f>D56*'Teine 21'!E56/'Teine 21'!D56</f>
        <v>42.314999999999998</v>
      </c>
      <c r="F56" s="168">
        <f>SUM(D56*'Teine 21'!F56/'Teine 21'!D56)</f>
        <v>9.3000000000000007</v>
      </c>
      <c r="G56" s="168">
        <f>D56*'Teine 21'!G56/'Teine 21'!D56</f>
        <v>0.20499999999999996</v>
      </c>
      <c r="H56" s="168">
        <f>D56*'Teine 21'!H56/'Teine 21'!D56</f>
        <v>1.5589999999999999</v>
      </c>
    </row>
    <row r="57" spans="2:8" s="160" customFormat="1" ht="15.75">
      <c r="B57" s="289"/>
      <c r="C57" s="203" t="str">
        <f>'Teine 21'!C57</f>
        <v>Hapukoor R 10% (L)</v>
      </c>
      <c r="D57" s="168">
        <v>30</v>
      </c>
      <c r="E57" s="300">
        <f>D57*'Teine 21'!E57/'Teine 21'!D57</f>
        <v>35.520000000000003</v>
      </c>
      <c r="F57" s="168">
        <f>E57*'Teine 21'!F57/'Teine 21'!E57</f>
        <v>1.2299999999999998</v>
      </c>
      <c r="G57" s="168">
        <f>F57*'Teine 21'!G57/'Teine 21'!F57</f>
        <v>3</v>
      </c>
      <c r="H57" s="168">
        <f>G57*'Teine 21'!H57/'Teine 21'!G57</f>
        <v>0.89999999999999991</v>
      </c>
    </row>
    <row r="58" spans="2:8" ht="15.75">
      <c r="B58" s="304"/>
      <c r="C58" s="203" t="str">
        <f>'Teine 21'!C58</f>
        <v>Muffin vanillikastmega (G, M, L)</v>
      </c>
      <c r="D58" s="145">
        <v>100</v>
      </c>
      <c r="E58" s="300">
        <f>D58*'Teine 21'!E58/'Teine 21'!D58</f>
        <v>226.25</v>
      </c>
      <c r="F58" s="168">
        <f>SUM(D58*'Teine 21'!F58/'Teine 21'!D58)</f>
        <v>27.375</v>
      </c>
      <c r="G58" s="168">
        <f>D58*'Teine 21'!G58/'Teine 21'!D58</f>
        <v>10.85</v>
      </c>
      <c r="H58" s="168">
        <f>D58*'Teine 21'!H58/'Teine 21'!D58</f>
        <v>3.8624999999999998</v>
      </c>
    </row>
    <row r="59" spans="2:8" ht="15.75">
      <c r="B59" s="304"/>
      <c r="C59" s="203" t="str">
        <f>'Teine 21'!C59</f>
        <v>Jogurtikreem tikri ja piparmündiga (L)</v>
      </c>
      <c r="D59" s="145">
        <v>100</v>
      </c>
      <c r="E59" s="300">
        <f>D59*'Teine 21'!E59/'Teine 21'!D59</f>
        <v>99.6</v>
      </c>
      <c r="F59" s="168">
        <f>SUM(D59*'Teine 21'!F59/'Teine 21'!D59)</f>
        <v>9.85</v>
      </c>
      <c r="G59" s="168">
        <f>D59*'Teine 21'!G59/'Teine 21'!D59</f>
        <v>5.42</v>
      </c>
      <c r="H59" s="168">
        <f>D59*'Teine 21'!H59/'Teine 21'!D59</f>
        <v>2.52</v>
      </c>
    </row>
    <row r="60" spans="2:8" s="154" customFormat="1">
      <c r="B60" s="155"/>
      <c r="C60" s="203" t="str">
        <f>'Teine 21'!C60</f>
        <v>PRIA Piimatooted (piim, keefir R 2,5% ) (L)</v>
      </c>
      <c r="D60" s="156">
        <v>25</v>
      </c>
      <c r="E60" s="300">
        <f>D60*'Teine 21'!E60/'Teine 21'!D60</f>
        <v>14.1</v>
      </c>
      <c r="F60" s="168">
        <f>SUM(D60*'Teine 21'!F60/'Teine 21'!D60)</f>
        <v>1.22</v>
      </c>
      <c r="G60" s="168">
        <f>D60*'Teine 21'!G60/'Teine 21'!D60</f>
        <v>0.64</v>
      </c>
      <c r="H60" s="168">
        <f>D60*'Teine 21'!H60/'Teine 21'!D60</f>
        <v>0.86</v>
      </c>
    </row>
    <row r="61" spans="2:8" s="154" customFormat="1">
      <c r="B61" s="155"/>
      <c r="C61" s="203" t="str">
        <f>'Teine 21'!C61</f>
        <v>Mahlajook (erinevad maitsed)</v>
      </c>
      <c r="D61" s="156">
        <v>25</v>
      </c>
      <c r="E61" s="300">
        <f>D61*'Teine 21'!E61/'Teine 21'!D61</f>
        <v>12.132200000000001</v>
      </c>
      <c r="F61" s="168">
        <f>SUM(D61*'Teine 21'!F61/'Teine 21'!D61)</f>
        <v>2.9455</v>
      </c>
      <c r="G61" s="168">
        <f>D61*'Teine 21'!G61/'Teine 21'!D61</f>
        <v>1.2500000000000001E-2</v>
      </c>
      <c r="H61" s="168">
        <f>D61*'Teine 21'!H61/'Teine 21'!D61</f>
        <v>9.0749999999999997E-2</v>
      </c>
    </row>
    <row r="62" spans="2:8" s="154" customFormat="1">
      <c r="B62" s="155"/>
      <c r="C62" s="203" t="str">
        <f>'Teine 21'!C62</f>
        <v>Joogijogurt R 1,5%, maitsestatud (L)</v>
      </c>
      <c r="D62" s="156">
        <v>25</v>
      </c>
      <c r="E62" s="300">
        <f>D62*'Teine 21'!E62/'Teine 21'!D62</f>
        <v>18.686499999999999</v>
      </c>
      <c r="F62" s="168">
        <f>SUM(D62*'Teine 21'!F62/'Teine 21'!D62)</f>
        <v>3.0307499999999998</v>
      </c>
      <c r="G62" s="168">
        <f>D62*'Teine 21'!G62/'Teine 21'!D62</f>
        <v>0.375</v>
      </c>
      <c r="H62" s="168">
        <f>D62*'Teine 21'!H62/'Teine 21'!D62</f>
        <v>0.8</v>
      </c>
    </row>
    <row r="63" spans="2:8" s="154" customFormat="1">
      <c r="B63" s="155"/>
      <c r="C63" s="203" t="str">
        <f>'Teine 21'!C63</f>
        <v>Tee, suhkruta</v>
      </c>
      <c r="D63" s="156">
        <v>50</v>
      </c>
      <c r="E63" s="297">
        <f>D63*'Teine 21'!E63/'Teine 21'!D63</f>
        <v>0.2</v>
      </c>
      <c r="F63" s="297">
        <f>SUM(D63*'Teine 21'!F63/'Teine 21'!D63)</f>
        <v>0</v>
      </c>
      <c r="G63" s="297">
        <f>D63*'Teine 21'!G63/'Teine 21'!D63</f>
        <v>0</v>
      </c>
      <c r="H63" s="297">
        <f>D63*'Teine 21'!H63/'Teine 21'!D63</f>
        <v>0.05</v>
      </c>
    </row>
    <row r="64" spans="2:8">
      <c r="B64" s="155"/>
      <c r="C64" s="203" t="str">
        <f>'Teine 21'!C64</f>
        <v>Rukkileiva (3 sorti) - ja sepikutoodete valik  (G)</v>
      </c>
      <c r="D64" s="145">
        <v>40</v>
      </c>
      <c r="E64" s="174">
        <f>D64*'Teine 21'!E64/'Teine 21'!D64</f>
        <v>98.48</v>
      </c>
      <c r="F64" s="174">
        <f>SUM(D64*'Teine 21'!F64/'Teine 21'!D64)</f>
        <v>20.92</v>
      </c>
      <c r="G64" s="174">
        <f>D64*'Teine 21'!G64/'Teine 21'!D64</f>
        <v>0.8</v>
      </c>
      <c r="H64" s="174">
        <f>D64*'Teine 21'!H64/'Teine 21'!D64</f>
        <v>2.86</v>
      </c>
    </row>
    <row r="65" spans="2:13">
      <c r="B65" s="155"/>
      <c r="C65" s="203" t="str">
        <f>'Teine 21'!C65</f>
        <v>Pirn (PRIA)</v>
      </c>
      <c r="D65" s="168">
        <v>50</v>
      </c>
      <c r="E65" s="174">
        <f>D65*'Teine 21'!E65/'Teine 21'!D65</f>
        <v>19.988</v>
      </c>
      <c r="F65" s="174">
        <f>SUM(D65*'Teine 21'!F65/'Teine 21'!D65)</f>
        <v>5.97</v>
      </c>
      <c r="G65" s="174">
        <f>D65*'Teine 21'!G65/'Teine 21'!D65</f>
        <v>0</v>
      </c>
      <c r="H65" s="174">
        <f>D65*'Teine 21'!H65/'Teine 21'!D65</f>
        <v>0.15</v>
      </c>
    </row>
    <row r="66" spans="2:13" ht="15.75">
      <c r="B66" s="277"/>
      <c r="C66" s="141" t="s">
        <v>7</v>
      </c>
      <c r="D66" s="143"/>
      <c r="E66" s="265">
        <f>SUM(E55:E65)</f>
        <v>612.05570000000012</v>
      </c>
      <c r="F66" s="143">
        <f>SUM(F55:F65)</f>
        <v>89.091250000000002</v>
      </c>
      <c r="G66" s="143">
        <f>SUM(G55:G65)</f>
        <v>21.6465</v>
      </c>
      <c r="H66" s="143">
        <f>SUM(H55:H65)</f>
        <v>17.202249999999999</v>
      </c>
      <c r="I66" s="163"/>
      <c r="J66" s="163"/>
      <c r="K66" s="163"/>
      <c r="L66" s="163"/>
      <c r="M66" s="163"/>
    </row>
    <row r="67" spans="2:13" ht="24" customHeight="1">
      <c r="B67" s="288" t="s">
        <v>12</v>
      </c>
      <c r="C67" s="302"/>
      <c r="D67" s="190" t="s">
        <v>1</v>
      </c>
      <c r="E67" s="298" t="s">
        <v>2</v>
      </c>
      <c r="F67" s="165" t="s">
        <v>3</v>
      </c>
      <c r="G67" s="165" t="s">
        <v>4</v>
      </c>
      <c r="H67" s="165" t="s">
        <v>5</v>
      </c>
    </row>
    <row r="68" spans="2:13" ht="30">
      <c r="B68" s="362" t="s">
        <v>6</v>
      </c>
      <c r="C68" s="363" t="str">
        <f>'Teine 21'!C68</f>
        <v>Värskekapsahautis sealihaga (sealiha, kapsas, porgand, mugulsibul, till)</v>
      </c>
      <c r="D68" s="364">
        <v>50</v>
      </c>
      <c r="E68" s="365">
        <f>D68*'Teine 21'!E68/'Teine 21'!D68</f>
        <v>59.333333333333336</v>
      </c>
      <c r="F68" s="364">
        <f>D68*'Teine 21'!F68/'Teine 21'!D68</f>
        <v>3.4583333333333339</v>
      </c>
      <c r="G68" s="364">
        <f>D68*'Teine 21'!G68/'Teine 21'!D68</f>
        <v>3.666666666666667</v>
      </c>
      <c r="H68" s="364">
        <f>D68*'Teine 21'!H68/'Teine 21'!D68</f>
        <v>2.6</v>
      </c>
    </row>
    <row r="69" spans="2:13">
      <c r="B69" s="289" t="s">
        <v>15</v>
      </c>
      <c r="C69" s="305" t="str">
        <f>'Teine 21'!C69</f>
        <v>Värskekapsa-läätsehautis (mahe)</v>
      </c>
      <c r="D69" s="168">
        <v>50</v>
      </c>
      <c r="E69" s="365">
        <f>D69*'Teine 21'!E69/'Teine 21'!D69</f>
        <v>66.166666666666671</v>
      </c>
      <c r="F69" s="168">
        <f>D69*'Teine 21'!F69/'Teine 21'!D69</f>
        <v>8.2166666666666668</v>
      </c>
      <c r="G69" s="168">
        <f>D69*'Teine 21'!G69/'Teine 21'!D69</f>
        <v>1.75</v>
      </c>
      <c r="H69" s="168">
        <f>D69*'Teine 21'!H69/'Teine 21'!D69</f>
        <v>3.3916666666666666</v>
      </c>
    </row>
    <row r="70" spans="2:13">
      <c r="B70" s="289"/>
      <c r="C70" s="305" t="str">
        <f>'Teine 21'!C70</f>
        <v xml:space="preserve">Kartul, aurutatud </v>
      </c>
      <c r="D70" s="168">
        <v>50</v>
      </c>
      <c r="E70" s="365">
        <f>D70*'Teine 21'!E70/'Teine 21'!D70</f>
        <v>78.851000000000013</v>
      </c>
      <c r="F70" s="365">
        <f>E70*'Teine 21'!F70/'Teine 21'!E70</f>
        <v>13.438000000000001</v>
      </c>
      <c r="G70" s="365">
        <f>F70*'Teine 21'!G70/'Teine 21'!F70</f>
        <v>2.371</v>
      </c>
      <c r="H70" s="365">
        <f>G70*'Teine 21'!H70/'Teine 21'!G70</f>
        <v>1.1385000000000003</v>
      </c>
    </row>
    <row r="71" spans="2:13">
      <c r="B71" s="155"/>
      <c r="C71" s="305" t="str">
        <f>'Teine 21'!C71</f>
        <v>Kuskuss, aurutatud (G)</v>
      </c>
      <c r="D71" s="168">
        <v>50</v>
      </c>
      <c r="E71" s="365">
        <f>D71*'Teine 21'!E71/'Teine 21'!D71</f>
        <v>67.166666666666657</v>
      </c>
      <c r="F71" s="168">
        <f>D71*'Teine 21'!F71/'Teine 21'!D71</f>
        <v>13.583333333333334</v>
      </c>
      <c r="G71" s="168">
        <f>D71*'Teine 21'!G71/'Teine 21'!D71</f>
        <v>0.36083333333333328</v>
      </c>
      <c r="H71" s="168">
        <f>D71*'Teine 21'!H71/'Teine 21'!D71</f>
        <v>2.0666666666666669</v>
      </c>
    </row>
    <row r="72" spans="2:13">
      <c r="B72" s="155"/>
      <c r="C72" s="305" t="str">
        <f>'Teine 21'!C72</f>
        <v>Ahjuköögiviljad</v>
      </c>
      <c r="D72" s="168">
        <v>80</v>
      </c>
      <c r="E72" s="365">
        <f>D72*'Teine 21'!E72/'Teine 21'!D72</f>
        <v>56.576000000000001</v>
      </c>
      <c r="F72" s="168">
        <f>D72*'Teine 21'!F72/'Teine 21'!D72</f>
        <v>8.863999999999999</v>
      </c>
      <c r="G72" s="168">
        <f>D72*'Teine 21'!G72/'Teine 21'!D72</f>
        <v>1.1519999999999999</v>
      </c>
      <c r="H72" s="168">
        <f>D72*'Teine 21'!H72/'Teine 21'!D72</f>
        <v>1.1519999999999999</v>
      </c>
    </row>
    <row r="73" spans="2:13">
      <c r="B73" s="155"/>
      <c r="C73" s="305" t="str">
        <f>'Teine 21'!C73</f>
        <v>Hapukurgi-jogurtikaste (L)</v>
      </c>
      <c r="D73" s="168">
        <v>50</v>
      </c>
      <c r="E73" s="365">
        <f>D73*'Teine 21'!E73/'Teine 21'!D73</f>
        <v>50.9</v>
      </c>
      <c r="F73" s="168">
        <f>E73*'Teine 21'!F73/'Teine 21'!E73</f>
        <v>3.76</v>
      </c>
      <c r="G73" s="168">
        <f>F73*'Teine 21'!G73/'Teine 21'!F73</f>
        <v>3.42</v>
      </c>
      <c r="H73" s="168">
        <f>G73*'Teine 21'!H73/'Teine 21'!G73</f>
        <v>1.19</v>
      </c>
    </row>
    <row r="74" spans="2:13">
      <c r="B74" s="155"/>
      <c r="C74" s="305" t="str">
        <f>'Teine 21'!C74</f>
        <v>Mahla-õlikaste</v>
      </c>
      <c r="D74" s="168">
        <v>5</v>
      </c>
      <c r="E74" s="365">
        <f>D74*'Teine 21'!E74/'Teine 21'!D74</f>
        <v>32.189399999999999</v>
      </c>
      <c r="F74" s="365">
        <f>E74*'Teine 21'!F74/'Teine 21'!E74</f>
        <v>9.7050000000000011E-2</v>
      </c>
      <c r="G74" s="365">
        <f>F74*'Teine 21'!G74/'Teine 21'!F74</f>
        <v>3.5305500000000003</v>
      </c>
      <c r="H74" s="365">
        <f>G74*'Teine 21'!H74/'Teine 21'!G74</f>
        <v>1.3550000000000001E-2</v>
      </c>
    </row>
    <row r="75" spans="2:13">
      <c r="B75" s="155"/>
      <c r="C75" s="305" t="str">
        <f>'Teine 21'!C75</f>
        <v>Porgandi-paprikasalat</v>
      </c>
      <c r="D75" s="341">
        <v>50</v>
      </c>
      <c r="E75" s="300">
        <f>D75*'Teine 21'!E75/'Teine 21'!D75</f>
        <v>19.2</v>
      </c>
      <c r="F75" s="300">
        <f>E75*'Teine 21'!F75/'Teine 21'!E75</f>
        <v>2.4</v>
      </c>
      <c r="G75" s="300">
        <f>F75*'Teine 21'!G75/'Teine 21'!F75</f>
        <v>0.59899999999999998</v>
      </c>
      <c r="H75" s="300">
        <f>G75*'Teine 21'!H75/'Teine 21'!G75</f>
        <v>0.39600000000000002</v>
      </c>
    </row>
    <row r="76" spans="2:13">
      <c r="B76" s="155"/>
      <c r="C76" s="305" t="str">
        <f>'Teine 21'!C76</f>
        <v>Peet, kaalikas, mais</v>
      </c>
      <c r="D76" s="168">
        <v>50</v>
      </c>
      <c r="E76" s="300">
        <f>D76*'Teine 21'!E76/'Teine 21'!D76</f>
        <v>27.251333333333331</v>
      </c>
      <c r="F76" s="168">
        <f>D76*'Teine 21'!F76/'Teine 21'!D76</f>
        <v>6.1450000000000005</v>
      </c>
      <c r="G76" s="168">
        <f>D76*'Teine 21'!G76/'Teine 21'!D76</f>
        <v>0.28333333333333338</v>
      </c>
      <c r="H76" s="168">
        <f>D76*'Teine 21'!H76/'Teine 21'!D76</f>
        <v>0.96666666666666679</v>
      </c>
    </row>
    <row r="77" spans="2:13">
      <c r="B77" s="155"/>
      <c r="C77" s="305" t="str">
        <f>'Teine 21'!C77</f>
        <v>Seemnesegu (mahe)</v>
      </c>
      <c r="D77" s="168">
        <v>10</v>
      </c>
      <c r="E77" s="300">
        <f>D77*'Teine 21'!E77/'Teine 21'!D77</f>
        <v>60.876700000000007</v>
      </c>
      <c r="F77" s="168">
        <f>D77*'Teine 21'!F77/'Teine 21'!D77</f>
        <v>1.2800000000000002</v>
      </c>
      <c r="G77" s="168">
        <f>D77*'Teine 21'!G77/'Teine 21'!D77</f>
        <v>5.1567000000000007</v>
      </c>
      <c r="H77" s="168">
        <f>D77*'Teine 21'!H77/'Teine 21'!D77</f>
        <v>2.8233000000000001</v>
      </c>
    </row>
    <row r="78" spans="2:13">
      <c r="B78" s="155"/>
      <c r="C78" s="305" t="str">
        <f>'Teine 21'!C78</f>
        <v>PRIA Piimatooted (piim, keefir R 2,5% ) (L)</v>
      </c>
      <c r="D78" s="168">
        <v>25</v>
      </c>
      <c r="E78" s="300">
        <f>D78*'Teine 21'!E78/'Teine 21'!D78</f>
        <v>14.1</v>
      </c>
      <c r="F78" s="168">
        <f>D78*'Teine 21'!F78/'Teine 21'!D78</f>
        <v>1.22</v>
      </c>
      <c r="G78" s="168">
        <f>D78*'Teine 21'!G78/'Teine 21'!D78</f>
        <v>0.64</v>
      </c>
      <c r="H78" s="168">
        <f>D78*'Teine 21'!H78/'Teine 21'!D78</f>
        <v>0.86</v>
      </c>
    </row>
    <row r="79" spans="2:13">
      <c r="B79" s="155"/>
      <c r="C79" s="305" t="str">
        <f>'Teine 21'!C79</f>
        <v>Mahlajook (erinevad maitsed)</v>
      </c>
      <c r="D79" s="139">
        <v>25</v>
      </c>
      <c r="E79" s="300">
        <f>D79*'Teine 21'!E79/'Teine 21'!D79</f>
        <v>12.132200000000001</v>
      </c>
      <c r="F79" s="168">
        <f>D79*'Teine 21'!F79/'Teine 21'!D79</f>
        <v>2.9455</v>
      </c>
      <c r="G79" s="168">
        <f>D79*'Teine 21'!G79/'Teine 21'!D79</f>
        <v>1.2500000000000001E-2</v>
      </c>
      <c r="H79" s="168">
        <f>D79*'Teine 21'!H79/'Teine 21'!D79</f>
        <v>9.0749999999999997E-2</v>
      </c>
    </row>
    <row r="80" spans="2:13">
      <c r="B80" s="155"/>
      <c r="C80" s="305" t="str">
        <f>'Teine 21'!C80</f>
        <v>Joogijogurt R 1,5%, maitsestatud (L)</v>
      </c>
      <c r="D80" s="139">
        <v>25</v>
      </c>
      <c r="E80" s="300">
        <f>D80*'Teine 21'!E80/'Teine 21'!D80</f>
        <v>18.686499999999999</v>
      </c>
      <c r="F80" s="168">
        <f>D80*'Teine 21'!F80/'Teine 21'!D80</f>
        <v>3.0307499999999998</v>
      </c>
      <c r="G80" s="168">
        <f>D80*'Teine 21'!G80/'Teine 21'!D80</f>
        <v>0.375</v>
      </c>
      <c r="H80" s="168">
        <f>D80*'Teine 21'!H80/'Teine 21'!D80</f>
        <v>0.8</v>
      </c>
    </row>
    <row r="81" spans="2:8" ht="15.75">
      <c r="B81" s="304"/>
      <c r="C81" s="305" t="str">
        <f>'Teine 21'!C81</f>
        <v>Vaarika-mündijook</v>
      </c>
      <c r="D81" s="156">
        <v>50</v>
      </c>
      <c r="E81" s="300">
        <f>D81*'Teine 21'!E81/'Teine 21'!D81</f>
        <v>11</v>
      </c>
      <c r="F81" s="168">
        <f>D81*'Teine 21'!F81/'Teine 21'!D81</f>
        <v>2.75</v>
      </c>
      <c r="G81" s="168">
        <f>D81*'Teine 21'!G81/'Teine 21'!D81</f>
        <v>0</v>
      </c>
      <c r="H81" s="168">
        <f>D81*'Teine 21'!H81/'Teine 21'!D81</f>
        <v>0</v>
      </c>
    </row>
    <row r="82" spans="2:8" ht="15.75">
      <c r="B82" s="304"/>
      <c r="C82" s="305" t="str">
        <f>'Teine 21'!C82</f>
        <v>Rukkileiva (3 sorti) - ja sepikutoodete valik  (G)</v>
      </c>
      <c r="D82" s="145">
        <v>40</v>
      </c>
      <c r="E82" s="300">
        <f>D82*'Teine 21'!E82/'Teine 21'!D82</f>
        <v>98.48</v>
      </c>
      <c r="F82" s="168">
        <f>D82*'Teine 21'!F82/'Teine 21'!D82</f>
        <v>20.92</v>
      </c>
      <c r="G82" s="168">
        <f>D82*'Teine 21'!G82/'Teine 21'!D82</f>
        <v>0.8</v>
      </c>
      <c r="H82" s="168">
        <f>D82*'Teine 21'!H82/'Teine 21'!D82</f>
        <v>2.86</v>
      </c>
    </row>
    <row r="83" spans="2:8" ht="15.75">
      <c r="B83" s="304"/>
      <c r="C83" s="305" t="str">
        <f>'Teine 21'!C83</f>
        <v>Õun (PRIA) (mahe)</v>
      </c>
      <c r="D83" s="168">
        <v>50</v>
      </c>
      <c r="E83" s="300">
        <f>D83*'Teine 21'!E83/'Teine 21'!D83</f>
        <v>24.038</v>
      </c>
      <c r="F83" s="168">
        <f>D83*'Teine 21'!F83/'Teine 21'!D83</f>
        <v>6.74</v>
      </c>
      <c r="G83" s="168">
        <f>D83*'Teine 21'!G83/'Teine 21'!D83</f>
        <v>0</v>
      </c>
      <c r="H83" s="168">
        <f>D83*'Teine 21'!H83/'Teine 21'!D83</f>
        <v>0</v>
      </c>
    </row>
    <row r="84" spans="2:8" ht="15.75">
      <c r="B84" s="277"/>
      <c r="C84" s="141" t="s">
        <v>7</v>
      </c>
      <c r="D84" s="143"/>
      <c r="E84" s="287">
        <f>SUM(E68:E83)</f>
        <v>696.94780000000003</v>
      </c>
      <c r="F84" s="175">
        <f t="shared" ref="F84:H84" si="3">SUM(F68:F83)</f>
        <v>98.848633333333325</v>
      </c>
      <c r="G84" s="175">
        <f t="shared" si="3"/>
        <v>24.117583333333336</v>
      </c>
      <c r="H84" s="175">
        <f t="shared" si="3"/>
        <v>20.3491</v>
      </c>
    </row>
    <row r="85" spans="2:8" ht="15.75">
      <c r="B85" s="306"/>
      <c r="C85" s="283" t="s">
        <v>13</v>
      </c>
      <c r="D85" s="306"/>
      <c r="E85" s="301">
        <f>AVERAGE(E22,E35,E53,E66,E84)</f>
        <v>614.1460800000001</v>
      </c>
      <c r="F85" s="176">
        <f>AVERAGE(F22,F35,F53,F66,F84)</f>
        <v>90.383533333333332</v>
      </c>
      <c r="G85" s="176">
        <f>AVERAGE(G22,G35,G53,G66,G84)</f>
        <v>20.262610000000002</v>
      </c>
      <c r="H85" s="176">
        <f>AVERAGE(H22,H35,H53,H66,H84)</f>
        <v>21.086199999999998</v>
      </c>
    </row>
    <row r="86" spans="2:8" ht="15.75">
      <c r="B86" s="452" t="s">
        <v>88</v>
      </c>
      <c r="C86" s="452"/>
      <c r="D86" s="452"/>
      <c r="E86" s="177"/>
      <c r="F86" s="177"/>
      <c r="G86" s="177"/>
      <c r="H86" s="177"/>
    </row>
    <row r="87" spans="2:8">
      <c r="B87" s="437" t="s">
        <v>80</v>
      </c>
      <c r="C87" s="437"/>
      <c r="D87" s="437"/>
    </row>
    <row r="88" spans="2:8">
      <c r="B88" s="437" t="s">
        <v>81</v>
      </c>
      <c r="C88" s="437"/>
      <c r="D88" s="437"/>
      <c r="E88" s="4"/>
      <c r="F88" s="4"/>
      <c r="G88" s="4"/>
      <c r="H88" s="131"/>
    </row>
    <row r="89" spans="2:8" ht="33" customHeight="1">
      <c r="B89" s="443" t="s">
        <v>170</v>
      </c>
      <c r="C89" s="443"/>
      <c r="D89" s="443"/>
    </row>
    <row r="90" spans="2:8" ht="15.75">
      <c r="B90" s="438" t="s">
        <v>89</v>
      </c>
      <c r="C90" s="438"/>
      <c r="D90" s="438"/>
    </row>
    <row r="91" spans="2:8">
      <c r="B91" s="230" t="s">
        <v>84</v>
      </c>
      <c r="C91" s="437" t="s">
        <v>87</v>
      </c>
      <c r="D91" s="437"/>
    </row>
    <row r="92" spans="2:8">
      <c r="B92" s="230" t="s">
        <v>85</v>
      </c>
      <c r="C92" s="437" t="s">
        <v>86</v>
      </c>
      <c r="D92" s="437"/>
    </row>
    <row r="93" spans="2:8">
      <c r="B93" s="230" t="s">
        <v>79</v>
      </c>
      <c r="C93" s="437"/>
      <c r="D93" s="437"/>
    </row>
    <row r="94" spans="2:8" ht="15.75">
      <c r="B94" s="438" t="s">
        <v>82</v>
      </c>
      <c r="C94" s="438"/>
      <c r="D94" s="438"/>
    </row>
    <row r="95" spans="2:8">
      <c r="B95" s="437" t="s">
        <v>83</v>
      </c>
      <c r="C95" s="437"/>
      <c r="D95" s="437"/>
    </row>
  </sheetData>
  <mergeCells count="12">
    <mergeCell ref="B1:C4"/>
    <mergeCell ref="D1:D5"/>
    <mergeCell ref="B86:D86"/>
    <mergeCell ref="B87:D87"/>
    <mergeCell ref="B88:D88"/>
    <mergeCell ref="B94:D94"/>
    <mergeCell ref="B95:D95"/>
    <mergeCell ref="B89:D89"/>
    <mergeCell ref="B90:D90"/>
    <mergeCell ref="C91:D91"/>
    <mergeCell ref="C92:D92"/>
    <mergeCell ref="C93:D93"/>
  </mergeCells>
  <pageMargins left="0.7" right="0.7" top="0.75" bottom="0.75" header="0.3" footer="0.3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0C08C-CE7A-4CE8-8963-C624F812DFAB}">
  <sheetPr>
    <pageSetUpPr fitToPage="1"/>
  </sheetPr>
  <dimension ref="B1:M99"/>
  <sheetViews>
    <sheetView topLeftCell="A61" zoomScale="90" zoomScaleNormal="90" workbookViewId="0">
      <selection activeCell="J91" sqref="J91"/>
    </sheetView>
  </sheetViews>
  <sheetFormatPr defaultColWidth="9.28515625" defaultRowHeight="15"/>
  <cols>
    <col min="1" max="1" width="9.28515625" style="4"/>
    <col min="2" max="2" width="25.5703125" style="4" customWidth="1"/>
    <col min="3" max="3" width="55.5703125" style="4" customWidth="1"/>
    <col min="4" max="8" width="15.5703125" style="4" customWidth="1"/>
    <col min="9" max="16384" width="9.28515625" style="4"/>
  </cols>
  <sheetData>
    <row r="1" spans="2:8">
      <c r="B1" s="440"/>
      <c r="C1" s="440"/>
      <c r="D1" s="440" t="e" vm="1">
        <v>#VALUE!</v>
      </c>
    </row>
    <row r="2" spans="2:8">
      <c r="B2" s="440"/>
      <c r="C2" s="440"/>
      <c r="D2" s="440"/>
    </row>
    <row r="3" spans="2:8">
      <c r="B3" s="440"/>
      <c r="C3" s="440"/>
      <c r="D3" s="440"/>
    </row>
    <row r="4" spans="2:8">
      <c r="B4" s="440"/>
      <c r="C4" s="440"/>
      <c r="D4" s="440"/>
    </row>
    <row r="5" spans="2:8" ht="24" customHeight="1">
      <c r="B5" s="128" t="str">
        <f>'Teine 22'!B5</f>
        <v>Koolilõuna 26.05-30.05.2025</v>
      </c>
      <c r="C5" s="20"/>
      <c r="D5" s="441"/>
    </row>
    <row r="6" spans="2:8" s="131" customFormat="1" ht="24" customHeight="1">
      <c r="B6" s="199" t="s">
        <v>0</v>
      </c>
      <c r="C6" s="150"/>
      <c r="D6" s="151" t="s">
        <v>1</v>
      </c>
      <c r="E6" s="151" t="s">
        <v>2</v>
      </c>
      <c r="F6" s="151" t="s">
        <v>3</v>
      </c>
      <c r="G6" s="151" t="s">
        <v>4</v>
      </c>
      <c r="H6" s="151" t="s">
        <v>5</v>
      </c>
    </row>
    <row r="7" spans="2:8">
      <c r="B7" s="194" t="s">
        <v>6</v>
      </c>
      <c r="C7" s="115" t="str">
        <f>'Teine 22'!C7</f>
        <v>Magushapu kana seesamiseemnetega</v>
      </c>
      <c r="D7" s="147">
        <v>50</v>
      </c>
      <c r="E7" s="144">
        <f>D7*'Teine 22'!E7/'Teine 22'!D7</f>
        <v>57.000000000000007</v>
      </c>
      <c r="F7" s="144">
        <f>D7*'Teine 22'!F7/'Teine 22'!D7</f>
        <v>4.1749999999999998</v>
      </c>
      <c r="G7" s="144">
        <f>D7*'Teine 22'!G7/'Teine 22'!D7</f>
        <v>2.95</v>
      </c>
      <c r="H7" s="144">
        <f>D7*'Teine 22'!H7/'Teine 22'!D7</f>
        <v>3.1</v>
      </c>
    </row>
    <row r="8" spans="2:8">
      <c r="B8" s="194" t="s">
        <v>15</v>
      </c>
      <c r="C8" s="115" t="str">
        <f>'Teine 22'!C8</f>
        <v>Magushapukaste paprika ja ananassiga</v>
      </c>
      <c r="D8" s="147">
        <v>50</v>
      </c>
      <c r="E8" s="144">
        <f>D8*'Teine 22'!E8/'Teine 22'!D8</f>
        <v>46.416666666666664</v>
      </c>
      <c r="F8" s="144">
        <f>D8*'Teine 22'!F8/'Teine 22'!D8</f>
        <v>4.5</v>
      </c>
      <c r="G8" s="144">
        <f>D8*'Teine 22'!G8/'Teine 22'!D8</f>
        <v>2.4916666666666667</v>
      </c>
      <c r="H8" s="144">
        <f>D8*'Teine 22'!H8/'Teine 22'!D8</f>
        <v>1.0583333333333333</v>
      </c>
    </row>
    <row r="9" spans="2:8">
      <c r="B9" s="194"/>
      <c r="C9" s="115" t="str">
        <f>'Teine 22'!C9</f>
        <v>Täisterapasta/pasta (G) (mahe)</v>
      </c>
      <c r="D9" s="147">
        <v>50</v>
      </c>
      <c r="E9" s="144">
        <f>D9*'Teine 22'!E9/'Teine 22'!D9</f>
        <v>85.782499999999999</v>
      </c>
      <c r="F9" s="144">
        <f>D9*'Teine 22'!F9/'Teine 22'!D9</f>
        <v>17.828499999999998</v>
      </c>
      <c r="G9" s="144">
        <f>D9*'Teine 22'!G9/'Teine 22'!D9</f>
        <v>0.67249999999999988</v>
      </c>
      <c r="H9" s="144">
        <f>D9*'Teine 22'!H9/'Teine 22'!D9</f>
        <v>2.8384999999999994</v>
      </c>
    </row>
    <row r="10" spans="2:8">
      <c r="B10" s="195"/>
      <c r="C10" s="115" t="str">
        <f>'Teine 22'!C10</f>
        <v>Riis, aurutatud (mahe)</v>
      </c>
      <c r="D10" s="132">
        <v>50</v>
      </c>
      <c r="E10" s="144">
        <f>D10*'Teine 22'!E10/'Teine 22'!D10</f>
        <v>64.333333333333329</v>
      </c>
      <c r="F10" s="144">
        <f>D10*'Teine 22'!F10/'Teine 22'!D10</f>
        <v>14.333333333333334</v>
      </c>
      <c r="G10" s="144">
        <f>D10*'Teine 22'!G10/'Teine 22'!D10</f>
        <v>0.13250000000000001</v>
      </c>
      <c r="H10" s="144">
        <f>D10*'Teine 22'!H10/'Teine 22'!D10</f>
        <v>1.25</v>
      </c>
    </row>
    <row r="11" spans="2:8">
      <c r="B11" s="195"/>
      <c r="C11" s="115" t="str">
        <f>'Teine 22'!C11</f>
        <v>Peet, röstitud</v>
      </c>
      <c r="D11" s="144">
        <v>80</v>
      </c>
      <c r="E11" s="144">
        <f>D11*'Teine 22'!E11/'Teine 22'!D11</f>
        <v>48.672000000000004</v>
      </c>
      <c r="F11" s="144">
        <f>D11*'Teine 22'!F11/'Teine 22'!D11</f>
        <v>10.005599999999999</v>
      </c>
      <c r="G11" s="144">
        <f>D11*'Teine 22'!G11/'Teine 22'!D11</f>
        <v>0.89840000000000009</v>
      </c>
      <c r="H11" s="144">
        <f>D11*'Teine 22'!H11/'Teine 22'!D11</f>
        <v>1.3464</v>
      </c>
    </row>
    <row r="12" spans="2:8">
      <c r="B12" s="195"/>
      <c r="C12" s="115" t="str">
        <f>'Teine 22'!C12</f>
        <v>Mahla-õlikaste</v>
      </c>
      <c r="D12" s="144">
        <v>5</v>
      </c>
      <c r="E12" s="144">
        <f>D12*'Teine 22'!E12/'Teine 22'!D12</f>
        <v>32.189399999999999</v>
      </c>
      <c r="F12" s="144">
        <f>D12*'Teine 22'!F12/'Teine 22'!D12</f>
        <v>9.7050000000000011E-2</v>
      </c>
      <c r="G12" s="144">
        <f>D12*'Teine 22'!G12/'Teine 22'!D12</f>
        <v>3.5305500000000003</v>
      </c>
      <c r="H12" s="144">
        <f>D12*'Teine 22'!H12/'Teine 22'!D12</f>
        <v>1.3550000000000001E-2</v>
      </c>
    </row>
    <row r="13" spans="2:8">
      <c r="B13" s="195"/>
      <c r="C13" s="115" t="str">
        <f>'Teine 22'!C13</f>
        <v>Kaalika-porgandi-mangosalat</v>
      </c>
      <c r="D13" s="144">
        <v>50</v>
      </c>
      <c r="E13" s="144">
        <f>D13*'Teine 22'!E13/'Teine 22'!D13</f>
        <v>27.956</v>
      </c>
      <c r="F13" s="144">
        <f>D13*'Teine 22'!F13/'Teine 22'!D13</f>
        <v>4.7930000000000001</v>
      </c>
      <c r="G13" s="144">
        <f>D13*'Teine 22'!G13/'Teine 22'!D13</f>
        <v>1.1005</v>
      </c>
      <c r="H13" s="144">
        <f>D13*'Teine 22'!H13/'Teine 22'!D13</f>
        <v>0.39399999999999996</v>
      </c>
    </row>
    <row r="14" spans="2:8">
      <c r="B14" s="195"/>
      <c r="C14" s="115" t="str">
        <f>'Teine 22'!C14</f>
        <v>Kapsas, paprika, roheline hernes</v>
      </c>
      <c r="D14" s="144">
        <v>30</v>
      </c>
      <c r="E14" s="144">
        <f>D14*'Teine 22'!E14/'Teine 22'!D14</f>
        <v>14.365600000000001</v>
      </c>
      <c r="F14" s="144">
        <f>D14*'Teine 22'!F14/'Teine 22'!D14</f>
        <v>3.1040000000000001</v>
      </c>
      <c r="G14" s="144">
        <f>D14*'Teine 22'!G14/'Teine 22'!D14</f>
        <v>0.1</v>
      </c>
      <c r="H14" s="144">
        <f>D14*'Teine 22'!H14/'Teine 22'!D14</f>
        <v>0.878</v>
      </c>
    </row>
    <row r="15" spans="2:8">
      <c r="B15" s="195"/>
      <c r="C15" s="115" t="str">
        <f>'Teine 22'!C15</f>
        <v>Seemnesegu (mahe)</v>
      </c>
      <c r="D15" s="144">
        <v>5</v>
      </c>
      <c r="E15" s="144">
        <f>D15*'Teine 22'!E15/'Teine 22'!D15</f>
        <v>30.438350000000003</v>
      </c>
      <c r="F15" s="144">
        <f>D15*'Teine 22'!F15/'Teine 22'!D15</f>
        <v>0.64000000000000012</v>
      </c>
      <c r="G15" s="144">
        <f>D15*'Teine 22'!G15/'Teine 22'!D15</f>
        <v>2.5783500000000004</v>
      </c>
      <c r="H15" s="144">
        <f>D15*'Teine 22'!H15/'Teine 22'!D15</f>
        <v>1.4116500000000001</v>
      </c>
    </row>
    <row r="16" spans="2:8">
      <c r="B16" s="195"/>
      <c r="C16" s="115" t="str">
        <f>'Teine 22'!C16</f>
        <v>PRIA Piimatooted (piim, keefir R 2,5% ) (L)</v>
      </c>
      <c r="D16" s="144">
        <v>25</v>
      </c>
      <c r="E16" s="144">
        <f>D16*'Teine 22'!E16/'Teine 22'!D16</f>
        <v>14.0975</v>
      </c>
      <c r="F16" s="144">
        <f>D16*'Teine 22'!F16/'Teine 22'!D16</f>
        <v>1.21875</v>
      </c>
      <c r="G16" s="144">
        <f>D16*'Teine 22'!G16/'Teine 22'!D16</f>
        <v>0.64249999999999996</v>
      </c>
      <c r="H16" s="144">
        <f>D16*'Teine 22'!H16/'Teine 22'!D16</f>
        <v>0.86</v>
      </c>
    </row>
    <row r="17" spans="2:12">
      <c r="B17" s="195"/>
      <c r="C17" s="115" t="str">
        <f>'Teine 22'!C17</f>
        <v>Mahlajook (erinevad maitsed)</v>
      </c>
      <c r="D17" s="132">
        <v>50</v>
      </c>
      <c r="E17" s="144">
        <f>D17*'Teine 22'!E17/'Teine 22'!D17</f>
        <v>24.264400000000002</v>
      </c>
      <c r="F17" s="144">
        <f>D17*'Teine 22'!F17/'Teine 22'!D17</f>
        <v>5.891</v>
      </c>
      <c r="G17" s="144">
        <f>D17*'Teine 22'!G17/'Teine 22'!D17</f>
        <v>2.5000000000000001E-2</v>
      </c>
      <c r="H17" s="144">
        <f>D17*'Teine 22'!H17/'Teine 22'!D17</f>
        <v>0.18149999999999999</v>
      </c>
    </row>
    <row r="18" spans="2:12">
      <c r="B18" s="195"/>
      <c r="C18" s="115" t="str">
        <f>'Teine 22'!C18</f>
        <v>Joogijogurt R 1,5%, maitsestatud (L)</v>
      </c>
      <c r="D18" s="132">
        <v>25</v>
      </c>
      <c r="E18" s="144">
        <f>D18*'Teine 22'!E18/'Teine 22'!D18</f>
        <v>18.686499999999999</v>
      </c>
      <c r="F18" s="144">
        <f>D18*'Teine 22'!F18/'Teine 22'!D18</f>
        <v>3.0307499999999998</v>
      </c>
      <c r="G18" s="144">
        <f>D18*'Teine 22'!G18/'Teine 22'!D18</f>
        <v>0.375</v>
      </c>
      <c r="H18" s="144">
        <f>D18*'Teine 22'!H18/'Teine 22'!D18</f>
        <v>0.8</v>
      </c>
    </row>
    <row r="19" spans="2:12">
      <c r="B19" s="195"/>
      <c r="C19" s="115" t="str">
        <f>'Teine 22'!C19</f>
        <v>Tee, suhkruta</v>
      </c>
      <c r="D19" s="134">
        <v>50</v>
      </c>
      <c r="E19" s="144">
        <f>D19*'Teine 22'!E19/'Teine 22'!D19</f>
        <v>0.2</v>
      </c>
      <c r="F19" s="144">
        <f>D19*'Teine 22'!F19/'Teine 22'!D19</f>
        <v>0</v>
      </c>
      <c r="G19" s="144">
        <f>D19*'Teine 22'!G19/'Teine 22'!D19</f>
        <v>0</v>
      </c>
      <c r="H19" s="144">
        <f>D19*'Teine 22'!H19/'Teine 22'!D19</f>
        <v>0.05</v>
      </c>
      <c r="I19" s="25"/>
      <c r="J19" s="25"/>
      <c r="K19" s="25"/>
      <c r="L19" s="25"/>
    </row>
    <row r="20" spans="2:12">
      <c r="B20" s="195"/>
      <c r="C20" s="115" t="str">
        <f>'Teine 22'!C20</f>
        <v>Rukkileiva (3 sorti) - ja sepikutoodete valik  (G)</v>
      </c>
      <c r="D20" s="132">
        <v>40</v>
      </c>
      <c r="E20" s="144">
        <f>D20*'Teine 22'!E20/'Teine 22'!D20</f>
        <v>98.48</v>
      </c>
      <c r="F20" s="144">
        <f>D20*'Teine 22'!F20/'Teine 22'!D20</f>
        <v>20.92</v>
      </c>
      <c r="G20" s="144">
        <f>D20*'Teine 22'!G20/'Teine 22'!D20</f>
        <v>0.8</v>
      </c>
      <c r="H20" s="144">
        <f>D20*'Teine 22'!H20/'Teine 22'!D20</f>
        <v>2.86</v>
      </c>
      <c r="I20" s="25"/>
      <c r="J20" s="25"/>
      <c r="K20" s="25"/>
      <c r="L20" s="25"/>
    </row>
    <row r="21" spans="2:12">
      <c r="B21" s="195"/>
      <c r="C21" s="115" t="str">
        <f>'Teine 22'!C21</f>
        <v>Porgand (PRIA)</v>
      </c>
      <c r="D21" s="132">
        <v>50</v>
      </c>
      <c r="E21" s="144">
        <f>D21*'Teine 22'!E21/'Teine 22'!D21</f>
        <v>16.2</v>
      </c>
      <c r="F21" s="144">
        <f>D21*'Teine 22'!F21/'Teine 22'!D21</f>
        <v>4.25</v>
      </c>
      <c r="G21" s="144">
        <f>D21*'Teine 22'!G21/'Teine 22'!D21</f>
        <v>0.1</v>
      </c>
      <c r="H21" s="144">
        <f>D21*'Teine 22'!H21/'Teine 22'!D21</f>
        <v>0.3</v>
      </c>
      <c r="J21" s="159"/>
    </row>
    <row r="22" spans="2:12" ht="15.75">
      <c r="B22" s="197"/>
      <c r="C22" s="207" t="s">
        <v>7</v>
      </c>
      <c r="D22" s="142"/>
      <c r="E22" s="143">
        <f>SUM(E7:E21)</f>
        <v>579.08225000000016</v>
      </c>
      <c r="F22" s="143">
        <f t="shared" ref="F22:H22" si="0">SUM(F7:F21)</f>
        <v>94.786983333333339</v>
      </c>
      <c r="G22" s="143">
        <f t="shared" si="0"/>
        <v>16.396966666666668</v>
      </c>
      <c r="H22" s="143">
        <f t="shared" si="0"/>
        <v>17.341933333333337</v>
      </c>
    </row>
    <row r="23" spans="2:12" s="131" customFormat="1" ht="24" customHeight="1">
      <c r="B23" s="199" t="s">
        <v>8</v>
      </c>
      <c r="C23" s="150"/>
      <c r="D23" s="151" t="s">
        <v>1</v>
      </c>
      <c r="E23" s="151" t="s">
        <v>2</v>
      </c>
      <c r="F23" s="151" t="s">
        <v>3</v>
      </c>
      <c r="G23" s="151" t="s">
        <v>4</v>
      </c>
      <c r="H23" s="151" t="s">
        <v>5</v>
      </c>
    </row>
    <row r="24" spans="2:12">
      <c r="B24" s="194" t="s">
        <v>6</v>
      </c>
      <c r="C24" s="208" t="str">
        <f>'Teine 22'!C24</f>
        <v>Praetud veisemaks hapukoorekastmes (G, L)</v>
      </c>
      <c r="D24" s="132">
        <v>50</v>
      </c>
      <c r="E24" s="132">
        <f>D24*'Teine 22'!E24/'Teine 22'!D24</f>
        <v>59.916666666666671</v>
      </c>
      <c r="F24" s="132">
        <f>D24*'Teine 22'!F24/'Teine 22'!D24</f>
        <v>3.0666666666666669</v>
      </c>
      <c r="G24" s="132">
        <f>D24*'Teine 22'!G24/'Teine 22'!D24</f>
        <v>4.0250000000000004</v>
      </c>
      <c r="H24" s="132">
        <f>D24*'Teine 22'!H24/'Teine 22'!D24</f>
        <v>2.75</v>
      </c>
    </row>
    <row r="25" spans="2:12">
      <c r="B25" s="194" t="s">
        <v>15</v>
      </c>
      <c r="C25" s="208" t="str">
        <f>'Teine 22'!C25</f>
        <v>Baklažaani-Parmesani ahjuvorm (G, L)</v>
      </c>
      <c r="D25" s="132">
        <v>50</v>
      </c>
      <c r="E25" s="132">
        <f>D25*'Teine 22'!E25/'Teine 22'!D25</f>
        <v>37.840000000000003</v>
      </c>
      <c r="F25" s="132">
        <f>D25*'Teine 22'!F25/'Teine 22'!D25</f>
        <v>4.68</v>
      </c>
      <c r="G25" s="132">
        <f>D25*'Teine 22'!G25/'Teine 22'!D25</f>
        <v>1.272</v>
      </c>
      <c r="H25" s="132">
        <f>D25*'Teine 22'!H25/'Teine 22'!D25</f>
        <v>1.3680000000000001</v>
      </c>
    </row>
    <row r="26" spans="2:12">
      <c r="B26" s="194"/>
      <c r="C26" s="208" t="str">
        <f>'Teine 22'!C26</f>
        <v>Kartul, aurutatud</v>
      </c>
      <c r="D26" s="132">
        <v>50</v>
      </c>
      <c r="E26" s="132">
        <f>D26*'Teine 22'!E26/'Teine 22'!D26</f>
        <v>36.25</v>
      </c>
      <c r="F26" s="132">
        <f>D26*'Teine 22'!F26/'Teine 22'!D26</f>
        <v>8.25</v>
      </c>
      <c r="G26" s="132">
        <f>D26*'Teine 22'!G26/'Teine 22'!D26</f>
        <v>0.05</v>
      </c>
      <c r="H26" s="132">
        <f>D26*'Teine 22'!H26/'Teine 22'!D26</f>
        <v>0.94999999999999984</v>
      </c>
    </row>
    <row r="27" spans="2:12">
      <c r="B27" s="194"/>
      <c r="C27" s="208" t="str">
        <f>'Teine 22'!C27</f>
        <v>Tatar, keedetud</v>
      </c>
      <c r="D27" s="132">
        <v>50</v>
      </c>
      <c r="E27" s="132">
        <f>D27*'Teine 22'!E27/'Teine 22'!D27</f>
        <v>40.29999999999999</v>
      </c>
      <c r="F27" s="132">
        <f>D27*'Teine 22'!F27/'Teine 22'!D27</f>
        <v>8.4875000000000007</v>
      </c>
      <c r="G27" s="132">
        <f>D27*'Teine 22'!G27/'Teine 22'!D27</f>
        <v>0.25</v>
      </c>
      <c r="H27" s="132">
        <f>D27*'Teine 22'!H27/'Teine 22'!D27</f>
        <v>1.4875</v>
      </c>
    </row>
    <row r="28" spans="2:12">
      <c r="B28" s="194"/>
      <c r="C28" s="208" t="str">
        <f>'Teine 22'!C28</f>
        <v>Miniporgandid, aurutatud</v>
      </c>
      <c r="D28" s="132">
        <v>80</v>
      </c>
      <c r="E28" s="132">
        <f>D28*'Teine 22'!E28/'Teine 22'!D28</f>
        <v>25.92</v>
      </c>
      <c r="F28" s="132">
        <f>D28*'Teine 22'!F28/'Teine 22'!D28</f>
        <v>6.8</v>
      </c>
      <c r="G28" s="132">
        <f>D28*'Teine 22'!G28/'Teine 22'!D28</f>
        <v>0.16</v>
      </c>
      <c r="H28" s="132">
        <f>D28*'Teine 22'!H28/'Teine 22'!D28</f>
        <v>0.48</v>
      </c>
    </row>
    <row r="29" spans="2:12">
      <c r="B29" s="194"/>
      <c r="C29" s="208" t="str">
        <f>'Teine 22'!C29</f>
        <v>Soe valge kaste (G, L)</v>
      </c>
      <c r="D29" s="132">
        <v>50</v>
      </c>
      <c r="E29" s="132">
        <f>D29*'Teine 22'!E29/'Teine 22'!D29</f>
        <v>59.125999999999998</v>
      </c>
      <c r="F29" s="132">
        <f>D29*'Teine 22'!F29/'Teine 22'!D29</f>
        <v>4.077</v>
      </c>
      <c r="G29" s="132">
        <f>D29*'Teine 22'!G29/'Teine 22'!D29</f>
        <v>3.9460000000000002</v>
      </c>
      <c r="H29" s="132">
        <f>D29*'Teine 22'!H29/'Teine 22'!D29</f>
        <v>1.8730000000000002</v>
      </c>
    </row>
    <row r="30" spans="2:12">
      <c r="B30" s="194"/>
      <c r="C30" s="208" t="str">
        <f>'Teine 22'!C30</f>
        <v>Mahla-õlikaste</v>
      </c>
      <c r="D30" s="132">
        <v>5</v>
      </c>
      <c r="E30" s="132">
        <f>D30*'Teine 22'!E30/'Teine 22'!D30</f>
        <v>32.189399999999999</v>
      </c>
      <c r="F30" s="132">
        <f>D30*'Teine 22'!F30/'Teine 22'!D30</f>
        <v>9.7050000000000011E-2</v>
      </c>
      <c r="G30" s="132">
        <f>D30*'Teine 22'!G30/'Teine 22'!D30</f>
        <v>3.5305500000000003</v>
      </c>
      <c r="H30" s="132">
        <f>D30*'Teine 22'!H30/'Teine 22'!D30</f>
        <v>1.3550000000000001E-2</v>
      </c>
    </row>
    <row r="31" spans="2:12">
      <c r="B31" s="194"/>
      <c r="C31" s="208" t="str">
        <f>'Teine 22'!C31</f>
        <v>Peedi-küüslaugusalat</v>
      </c>
      <c r="D31" s="132">
        <v>50</v>
      </c>
      <c r="E31" s="132">
        <f>D31*'Teine 22'!E31/'Teine 22'!D31</f>
        <v>20.9</v>
      </c>
      <c r="F31" s="132">
        <f>D31*'Teine 22'!F31/'Teine 22'!D31</f>
        <v>3.5</v>
      </c>
      <c r="G31" s="132">
        <f>D31*'Teine 22'!G31/'Teine 22'!D31</f>
        <v>9.9000000000000005E-2</v>
      </c>
      <c r="H31" s="132">
        <f>D31*'Teine 22'!H31/'Teine 22'!D31</f>
        <v>0.85599999999999998</v>
      </c>
    </row>
    <row r="32" spans="2:12">
      <c r="B32" s="194"/>
      <c r="C32" s="208" t="str">
        <f>'Teine 22'!C32</f>
        <v>Hiina kapsas, tomat, roheline sibul (mahe)</v>
      </c>
      <c r="D32" s="132">
        <v>30</v>
      </c>
      <c r="E32" s="132">
        <f>D32*'Teine 22'!E32/'Teine 22'!D32</f>
        <v>7.5630000000000006</v>
      </c>
      <c r="F32" s="132">
        <f>D32*'Teine 22'!F32/'Teine 22'!D32</f>
        <v>1.4199999999999997</v>
      </c>
      <c r="G32" s="132">
        <f>D32*'Teine 22'!G32/'Teine 22'!D32</f>
        <v>0.10700000000000001</v>
      </c>
      <c r="H32" s="132">
        <f>D32*'Teine 22'!H32/'Teine 22'!D32</f>
        <v>0.45999999999999996</v>
      </c>
    </row>
    <row r="33" spans="2:9">
      <c r="B33" s="194"/>
      <c r="C33" s="208" t="str">
        <f>'Teine 22'!C33</f>
        <v>Seemnesegu (mahe)</v>
      </c>
      <c r="D33" s="132">
        <v>5</v>
      </c>
      <c r="E33" s="132">
        <f>D33*'Teine 22'!E33/'Teine 22'!D33</f>
        <v>30.438350000000003</v>
      </c>
      <c r="F33" s="132">
        <f>D33*'Teine 22'!F33/'Teine 22'!D33</f>
        <v>0.64000000000000012</v>
      </c>
      <c r="G33" s="132">
        <f>D33*'Teine 22'!G33/'Teine 22'!D33</f>
        <v>2.5783500000000004</v>
      </c>
      <c r="H33" s="132">
        <f>D33*'Teine 22'!H33/'Teine 22'!D33</f>
        <v>1.4116500000000001</v>
      </c>
    </row>
    <row r="34" spans="2:9">
      <c r="B34" s="194"/>
      <c r="C34" s="208" t="str">
        <f>'Teine 22'!C34</f>
        <v>PRIA Piimatooted (piim, keefir R 2,5% ) (L)</v>
      </c>
      <c r="D34" s="132">
        <v>25</v>
      </c>
      <c r="E34" s="132">
        <f>D34*'Teine 22'!E34/'Teine 22'!D34</f>
        <v>14.0975</v>
      </c>
      <c r="F34" s="132">
        <f>D34*'Teine 22'!F34/'Teine 22'!D34</f>
        <v>1.21875</v>
      </c>
      <c r="G34" s="132">
        <f>D34*'Teine 22'!G34/'Teine 22'!D34</f>
        <v>0.64249999999999996</v>
      </c>
      <c r="H34" s="132">
        <f>D34*'Teine 22'!H34/'Teine 22'!D34</f>
        <v>0.86</v>
      </c>
    </row>
    <row r="35" spans="2:9">
      <c r="B35" s="194"/>
      <c r="C35" s="208" t="str">
        <f>'Teine 22'!C35</f>
        <v>Mahlajook (erinevad maitsed)</v>
      </c>
      <c r="D35" s="132">
        <v>50</v>
      </c>
      <c r="E35" s="132">
        <f>D35*'Teine 22'!E35/'Teine 22'!D35</f>
        <v>24.264400000000002</v>
      </c>
      <c r="F35" s="132">
        <f>D35*'Teine 22'!F35/'Teine 22'!D35</f>
        <v>5.891</v>
      </c>
      <c r="G35" s="132">
        <f>D35*'Teine 22'!G35/'Teine 22'!D35</f>
        <v>2.5000000000000001E-2</v>
      </c>
      <c r="H35" s="132">
        <f>D35*'Teine 22'!H35/'Teine 22'!D35</f>
        <v>0.18149999999999999</v>
      </c>
    </row>
    <row r="36" spans="2:9">
      <c r="B36" s="194"/>
      <c r="C36" s="208" t="str">
        <f>'Teine 22'!C36</f>
        <v>Joogijogurt R 1,5%, maitsestatud (L)</v>
      </c>
      <c r="D36" s="132">
        <v>25</v>
      </c>
      <c r="E36" s="132">
        <f>D36*'Teine 22'!E36/'Teine 22'!D36</f>
        <v>18.686499999999999</v>
      </c>
      <c r="F36" s="132">
        <f>D36*'Teine 22'!F36/'Teine 22'!D36</f>
        <v>3.0307499999999998</v>
      </c>
      <c r="G36" s="132">
        <f>D36*'Teine 22'!G36/'Teine 22'!D36</f>
        <v>0.375</v>
      </c>
      <c r="H36" s="132">
        <f>D36*'Teine 22'!H36/'Teine 22'!D36</f>
        <v>0.8</v>
      </c>
    </row>
    <row r="37" spans="2:9">
      <c r="B37" s="195"/>
      <c r="C37" s="208" t="str">
        <f>'Teine 22'!C37</f>
        <v>Tee, suhkruta</v>
      </c>
      <c r="D37" s="134">
        <v>50</v>
      </c>
      <c r="E37" s="132">
        <f>D37*'Teine 22'!E37/'Teine 22'!D37</f>
        <v>0.2</v>
      </c>
      <c r="F37" s="132">
        <f>D37*'Teine 22'!F37/'Teine 22'!D37</f>
        <v>0</v>
      </c>
      <c r="G37" s="132">
        <f>D37*'Teine 22'!G37/'Teine 22'!D37</f>
        <v>0</v>
      </c>
      <c r="H37" s="132">
        <f>D37*'Teine 22'!H37/'Teine 22'!D37</f>
        <v>0.05</v>
      </c>
      <c r="I37" s="25"/>
    </row>
    <row r="38" spans="2:9" ht="15.75">
      <c r="B38" s="196"/>
      <c r="C38" s="208" t="str">
        <f>'Teine 22'!C38</f>
        <v>Rukkileiva (3 sorti) - ja sepikutoodete valik  (G)</v>
      </c>
      <c r="D38" s="132">
        <v>40</v>
      </c>
      <c r="E38" s="132">
        <f>D38*'Teine 22'!E38/'Teine 22'!D38</f>
        <v>98.48</v>
      </c>
      <c r="F38" s="132">
        <f>D38*'Teine 22'!F38/'Teine 22'!D38</f>
        <v>20.92</v>
      </c>
      <c r="G38" s="132">
        <f>D38*'Teine 22'!G38/'Teine 22'!D38</f>
        <v>0.8</v>
      </c>
      <c r="H38" s="132">
        <f>D38*'Teine 22'!H38/'Teine 22'!D38</f>
        <v>2.86</v>
      </c>
    </row>
    <row r="39" spans="2:9">
      <c r="B39" s="194"/>
      <c r="C39" s="208" t="str">
        <f>'Teine 22'!C39</f>
        <v>Õun (PRIA)</v>
      </c>
      <c r="D39" s="132">
        <v>50</v>
      </c>
      <c r="E39" s="132">
        <f>D39*'Teine 22'!E39/'Teine 22'!D39</f>
        <v>24.04</v>
      </c>
      <c r="F39" s="132">
        <f>D39*'Teine 22'!F39/'Teine 22'!D39</f>
        <v>6.74</v>
      </c>
      <c r="G39" s="132">
        <f>D39*'Teine 22'!G39/'Teine 22'!D39</f>
        <v>0</v>
      </c>
      <c r="H39" s="132">
        <f>D39*'Teine 22'!H39/'Teine 22'!D39</f>
        <v>0</v>
      </c>
    </row>
    <row r="40" spans="2:9" ht="15.75">
      <c r="B40" s="198"/>
      <c r="C40" s="207" t="s">
        <v>7</v>
      </c>
      <c r="D40" s="142"/>
      <c r="E40" s="143">
        <f>SUM(E24:E39)</f>
        <v>530.21181666666666</v>
      </c>
      <c r="F40" s="143">
        <f t="shared" ref="F40:H40" si="1">SUM(F24:F39)</f>
        <v>78.818716666666674</v>
      </c>
      <c r="G40" s="143">
        <f t="shared" si="1"/>
        <v>17.860399999999998</v>
      </c>
      <c r="H40" s="143">
        <f t="shared" si="1"/>
        <v>16.401200000000003</v>
      </c>
    </row>
    <row r="41" spans="2:9" s="131" customFormat="1" ht="24" customHeight="1">
      <c r="B41" s="193" t="s">
        <v>10</v>
      </c>
      <c r="C41" s="129"/>
      <c r="D41" s="130" t="s">
        <v>1</v>
      </c>
      <c r="E41" s="130" t="s">
        <v>2</v>
      </c>
      <c r="F41" s="151" t="s">
        <v>3</v>
      </c>
      <c r="G41" s="130" t="s">
        <v>4</v>
      </c>
      <c r="H41" s="130" t="s">
        <v>5</v>
      </c>
    </row>
    <row r="42" spans="2:9">
      <c r="B42" s="194" t="s">
        <v>6</v>
      </c>
      <c r="C42" s="114" t="str">
        <f>'Teine 22'!C42</f>
        <v>Frikadellisupp värske tilliga</v>
      </c>
      <c r="D42" s="132">
        <v>100</v>
      </c>
      <c r="E42" s="132">
        <f>D42*'Teine 22'!E42/'Teine 22'!D42</f>
        <v>80.8</v>
      </c>
      <c r="F42" s="132">
        <f>D42*'Teine 22'!F42/'Teine 22'!D42</f>
        <v>5.1680000000000001</v>
      </c>
      <c r="G42" s="132">
        <f>D42*'Teine 22'!G42/'Teine 22'!D42</f>
        <v>4.4080000000000004</v>
      </c>
      <c r="H42" s="132">
        <f>D42*'Teine 22'!H42/'Teine 22'!D42</f>
        <v>4.76</v>
      </c>
    </row>
    <row r="43" spans="2:9">
      <c r="B43" s="194" t="s">
        <v>15</v>
      </c>
      <c r="C43" s="114" t="str">
        <f>'Teine 22'!C43</f>
        <v>Värskekapsasupp kikerhernestega</v>
      </c>
      <c r="D43" s="132">
        <v>100</v>
      </c>
      <c r="E43" s="132">
        <f>D43*'Teine 22'!E43/'Teine 22'!D43</f>
        <v>75.28</v>
      </c>
      <c r="F43" s="132">
        <f>D43*'Teine 22'!F43/'Teine 22'!D43</f>
        <v>6.6639999999999997</v>
      </c>
      <c r="G43" s="132">
        <f>D43*'Teine 22'!G43/'Teine 22'!D43</f>
        <v>3.6479999999999997</v>
      </c>
      <c r="H43" s="132">
        <f>D43*'Teine 22'!H43/'Teine 22'!D43</f>
        <v>2.2639999999999998</v>
      </c>
    </row>
    <row r="44" spans="2:9">
      <c r="B44" s="195"/>
      <c r="C44" s="114" t="str">
        <f>'Teine 22'!C44</f>
        <v>Rabarberi-kohupiima purukook (G, L, M, PT)</v>
      </c>
      <c r="D44" s="132">
        <v>50</v>
      </c>
      <c r="E44" s="132">
        <f>D44*'Teine 22'!E44/'Teine 22'!D44</f>
        <v>123</v>
      </c>
      <c r="F44" s="132">
        <f>D44*'Teine 22'!F44/'Teine 22'!D44</f>
        <v>12.3</v>
      </c>
      <c r="G44" s="132">
        <f>D44*'Teine 22'!G44/'Teine 22'!D44</f>
        <v>6.5</v>
      </c>
      <c r="H44" s="132">
        <f>D44*'Teine 22'!H44/'Teine 22'!D44</f>
        <v>3.07</v>
      </c>
    </row>
    <row r="45" spans="2:9" ht="15.75">
      <c r="B45" s="196"/>
      <c r="C45" s="114" t="str">
        <f>'Teine 22'!C45</f>
        <v>Puuviljakissell vahukoorega (L)</v>
      </c>
      <c r="D45" s="134">
        <v>100</v>
      </c>
      <c r="E45" s="132">
        <f>D45*'Teine 22'!E45/'Teine 22'!D45</f>
        <v>149</v>
      </c>
      <c r="F45" s="132">
        <f>D45*'Teine 22'!F45/'Teine 22'!D45</f>
        <v>30.4</v>
      </c>
      <c r="G45" s="132">
        <f>D45*'Teine 22'!G45/'Teine 22'!D45</f>
        <v>1.95</v>
      </c>
      <c r="H45" s="132">
        <f>D45*'Teine 22'!H45/'Teine 22'!D45</f>
        <v>1.19</v>
      </c>
    </row>
    <row r="46" spans="2:9" ht="15.75">
      <c r="B46" s="196"/>
      <c r="C46" s="114" t="str">
        <f>'Teine 22'!C46</f>
        <v>Piimatooted (piim, keefir R 2,5% ) (L)</v>
      </c>
      <c r="D46" s="134">
        <v>25</v>
      </c>
      <c r="E46" s="132">
        <f>D46*'Teine 22'!E46/'Teine 22'!D46</f>
        <v>14.0975</v>
      </c>
      <c r="F46" s="132">
        <f>D46*'Teine 22'!F46/'Teine 22'!D46</f>
        <v>1.21875</v>
      </c>
      <c r="G46" s="132">
        <f>D46*'Teine 22'!G46/'Teine 22'!D46</f>
        <v>0.64249999999999996</v>
      </c>
      <c r="H46" s="132">
        <f>D46*'Teine 22'!H46/'Teine 22'!D46</f>
        <v>0.86</v>
      </c>
    </row>
    <row r="47" spans="2:9" ht="15.75">
      <c r="B47" s="196"/>
      <c r="C47" s="114" t="str">
        <f>'Teine 22'!C47</f>
        <v>Mahlajook (erinevad maitsed)</v>
      </c>
      <c r="D47" s="134">
        <v>25</v>
      </c>
      <c r="E47" s="132">
        <f>D47*'Teine 22'!E47/'Teine 22'!D47</f>
        <v>12.132200000000001</v>
      </c>
      <c r="F47" s="132">
        <f>D47*'Teine 22'!F47/'Teine 22'!D47</f>
        <v>2.9455</v>
      </c>
      <c r="G47" s="132">
        <f>D47*'Teine 22'!G47/'Teine 22'!D47</f>
        <v>1.2500000000000001E-2</v>
      </c>
      <c r="H47" s="132">
        <f>D47*'Teine 22'!H47/'Teine 22'!D47</f>
        <v>9.0749999999999997E-2</v>
      </c>
    </row>
    <row r="48" spans="2:9" ht="15.75">
      <c r="B48" s="196"/>
      <c r="C48" s="114" t="str">
        <f>'Teine 22'!C48</f>
        <v>Joogijogurt R 1,5%, maitsestatud (L)</v>
      </c>
      <c r="D48" s="134">
        <v>25</v>
      </c>
      <c r="E48" s="132">
        <f>D48*'Teine 22'!E48/'Teine 22'!D48</f>
        <v>18.686499999999999</v>
      </c>
      <c r="F48" s="132">
        <f>D48*'Teine 22'!F48/'Teine 22'!D48</f>
        <v>3.0307499999999998</v>
      </c>
      <c r="G48" s="132">
        <f>D48*'Teine 22'!G48/'Teine 22'!D48</f>
        <v>0.375</v>
      </c>
      <c r="H48" s="132">
        <f>D48*'Teine 22'!H48/'Teine 22'!D48</f>
        <v>0.8</v>
      </c>
    </row>
    <row r="49" spans="2:11" ht="15.75">
      <c r="B49" s="196"/>
      <c r="C49" s="114" t="str">
        <f>'Teine 22'!C49</f>
        <v>Tee, suhkruta</v>
      </c>
      <c r="D49" s="134">
        <v>50</v>
      </c>
      <c r="E49" s="132">
        <f>D49*'Teine 22'!E49/'Teine 22'!D49</f>
        <v>0.2</v>
      </c>
      <c r="F49" s="132">
        <f>D49*'Teine 22'!F49/'Teine 22'!D49</f>
        <v>0</v>
      </c>
      <c r="G49" s="132">
        <f>D49*'Teine 22'!G49/'Teine 22'!D49</f>
        <v>0</v>
      </c>
      <c r="H49" s="132">
        <f>D49*'Teine 22'!H49/'Teine 22'!D49</f>
        <v>0.05</v>
      </c>
    </row>
    <row r="50" spans="2:11">
      <c r="B50" s="194"/>
      <c r="C50" s="114" t="str">
        <f>'Teine 22'!C50</f>
        <v>Rukkileiva (3 sorti) - ja sepikutoodete valik  (G)</v>
      </c>
      <c r="D50" s="132">
        <v>40</v>
      </c>
      <c r="E50" s="132">
        <f>D50*'Teine 22'!E50/'Teine 22'!D50</f>
        <v>98.48</v>
      </c>
      <c r="F50" s="132">
        <f>D50*'Teine 22'!F50/'Teine 22'!D50</f>
        <v>20.92</v>
      </c>
      <c r="G50" s="132">
        <f>D50*'Teine 22'!G50/'Teine 22'!D50</f>
        <v>0.8</v>
      </c>
      <c r="H50" s="132">
        <f>D50*'Teine 22'!H50/'Teine 22'!D50</f>
        <v>2.86</v>
      </c>
    </row>
    <row r="51" spans="2:11" ht="15.75">
      <c r="B51" s="196"/>
      <c r="C51" s="114" t="str">
        <f>'Teine 22'!C51</f>
        <v>Kapsas</v>
      </c>
      <c r="D51" s="132">
        <v>50</v>
      </c>
      <c r="E51" s="132">
        <f>D51*'Teine 22'!E51/'Teine 22'!D51</f>
        <v>15.1</v>
      </c>
      <c r="F51" s="132">
        <f>D51*'Teine 22'!F51/'Teine 22'!D51</f>
        <v>3.72</v>
      </c>
      <c r="G51" s="132">
        <f>D51*'Teine 22'!G51/'Teine 22'!D51</f>
        <v>0.05</v>
      </c>
      <c r="H51" s="132">
        <f>D51*'Teine 22'!H51/'Teine 22'!D51</f>
        <v>0.6</v>
      </c>
    </row>
    <row r="52" spans="2:11" ht="15.75">
      <c r="B52" s="198"/>
      <c r="C52" s="207" t="s">
        <v>7</v>
      </c>
      <c r="D52" s="142"/>
      <c r="E52" s="143">
        <f>SUM(E42:E51)</f>
        <v>586.77620000000002</v>
      </c>
      <c r="F52" s="143">
        <f>SUM(F42:F51)</f>
        <v>86.36699999999999</v>
      </c>
      <c r="G52" s="143">
        <f>SUM(G42:G51)</f>
        <v>18.385999999999999</v>
      </c>
      <c r="H52" s="143">
        <f>SUM(H42:H51)</f>
        <v>16.544750000000001</v>
      </c>
    </row>
    <row r="53" spans="2:11" s="131" customFormat="1" ht="24" customHeight="1">
      <c r="B53" s="193" t="s">
        <v>11</v>
      </c>
      <c r="C53" s="150"/>
      <c r="D53" s="151" t="s">
        <v>1</v>
      </c>
      <c r="E53" s="151" t="s">
        <v>2</v>
      </c>
      <c r="F53" s="151" t="s">
        <v>3</v>
      </c>
      <c r="G53" s="151" t="s">
        <v>4</v>
      </c>
      <c r="H53" s="151" t="s">
        <v>5</v>
      </c>
    </row>
    <row r="54" spans="2:11">
      <c r="B54" s="194" t="s">
        <v>6</v>
      </c>
      <c r="C54" s="81" t="str">
        <f>'Teine 22'!C54</f>
        <v>Tomatine ahjukala sibula ja porgandiga (PT)</v>
      </c>
      <c r="D54" s="139">
        <v>80</v>
      </c>
      <c r="E54" s="139">
        <f>D54*'Teine 22'!E54/'Teine 22'!D54</f>
        <v>85.8</v>
      </c>
      <c r="F54" s="139">
        <f>E54*'Teine 22'!F54/'Teine 22'!E54</f>
        <v>1.9699999999999998</v>
      </c>
      <c r="G54" s="139">
        <f>F54*'Teine 22'!G54/'Teine 22'!F54</f>
        <v>3.1899999999999995</v>
      </c>
      <c r="H54" s="139">
        <f>G54*'Teine 22'!H54/'Teine 22'!G54</f>
        <v>11.9</v>
      </c>
    </row>
    <row r="55" spans="2:11" ht="15.75">
      <c r="B55" s="194" t="s">
        <v>15</v>
      </c>
      <c r="C55" s="81" t="str">
        <f>'Teine 22'!C55</f>
        <v>Tofukaste tomati ja paprikaga (L)</v>
      </c>
      <c r="D55" s="139">
        <v>50</v>
      </c>
      <c r="E55" s="139">
        <f>D55*'Teine 22'!E55/'Teine 22'!D55</f>
        <v>46.416666666666664</v>
      </c>
      <c r="F55" s="139">
        <f>E55*'Teine 22'!F55/'Teine 22'!E55</f>
        <v>6.5499999999999989</v>
      </c>
      <c r="G55" s="139">
        <f>F55*'Teine 22'!G55/'Teine 22'!F55</f>
        <v>1.3916666666666664</v>
      </c>
      <c r="H55" s="139">
        <f>G55*'Teine 22'!H55/'Teine 22'!G55</f>
        <v>1.5416666666666665</v>
      </c>
      <c r="K55" s="343"/>
    </row>
    <row r="56" spans="2:11" ht="15.75">
      <c r="B56" s="275"/>
      <c r="C56" s="81" t="str">
        <f>'Teine 22'!C56</f>
        <v>Külm jogurtikaste maitserohelisega (L)</v>
      </c>
      <c r="D56" s="139">
        <v>50</v>
      </c>
      <c r="E56" s="139">
        <f>D56*'Teine 22'!E56/'Teine 22'!D56</f>
        <v>28.4</v>
      </c>
      <c r="F56" s="139">
        <f>E56*'Teine 22'!F56/'Teine 22'!E56</f>
        <v>2.39</v>
      </c>
      <c r="G56" s="139">
        <f>F56*'Teine 22'!G56/'Teine 22'!F56</f>
        <v>1.33</v>
      </c>
      <c r="H56" s="139">
        <f>G56*'Teine 22'!H56/'Teine 22'!G56</f>
        <v>1.7</v>
      </c>
      <c r="K56" s="343"/>
    </row>
    <row r="57" spans="2:11">
      <c r="B57" s="194"/>
      <c r="C57" s="81" t="str">
        <f>'Teine 22'!C57</f>
        <v>Kartulipuder (L)</v>
      </c>
      <c r="D57" s="139">
        <v>50</v>
      </c>
      <c r="E57" s="139">
        <f>D57*'Teine 22'!E57/'Teine 22'!D57</f>
        <v>38.267000000000003</v>
      </c>
      <c r="F57" s="139">
        <f>E57*'Teine 22'!F57/'Teine 22'!E57</f>
        <v>7.923</v>
      </c>
      <c r="G57" s="139">
        <f>F57*'Teine 22'!G57/'Teine 22'!F57</f>
        <v>0.30499999999999999</v>
      </c>
      <c r="H57" s="139">
        <f>G57*'Teine 22'!H57/'Teine 22'!G57</f>
        <v>1.1815</v>
      </c>
    </row>
    <row r="58" spans="2:11">
      <c r="B58" s="194"/>
      <c r="C58" s="81" t="str">
        <f>'Teine 22'!C58</f>
        <v>Riis, aurutatud (mahe)</v>
      </c>
      <c r="D58" s="139">
        <v>50</v>
      </c>
      <c r="E58" s="139">
        <f>D58*'Teine 22'!E58/'Teine 22'!D58</f>
        <v>64.333333333333329</v>
      </c>
      <c r="F58" s="139">
        <f>E58*'Teine 22'!F58/'Teine 22'!E58</f>
        <v>14.333333333333332</v>
      </c>
      <c r="G58" s="139">
        <f>F58*'Teine 22'!G58/'Teine 22'!F58</f>
        <v>0.13250000000000001</v>
      </c>
      <c r="H58" s="139">
        <f>G58*'Teine 22'!H58/'Teine 22'!G58</f>
        <v>1.25</v>
      </c>
    </row>
    <row r="59" spans="2:11">
      <c r="B59" s="194"/>
      <c r="C59" s="81" t="str">
        <f>'Teine 22'!C59</f>
        <v>Rooskapsas, röstitud</v>
      </c>
      <c r="D59" s="139">
        <v>80</v>
      </c>
      <c r="E59" s="139">
        <f>D59*'Teine 22'!E59/'Teine 22'!D59</f>
        <v>47.2</v>
      </c>
      <c r="F59" s="139">
        <f>E59*'Teine 22'!F59/'Teine 22'!E59</f>
        <v>2.6880000000000002</v>
      </c>
      <c r="G59" s="139">
        <f>F59*'Teine 22'!G59/'Teine 22'!F59</f>
        <v>1.2800000000000002</v>
      </c>
      <c r="H59" s="139">
        <f>G59*'Teine 22'!H59/'Teine 22'!G59</f>
        <v>4.3200000000000012</v>
      </c>
    </row>
    <row r="60" spans="2:11">
      <c r="B60" s="194"/>
      <c r="C60" s="81" t="str">
        <f>'Teine 22'!C60</f>
        <v>Mahla-õlikaste</v>
      </c>
      <c r="D60" s="139">
        <v>5</v>
      </c>
      <c r="E60" s="139">
        <f>D60*'Teine 22'!E60/'Teine 22'!D60</f>
        <v>32.189399999999999</v>
      </c>
      <c r="F60" s="139">
        <f>E60*'Teine 22'!F60/'Teine 22'!E60</f>
        <v>9.7050000000000011E-2</v>
      </c>
      <c r="G60" s="139">
        <f>F60*'Teine 22'!G60/'Teine 22'!F60</f>
        <v>3.5305500000000003</v>
      </c>
      <c r="H60" s="139">
        <f>G60*'Teine 22'!H60/'Teine 22'!G60</f>
        <v>1.3550000000000001E-2</v>
      </c>
    </row>
    <row r="61" spans="2:11">
      <c r="B61" s="194"/>
      <c r="C61" s="81" t="str">
        <f>'Teine 22'!C61</f>
        <v>Valge redise-melonisalat</v>
      </c>
      <c r="D61" s="139">
        <v>50</v>
      </c>
      <c r="E61" s="139">
        <f>D61*'Teine 22'!E61/'Teine 22'!D61</f>
        <v>10.199999999999999</v>
      </c>
      <c r="F61" s="139">
        <f>E61*'Teine 22'!F61/'Teine 22'!E61</f>
        <v>1.7100000000000002</v>
      </c>
      <c r="G61" s="139">
        <f>F61*'Teine 22'!G61/'Teine 22'!F61</f>
        <v>5.000000000000001E-2</v>
      </c>
      <c r="H61" s="139">
        <f>G61*'Teine 22'!H61/'Teine 22'!G61</f>
        <v>0.38000000000000006</v>
      </c>
    </row>
    <row r="62" spans="2:11">
      <c r="B62" s="194"/>
      <c r="C62" s="81" t="str">
        <f>'Teine 22'!C62</f>
        <v>Salatisegu, uba, hernevõrsed</v>
      </c>
      <c r="D62" s="139">
        <v>30</v>
      </c>
      <c r="E62" s="139">
        <f>D62*'Teine 22'!E62/'Teine 22'!D62</f>
        <v>61.5</v>
      </c>
      <c r="F62" s="139">
        <f>E62*'Teine 22'!F62/'Teine 22'!E62</f>
        <v>7.22</v>
      </c>
      <c r="G62" s="139">
        <f>F62*'Teine 22'!G62/'Teine 22'!F62</f>
        <v>0.311</v>
      </c>
      <c r="H62" s="139">
        <f>G62*'Teine 22'!H62/'Teine 22'!G62</f>
        <v>4.91</v>
      </c>
    </row>
    <row r="63" spans="2:11">
      <c r="B63" s="194"/>
      <c r="C63" s="81" t="str">
        <f>'Teine 22'!C63</f>
        <v>Seemnesegu (mahe)</v>
      </c>
      <c r="D63" s="139">
        <v>10</v>
      </c>
      <c r="E63" s="139">
        <f>D63*'Teine 22'!E63/'Teine 22'!D63</f>
        <v>61.163499999999999</v>
      </c>
      <c r="F63" s="139">
        <f>E63*'Teine 22'!F63/'Teine 22'!E63</f>
        <v>1.2974999999999999</v>
      </c>
      <c r="G63" s="139">
        <f>F63*'Teine 22'!G63/'Teine 22'!F63</f>
        <v>5.3405000000000005</v>
      </c>
      <c r="H63" s="139">
        <f>G63*'Teine 22'!H63/'Teine 22'!G63</f>
        <v>2.5524999999999998</v>
      </c>
    </row>
    <row r="64" spans="2:11">
      <c r="B64" s="194"/>
      <c r="C64" s="81" t="str">
        <f>'Teine 22'!C64</f>
        <v>PRIA Piimatooted (piim, keefir R 2,5% ) (L)</v>
      </c>
      <c r="D64" s="139">
        <v>25</v>
      </c>
      <c r="E64" s="139">
        <f>D64*'Teine 22'!E64/'Teine 22'!D64</f>
        <v>14.1</v>
      </c>
      <c r="F64" s="139">
        <f>E64*'Teine 22'!F64/'Teine 22'!E64</f>
        <v>1.22</v>
      </c>
      <c r="G64" s="139">
        <f>F64*'Teine 22'!G64/'Teine 22'!F64</f>
        <v>0.64</v>
      </c>
      <c r="H64" s="139">
        <f>G64*'Teine 22'!H64/'Teine 22'!G64</f>
        <v>0.86</v>
      </c>
    </row>
    <row r="65" spans="2:11">
      <c r="B65" s="194"/>
      <c r="C65" s="81" t="str">
        <f>'Teine 22'!C65</f>
        <v>Mahl (erinevad maitsed)</v>
      </c>
      <c r="D65" s="139">
        <v>50</v>
      </c>
      <c r="E65" s="139">
        <f>D65*'Teine 22'!E65/'Teine 22'!D65</f>
        <v>24.264400000000002</v>
      </c>
      <c r="F65" s="139">
        <f>E65*'Teine 22'!F65/'Teine 22'!E65</f>
        <v>5.8910000000000009</v>
      </c>
      <c r="G65" s="139">
        <f>F65*'Teine 22'!G65/'Teine 22'!F65</f>
        <v>2.5000000000000001E-2</v>
      </c>
      <c r="H65" s="139">
        <f>G65*'Teine 22'!H65/'Teine 22'!G65</f>
        <v>0.18149999999999999</v>
      </c>
    </row>
    <row r="66" spans="2:11">
      <c r="B66" s="194"/>
      <c r="C66" s="81" t="str">
        <f>'Teine 22'!C66</f>
        <v>Joogijogurt R 1,5%, maitsestatud (L)</v>
      </c>
      <c r="D66" s="139">
        <v>25</v>
      </c>
      <c r="E66" s="139">
        <f>D66*'Teine 22'!E66/'Teine 22'!D66</f>
        <v>18.686499999999999</v>
      </c>
      <c r="F66" s="139">
        <f>E66*'Teine 22'!F66/'Teine 22'!E66</f>
        <v>3.0307499999999998</v>
      </c>
      <c r="G66" s="139">
        <f>F66*'Teine 22'!G66/'Teine 22'!F66</f>
        <v>0.375</v>
      </c>
      <c r="H66" s="139">
        <f>G66*'Teine 22'!H66/'Teine 22'!G66</f>
        <v>0.80000000000000016</v>
      </c>
    </row>
    <row r="67" spans="2:11">
      <c r="B67" s="194"/>
      <c r="C67" s="81" t="str">
        <f>'Teine 22'!C67</f>
        <v>Tee, suhkruta</v>
      </c>
      <c r="D67" s="139">
        <v>50</v>
      </c>
      <c r="E67" s="139">
        <f>D67*'Teine 22'!E67/'Teine 22'!D67</f>
        <v>0.2</v>
      </c>
      <c r="F67" s="139">
        <f>E67*'Teine 22'!F67/'Teine 22'!E67</f>
        <v>0</v>
      </c>
      <c r="G67" s="139">
        <v>0</v>
      </c>
      <c r="H67" s="139">
        <v>0</v>
      </c>
    </row>
    <row r="68" spans="2:11" ht="15.75">
      <c r="B68" s="196"/>
      <c r="C68" s="81" t="str">
        <f>'Teine 22'!C68</f>
        <v>Rukkileiva (3 sorti) - ja sepikutoodete valik  (G)</v>
      </c>
      <c r="D68" s="138">
        <v>40</v>
      </c>
      <c r="E68" s="139">
        <f>D68*'Teine 22'!E68/'Teine 22'!D68</f>
        <v>98.48</v>
      </c>
      <c r="F68" s="139">
        <f>E68*'Teine 22'!F68/'Teine 22'!E68</f>
        <v>20.92</v>
      </c>
      <c r="G68" s="139">
        <f>F68*'Teine 22'!G68/'Teine 22'!F68</f>
        <v>0.80000000000000016</v>
      </c>
      <c r="H68" s="139">
        <f>G68*'Teine 22'!H68/'Teine 22'!G68</f>
        <v>2.8600000000000008</v>
      </c>
    </row>
    <row r="69" spans="2:11">
      <c r="B69" s="195"/>
      <c r="C69" s="81" t="str">
        <f>'Teine 22'!C69</f>
        <v>Pirn (PRIA)</v>
      </c>
      <c r="D69" s="139">
        <v>50</v>
      </c>
      <c r="E69" s="139">
        <f>D69*'Teine 22'!E69/'Teine 22'!D69</f>
        <v>19.989999999999998</v>
      </c>
      <c r="F69" s="139">
        <f>E69*'Teine 22'!F69/'Teine 22'!E69</f>
        <v>5.97</v>
      </c>
      <c r="G69" s="139">
        <f>F69*'Teine 22'!G69/'Teine 22'!F69</f>
        <v>0</v>
      </c>
      <c r="H69" s="139">
        <v>0.13</v>
      </c>
    </row>
    <row r="70" spans="2:11" ht="15.75">
      <c r="B70" s="197"/>
      <c r="C70" s="209" t="s">
        <v>7</v>
      </c>
      <c r="D70" s="344"/>
      <c r="E70" s="345">
        <f>SUM(E54:E69)</f>
        <v>651.19080000000008</v>
      </c>
      <c r="F70" s="345">
        <f>SUM(F54:F69)</f>
        <v>83.210633333333334</v>
      </c>
      <c r="G70" s="345">
        <f>SUM(G54:G69)</f>
        <v>18.701216666666667</v>
      </c>
      <c r="H70" s="345">
        <f>SUM(H54:H69)</f>
        <v>34.580716666666667</v>
      </c>
    </row>
    <row r="71" spans="2:11" s="131" customFormat="1" ht="24" customHeight="1">
      <c r="B71" s="193" t="s">
        <v>12</v>
      </c>
      <c r="C71" s="150"/>
      <c r="D71" s="151" t="s">
        <v>1</v>
      </c>
      <c r="E71" s="151" t="s">
        <v>2</v>
      </c>
      <c r="F71" s="151" t="s">
        <v>3</v>
      </c>
      <c r="G71" s="151" t="s">
        <v>4</v>
      </c>
      <c r="H71" s="151" t="s">
        <v>5</v>
      </c>
    </row>
    <row r="72" spans="2:11">
      <c r="B72" s="275" t="s">
        <v>6</v>
      </c>
      <c r="C72" s="322" t="str">
        <f>'Teine 22'!C72</f>
        <v>Pasta hakklihaga (G)</v>
      </c>
      <c r="D72" s="139">
        <v>100</v>
      </c>
      <c r="E72" s="178">
        <f>D72*'Teine 22'!E72/'Teine 22'!D72</f>
        <v>155.19999999999999</v>
      </c>
      <c r="F72" s="132">
        <f>D72*'Teine 22'!F72/'Teine 22'!D72</f>
        <v>22.72</v>
      </c>
      <c r="G72" s="132">
        <f>D72*'Teine 22'!G72/'Teine 22'!D72</f>
        <v>3.5760000000000001</v>
      </c>
      <c r="H72" s="132">
        <f>D72*'Teine 22'!H72/'Teine 22'!D72</f>
        <v>7.5040000000000013</v>
      </c>
    </row>
    <row r="73" spans="2:11">
      <c r="B73" s="275" t="s">
        <v>15</v>
      </c>
      <c r="C73" s="322" t="str">
        <f>'Teine 22'!C73</f>
        <v>Peedi-läätse pikkpoiss (M, PT)</v>
      </c>
      <c r="D73" s="139">
        <v>50</v>
      </c>
      <c r="E73" s="178">
        <f>D73*'Teine 22'!E73/'Teine 22'!D73</f>
        <v>69.2</v>
      </c>
      <c r="F73" s="132">
        <f>D73*'Teine 22'!F73/'Teine 22'!D73</f>
        <v>8.39</v>
      </c>
      <c r="G73" s="132">
        <f>D73*'Teine 22'!G73/'Teine 22'!D73</f>
        <v>2.0299999999999998</v>
      </c>
      <c r="H73" s="132">
        <f>D73*'Teine 22'!H73/'Teine 22'!D73</f>
        <v>3.29</v>
      </c>
    </row>
    <row r="74" spans="2:11">
      <c r="B74" s="275"/>
      <c r="C74" s="322" t="str">
        <f>'Teine 22'!C74</f>
        <v>Tomatikaste</v>
      </c>
      <c r="D74" s="139">
        <v>50</v>
      </c>
      <c r="E74" s="178">
        <f>D74*'Teine 22'!E74/'Teine 22'!D74</f>
        <v>18.399999999999999</v>
      </c>
      <c r="F74" s="132">
        <f>D74*'Teine 22'!F74/'Teine 22'!D74</f>
        <v>3.96</v>
      </c>
      <c r="G74" s="132">
        <f>D74*'Teine 22'!G74/'Teine 22'!D74</f>
        <v>3.1E-2</v>
      </c>
      <c r="H74" s="132">
        <f>D74*'Teine 22'!H74/'Teine 22'!D74</f>
        <v>0.43099999999999999</v>
      </c>
    </row>
    <row r="75" spans="2:11">
      <c r="B75" s="275"/>
      <c r="C75" s="322" t="str">
        <f>'Teine 22'!C75</f>
        <v>Ahjuköögiviljad</v>
      </c>
      <c r="D75" s="139">
        <v>50</v>
      </c>
      <c r="E75" s="178">
        <f>D75*'Teine 22'!E75/'Teine 22'!D75</f>
        <v>35.333333333333336</v>
      </c>
      <c r="F75" s="132">
        <f>D75*'Teine 22'!F75/'Teine 22'!D75</f>
        <v>5.5333333333333332</v>
      </c>
      <c r="G75" s="132">
        <f>D75*'Teine 22'!G75/'Teine 22'!D75</f>
        <v>0.72416666666666674</v>
      </c>
      <c r="H75" s="132">
        <f>D75*'Teine 22'!H75/'Teine 22'!D75</f>
        <v>0.72083333333333333</v>
      </c>
    </row>
    <row r="76" spans="2:11" ht="15.75">
      <c r="B76" s="276"/>
      <c r="C76" s="322" t="str">
        <f>'Teine 22'!C76</f>
        <v>Kinoa, keedetud</v>
      </c>
      <c r="D76" s="139">
        <v>50</v>
      </c>
      <c r="E76" s="178">
        <f>D76*'Teine 22'!E76/'Teine 22'!D76</f>
        <v>57.25</v>
      </c>
      <c r="F76" s="132">
        <f>D76*'Teine 22'!F76/'Teine 22'!D76</f>
        <v>8.4999999999999982</v>
      </c>
      <c r="G76" s="132">
        <f>D76*'Teine 22'!G76/'Teine 22'!D76</f>
        <v>1.45</v>
      </c>
      <c r="H76" s="132">
        <f>D76*'Teine 22'!H76/'Teine 22'!D76</f>
        <v>1.9416666666666667</v>
      </c>
      <c r="I76" s="25"/>
      <c r="J76" s="25"/>
      <c r="K76" s="25"/>
    </row>
    <row r="77" spans="2:11" ht="15.75">
      <c r="B77" s="276"/>
      <c r="C77" s="322" t="str">
        <f>'Teine 22'!C77</f>
        <v>Aedoad, aurutatud</v>
      </c>
      <c r="D77" s="139">
        <v>50</v>
      </c>
      <c r="E77" s="178">
        <f>D77*'Teine 22'!E77/'Teine 22'!D77</f>
        <v>20.55</v>
      </c>
      <c r="F77" s="132">
        <f>D77*'Teine 22'!F77/'Teine 22'!D77</f>
        <v>2.7949999999999999</v>
      </c>
      <c r="G77" s="132">
        <f>D77*'Teine 22'!G77/'Teine 22'!D77</f>
        <v>0.16500000000000001</v>
      </c>
      <c r="H77" s="132">
        <f>D77*'Teine 22'!H77/'Teine 22'!D77</f>
        <v>1.1000000000000001</v>
      </c>
      <c r="I77" s="25"/>
      <c r="J77" s="25"/>
      <c r="K77" s="25"/>
    </row>
    <row r="78" spans="2:11" ht="15.75">
      <c r="B78" s="276"/>
      <c r="C78" s="322" t="str">
        <f>'Teine 22'!C78</f>
        <v>Mahla-õlikaste</v>
      </c>
      <c r="D78" s="139">
        <v>5</v>
      </c>
      <c r="E78" s="178">
        <f>D78*'Teine 22'!E78/'Teine 22'!D78</f>
        <v>32.189399999999999</v>
      </c>
      <c r="F78" s="132">
        <f>D78*'Teine 22'!F78/'Teine 22'!D78</f>
        <v>9.7050000000000011E-2</v>
      </c>
      <c r="G78" s="132">
        <f>D78*'Teine 22'!G78/'Teine 22'!D78</f>
        <v>3.5305500000000003</v>
      </c>
      <c r="H78" s="132">
        <f>D78*'Teine 22'!H78/'Teine 22'!D78</f>
        <v>1.3550000000000001E-2</v>
      </c>
      <c r="I78" s="25"/>
      <c r="J78" s="25"/>
      <c r="K78" s="25"/>
    </row>
    <row r="79" spans="2:11" ht="15.75">
      <c r="B79" s="276"/>
      <c r="C79" s="322" t="str">
        <f>'Teine 22'!C79</f>
        <v>Hiina kapsa-kurgisalat</v>
      </c>
      <c r="D79" s="139">
        <v>50</v>
      </c>
      <c r="E79" s="178">
        <f>D79*'Teine 22'!E79/'Teine 22'!D79</f>
        <v>12.7765</v>
      </c>
      <c r="F79" s="132">
        <f>D79*'Teine 22'!F79/'Teine 22'!D79</f>
        <v>1.1775</v>
      </c>
      <c r="G79" s="132">
        <f>D79*'Teine 22'!G79/'Teine 22'!D79</f>
        <v>0.78</v>
      </c>
      <c r="H79" s="132">
        <f>D79*'Teine 22'!H79/'Teine 22'!D79</f>
        <v>0.49249999999999999</v>
      </c>
      <c r="I79" s="25"/>
      <c r="J79" s="25"/>
      <c r="K79" s="25"/>
    </row>
    <row r="80" spans="2:11" ht="15.75">
      <c r="B80" s="276"/>
      <c r="C80" s="322" t="str">
        <f>'Teine 22'!C80</f>
        <v>Porgand, mais, redis</v>
      </c>
      <c r="D80" s="139">
        <v>30</v>
      </c>
      <c r="E80" s="178">
        <f>D80*'Teine 22'!E80/'Teine 22'!D80</f>
        <v>13.208</v>
      </c>
      <c r="F80" s="132">
        <f>D80*'Teine 22'!F80/'Teine 22'!D80</f>
        <v>2.9350000000000005</v>
      </c>
      <c r="G80" s="132">
        <f>D80*'Teine 22'!G80/'Teine 22'!D80</f>
        <v>0.18000000000000005</v>
      </c>
      <c r="H80" s="132">
        <f>D80*'Teine 22'!H80/'Teine 22'!D80</f>
        <v>0.47000000000000003</v>
      </c>
    </row>
    <row r="81" spans="2:13" ht="15.75">
      <c r="B81" s="276"/>
      <c r="C81" s="322" t="str">
        <f>'Teine 22'!C81</f>
        <v>Seemnesegu (mahe)</v>
      </c>
      <c r="D81" s="139">
        <v>10</v>
      </c>
      <c r="E81" s="178">
        <f>D81*'Teine 22'!E81/'Teine 22'!D81</f>
        <v>61.159999999999989</v>
      </c>
      <c r="F81" s="132">
        <f>D81*'Teine 22'!F81/'Teine 22'!D81</f>
        <v>1.3</v>
      </c>
      <c r="G81" s="132">
        <f>D81*'Teine 22'!G81/'Teine 22'!D81</f>
        <v>5.34</v>
      </c>
      <c r="H81" s="132">
        <f>D81*'Teine 22'!H81/'Teine 22'!D81</f>
        <v>2.56</v>
      </c>
    </row>
    <row r="82" spans="2:13" ht="15.75">
      <c r="B82" s="276"/>
      <c r="C82" s="322" t="str">
        <f>'Teine 22'!C82</f>
        <v>PRIA Piimatooted (piim, keefir R 2,5% ) (L)</v>
      </c>
      <c r="D82" s="139">
        <v>25</v>
      </c>
      <c r="E82" s="178">
        <f>D82*'Teine 22'!E82/'Teine 22'!D82</f>
        <v>14.0975</v>
      </c>
      <c r="F82" s="132">
        <f>D82*'Teine 22'!F82/'Teine 22'!D82</f>
        <v>1.21875</v>
      </c>
      <c r="G82" s="132">
        <f>D82*'Teine 22'!G82/'Teine 22'!D82</f>
        <v>0.64249999999999996</v>
      </c>
      <c r="H82" s="132">
        <f>D82*'Teine 22'!H82/'Teine 22'!D82</f>
        <v>0.86</v>
      </c>
    </row>
    <row r="83" spans="2:13">
      <c r="B83" s="133"/>
      <c r="C83" s="322" t="str">
        <f>'Teine 22'!C83</f>
        <v>Mahlajook (erinevad maitsed)</v>
      </c>
      <c r="D83" s="138">
        <v>50</v>
      </c>
      <c r="E83" s="178">
        <f>D83*'Teine 22'!E83/'Teine 22'!D83</f>
        <v>24.264400000000002</v>
      </c>
      <c r="F83" s="132">
        <f>D83*'Teine 22'!F83/'Teine 22'!D83</f>
        <v>5.891</v>
      </c>
      <c r="G83" s="132">
        <f>D83*'Teine 22'!G83/'Teine 22'!D83</f>
        <v>2.5000000000000001E-2</v>
      </c>
      <c r="H83" s="132">
        <f>D83*'Teine 22'!H83/'Teine 22'!D83</f>
        <v>0.18149999999999999</v>
      </c>
      <c r="I83" s="25"/>
      <c r="J83" s="25"/>
      <c r="K83" s="25"/>
      <c r="L83" s="25"/>
      <c r="M83" s="25"/>
    </row>
    <row r="84" spans="2:13" ht="15.75">
      <c r="B84" s="276"/>
      <c r="C84" s="322" t="str">
        <f>'Teine 22'!C84</f>
        <v>Joogijogurt R 1,5%, maitsestatud (L)</v>
      </c>
      <c r="D84" s="139">
        <v>25</v>
      </c>
      <c r="E84" s="178">
        <f>D84*'Teine 22'!E84/'Teine 22'!D84</f>
        <v>18.686499999999999</v>
      </c>
      <c r="F84" s="132">
        <f>D84*'Teine 22'!F84/'Teine 22'!D84</f>
        <v>3.0307499999999998</v>
      </c>
      <c r="G84" s="132">
        <f>D84*'Teine 22'!G84/'Teine 22'!D84</f>
        <v>0.375</v>
      </c>
      <c r="H84" s="132">
        <f>D84*'Teine 22'!H84/'Teine 22'!D84</f>
        <v>0.8</v>
      </c>
    </row>
    <row r="85" spans="2:13" ht="15.75">
      <c r="B85" s="276"/>
      <c r="C85" s="322" t="str">
        <f>'Teine 22'!C85</f>
        <v>Tee, suhkruta</v>
      </c>
      <c r="D85" s="139">
        <v>50</v>
      </c>
      <c r="E85" s="178">
        <f>D85*'Teine 22'!E85/'Teine 22'!D85</f>
        <v>0.2</v>
      </c>
      <c r="F85" s="132">
        <f>D85*'Teine 22'!F85/'Teine 22'!D85</f>
        <v>0</v>
      </c>
      <c r="G85" s="132">
        <f>D85*'Teine 22'!G85/'Teine 22'!D85</f>
        <v>0</v>
      </c>
      <c r="H85" s="132">
        <f>D85*'Teine 22'!H85/'Teine 22'!D85</f>
        <v>0.05</v>
      </c>
    </row>
    <row r="86" spans="2:13" ht="15.75">
      <c r="B86" s="276"/>
      <c r="C86" s="322" t="str">
        <f>'Teine 22'!C86</f>
        <v>Rukkileiva (3 sorti) - ja sepikutoodete valik  (G)</v>
      </c>
      <c r="D86" s="139">
        <v>40</v>
      </c>
      <c r="E86" s="178">
        <f>D86*'Teine 22'!E86/'Teine 22'!D86</f>
        <v>98.48</v>
      </c>
      <c r="F86" s="132">
        <f>D86*'Teine 22'!F86/'Teine 22'!D86</f>
        <v>20.92</v>
      </c>
      <c r="G86" s="132">
        <f>D86*'Teine 22'!G86/'Teine 22'!D86</f>
        <v>0.8</v>
      </c>
      <c r="H86" s="132">
        <f>D86*'Teine 22'!H86/'Teine 22'!D86</f>
        <v>2.86</v>
      </c>
    </row>
    <row r="87" spans="2:13">
      <c r="B87" s="133"/>
      <c r="C87" s="322" t="str">
        <f>'Teine 22'!C87</f>
        <v>Banaan</v>
      </c>
      <c r="D87" s="139">
        <v>50</v>
      </c>
      <c r="E87" s="178">
        <f>D87*'Teine 22'!E87/'Teine 22'!D87</f>
        <v>33.799999999999997</v>
      </c>
      <c r="F87" s="132">
        <f>D87*'Teine 22'!F87/'Teine 22'!D87</f>
        <v>7.65</v>
      </c>
      <c r="G87" s="132">
        <f>D87*'Teine 22'!G87/'Teine 22'!D87</f>
        <v>0.1</v>
      </c>
      <c r="H87" s="132">
        <f>D87*'Teine 22'!H87/'Teine 22'!D87</f>
        <v>0.4</v>
      </c>
    </row>
    <row r="88" spans="2:13" ht="15.75">
      <c r="B88" s="278"/>
      <c r="C88" s="324" t="s">
        <v>7</v>
      </c>
      <c r="D88" s="142"/>
      <c r="E88" s="323">
        <f>SUM(E72:E87)</f>
        <v>664.7956333333334</v>
      </c>
      <c r="F88" s="158">
        <f t="shared" ref="F88:H88" si="2">SUM(F72:F87)</f>
        <v>96.118383333333341</v>
      </c>
      <c r="G88" s="158">
        <f>SUM(G72:G87)</f>
        <v>19.749216666666666</v>
      </c>
      <c r="H88" s="158">
        <f t="shared" si="2"/>
        <v>23.675049999999999</v>
      </c>
    </row>
    <row r="89" spans="2:13" ht="15.75">
      <c r="B89" s="93"/>
      <c r="C89" s="283" t="s">
        <v>13</v>
      </c>
      <c r="D89" s="93"/>
      <c r="E89" s="272">
        <f>AVERAGE(E22,E40,E52,E88)</f>
        <v>590.21647500000006</v>
      </c>
      <c r="F89" s="149">
        <f>AVERAGE(F22,F40,F52,F88)</f>
        <v>89.02277083333334</v>
      </c>
      <c r="G89" s="149">
        <f>AVERAGE(G22,G40,G52,G88)</f>
        <v>18.098145833333334</v>
      </c>
      <c r="H89" s="149">
        <f>AVERAGE(H22,H40,H52,H88)</f>
        <v>18.490733333333335</v>
      </c>
    </row>
    <row r="90" spans="2:13" ht="15.75">
      <c r="B90" s="452" t="s">
        <v>88</v>
      </c>
      <c r="C90" s="452"/>
      <c r="D90" s="452"/>
    </row>
    <row r="91" spans="2:13">
      <c r="B91" s="453" t="s">
        <v>80</v>
      </c>
      <c r="C91" s="453"/>
      <c r="D91" s="453"/>
      <c r="H91" s="131"/>
    </row>
    <row r="92" spans="2:13">
      <c r="B92" s="453" t="s">
        <v>81</v>
      </c>
      <c r="C92" s="453"/>
      <c r="D92" s="453"/>
    </row>
    <row r="93" spans="2:13" ht="33" customHeight="1">
      <c r="B93" s="454" t="s">
        <v>169</v>
      </c>
      <c r="C93" s="454"/>
      <c r="D93" s="454"/>
    </row>
    <row r="94" spans="2:13" ht="15.75">
      <c r="B94" s="452" t="s">
        <v>89</v>
      </c>
      <c r="C94" s="452"/>
      <c r="D94" s="452"/>
    </row>
    <row r="95" spans="2:13">
      <c r="B95" s="284" t="s">
        <v>84</v>
      </c>
      <c r="C95" s="453" t="s">
        <v>87</v>
      </c>
      <c r="D95" s="453"/>
    </row>
    <row r="96" spans="2:13">
      <c r="B96" s="284" t="s">
        <v>85</v>
      </c>
      <c r="C96" s="453" t="s">
        <v>86</v>
      </c>
      <c r="D96" s="453"/>
    </row>
    <row r="97" spans="2:4">
      <c r="B97" s="230" t="s">
        <v>79</v>
      </c>
      <c r="C97" s="437"/>
      <c r="D97" s="437"/>
    </row>
    <row r="98" spans="2:4" ht="15.75">
      <c r="B98" s="438" t="s">
        <v>82</v>
      </c>
      <c r="C98" s="438"/>
      <c r="D98" s="438"/>
    </row>
    <row r="99" spans="2:4">
      <c r="B99" s="437" t="s">
        <v>83</v>
      </c>
      <c r="C99" s="437"/>
      <c r="D99" s="437"/>
    </row>
  </sheetData>
  <mergeCells count="12">
    <mergeCell ref="B1:C4"/>
    <mergeCell ref="D1:D5"/>
    <mergeCell ref="B90:D90"/>
    <mergeCell ref="B91:D91"/>
    <mergeCell ref="B92:D92"/>
    <mergeCell ref="B98:D98"/>
    <mergeCell ref="B99:D99"/>
    <mergeCell ref="B93:D93"/>
    <mergeCell ref="B94:D94"/>
    <mergeCell ref="C95:D95"/>
    <mergeCell ref="C96:D96"/>
    <mergeCell ref="C97:D97"/>
  </mergeCells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D685-DBBB-4A4F-B862-BA884EF3FEF8}">
  <sheetPr>
    <pageSetUpPr fitToPage="1"/>
  </sheetPr>
  <dimension ref="B1:H94"/>
  <sheetViews>
    <sheetView topLeftCell="A73" zoomScale="90" zoomScaleNormal="90" workbookViewId="0">
      <selection activeCell="J103" sqref="J103"/>
    </sheetView>
  </sheetViews>
  <sheetFormatPr defaultRowHeight="15"/>
  <cols>
    <col min="1" max="1" width="8.7109375" style="45"/>
    <col min="2" max="2" width="25.5703125" style="45" customWidth="1"/>
    <col min="3" max="3" width="55.5703125" style="43" customWidth="1"/>
    <col min="4" max="8" width="15.5703125" style="43" customWidth="1"/>
    <col min="9" max="258" width="8.7109375" style="45"/>
    <col min="259" max="259" width="37.7109375" style="45" customWidth="1"/>
    <col min="260" max="261" width="14.28515625" style="45" customWidth="1"/>
    <col min="262" max="262" width="13.5703125" style="45" customWidth="1"/>
    <col min="263" max="263" width="15.7109375" style="45" customWidth="1"/>
    <col min="264" max="264" width="15.5703125" style="45" customWidth="1"/>
    <col min="265" max="514" width="8.7109375" style="45"/>
    <col min="515" max="515" width="37.7109375" style="45" customWidth="1"/>
    <col min="516" max="517" width="14.28515625" style="45" customWidth="1"/>
    <col min="518" max="518" width="13.5703125" style="45" customWidth="1"/>
    <col min="519" max="519" width="15.7109375" style="45" customWidth="1"/>
    <col min="520" max="520" width="15.5703125" style="45" customWidth="1"/>
    <col min="521" max="770" width="8.7109375" style="45"/>
    <col min="771" max="771" width="37.7109375" style="45" customWidth="1"/>
    <col min="772" max="773" width="14.28515625" style="45" customWidth="1"/>
    <col min="774" max="774" width="13.5703125" style="45" customWidth="1"/>
    <col min="775" max="775" width="15.7109375" style="45" customWidth="1"/>
    <col min="776" max="776" width="15.5703125" style="45" customWidth="1"/>
    <col min="777" max="1026" width="8.7109375" style="45"/>
    <col min="1027" max="1027" width="37.7109375" style="45" customWidth="1"/>
    <col min="1028" max="1029" width="14.28515625" style="45" customWidth="1"/>
    <col min="1030" max="1030" width="13.5703125" style="45" customWidth="1"/>
    <col min="1031" max="1031" width="15.7109375" style="45" customWidth="1"/>
    <col min="1032" max="1032" width="15.5703125" style="45" customWidth="1"/>
    <col min="1033" max="1282" width="8.7109375" style="45"/>
    <col min="1283" max="1283" width="37.7109375" style="45" customWidth="1"/>
    <col min="1284" max="1285" width="14.28515625" style="45" customWidth="1"/>
    <col min="1286" max="1286" width="13.5703125" style="45" customWidth="1"/>
    <col min="1287" max="1287" width="15.7109375" style="45" customWidth="1"/>
    <col min="1288" max="1288" width="15.5703125" style="45" customWidth="1"/>
    <col min="1289" max="1538" width="8.7109375" style="45"/>
    <col min="1539" max="1539" width="37.7109375" style="45" customWidth="1"/>
    <col min="1540" max="1541" width="14.28515625" style="45" customWidth="1"/>
    <col min="1542" max="1542" width="13.5703125" style="45" customWidth="1"/>
    <col min="1543" max="1543" width="15.7109375" style="45" customWidth="1"/>
    <col min="1544" max="1544" width="15.5703125" style="45" customWidth="1"/>
    <col min="1545" max="1794" width="8.7109375" style="45"/>
    <col min="1795" max="1795" width="37.7109375" style="45" customWidth="1"/>
    <col min="1796" max="1797" width="14.28515625" style="45" customWidth="1"/>
    <col min="1798" max="1798" width="13.5703125" style="45" customWidth="1"/>
    <col min="1799" max="1799" width="15.7109375" style="45" customWidth="1"/>
    <col min="1800" max="1800" width="15.5703125" style="45" customWidth="1"/>
    <col min="1801" max="2050" width="8.7109375" style="45"/>
    <col min="2051" max="2051" width="37.7109375" style="45" customWidth="1"/>
    <col min="2052" max="2053" width="14.28515625" style="45" customWidth="1"/>
    <col min="2054" max="2054" width="13.5703125" style="45" customWidth="1"/>
    <col min="2055" max="2055" width="15.7109375" style="45" customWidth="1"/>
    <col min="2056" max="2056" width="15.5703125" style="45" customWidth="1"/>
    <col min="2057" max="2306" width="8.7109375" style="45"/>
    <col min="2307" max="2307" width="37.7109375" style="45" customWidth="1"/>
    <col min="2308" max="2309" width="14.28515625" style="45" customWidth="1"/>
    <col min="2310" max="2310" width="13.5703125" style="45" customWidth="1"/>
    <col min="2311" max="2311" width="15.7109375" style="45" customWidth="1"/>
    <col min="2312" max="2312" width="15.5703125" style="45" customWidth="1"/>
    <col min="2313" max="2562" width="8.7109375" style="45"/>
    <col min="2563" max="2563" width="37.7109375" style="45" customWidth="1"/>
    <col min="2564" max="2565" width="14.28515625" style="45" customWidth="1"/>
    <col min="2566" max="2566" width="13.5703125" style="45" customWidth="1"/>
    <col min="2567" max="2567" width="15.7109375" style="45" customWidth="1"/>
    <col min="2568" max="2568" width="15.5703125" style="45" customWidth="1"/>
    <col min="2569" max="2818" width="8.7109375" style="45"/>
    <col min="2819" max="2819" width="37.7109375" style="45" customWidth="1"/>
    <col min="2820" max="2821" width="14.28515625" style="45" customWidth="1"/>
    <col min="2822" max="2822" width="13.5703125" style="45" customWidth="1"/>
    <col min="2823" max="2823" width="15.7109375" style="45" customWidth="1"/>
    <col min="2824" max="2824" width="15.5703125" style="45" customWidth="1"/>
    <col min="2825" max="3074" width="8.7109375" style="45"/>
    <col min="3075" max="3075" width="37.7109375" style="45" customWidth="1"/>
    <col min="3076" max="3077" width="14.28515625" style="45" customWidth="1"/>
    <col min="3078" max="3078" width="13.5703125" style="45" customWidth="1"/>
    <col min="3079" max="3079" width="15.7109375" style="45" customWidth="1"/>
    <col min="3080" max="3080" width="15.5703125" style="45" customWidth="1"/>
    <col min="3081" max="3330" width="8.7109375" style="45"/>
    <col min="3331" max="3331" width="37.7109375" style="45" customWidth="1"/>
    <col min="3332" max="3333" width="14.28515625" style="45" customWidth="1"/>
    <col min="3334" max="3334" width="13.5703125" style="45" customWidth="1"/>
    <col min="3335" max="3335" width="15.7109375" style="45" customWidth="1"/>
    <col min="3336" max="3336" width="15.5703125" style="45" customWidth="1"/>
    <col min="3337" max="3586" width="8.7109375" style="45"/>
    <col min="3587" max="3587" width="37.7109375" style="45" customWidth="1"/>
    <col min="3588" max="3589" width="14.28515625" style="45" customWidth="1"/>
    <col min="3590" max="3590" width="13.5703125" style="45" customWidth="1"/>
    <col min="3591" max="3591" width="15.7109375" style="45" customWidth="1"/>
    <col min="3592" max="3592" width="15.5703125" style="45" customWidth="1"/>
    <col min="3593" max="3842" width="8.7109375" style="45"/>
    <col min="3843" max="3843" width="37.7109375" style="45" customWidth="1"/>
    <col min="3844" max="3845" width="14.28515625" style="45" customWidth="1"/>
    <col min="3846" max="3846" width="13.5703125" style="45" customWidth="1"/>
    <col min="3847" max="3847" width="15.7109375" style="45" customWidth="1"/>
    <col min="3848" max="3848" width="15.5703125" style="45" customWidth="1"/>
    <col min="3849" max="4098" width="8.7109375" style="45"/>
    <col min="4099" max="4099" width="37.7109375" style="45" customWidth="1"/>
    <col min="4100" max="4101" width="14.28515625" style="45" customWidth="1"/>
    <col min="4102" max="4102" width="13.5703125" style="45" customWidth="1"/>
    <col min="4103" max="4103" width="15.7109375" style="45" customWidth="1"/>
    <col min="4104" max="4104" width="15.5703125" style="45" customWidth="1"/>
    <col min="4105" max="4354" width="8.7109375" style="45"/>
    <col min="4355" max="4355" width="37.7109375" style="45" customWidth="1"/>
    <col min="4356" max="4357" width="14.28515625" style="45" customWidth="1"/>
    <col min="4358" max="4358" width="13.5703125" style="45" customWidth="1"/>
    <col min="4359" max="4359" width="15.7109375" style="45" customWidth="1"/>
    <col min="4360" max="4360" width="15.5703125" style="45" customWidth="1"/>
    <col min="4361" max="4610" width="8.7109375" style="45"/>
    <col min="4611" max="4611" width="37.7109375" style="45" customWidth="1"/>
    <col min="4612" max="4613" width="14.28515625" style="45" customWidth="1"/>
    <col min="4614" max="4614" width="13.5703125" style="45" customWidth="1"/>
    <col min="4615" max="4615" width="15.7109375" style="45" customWidth="1"/>
    <col min="4616" max="4616" width="15.5703125" style="45" customWidth="1"/>
    <col min="4617" max="4866" width="8.7109375" style="45"/>
    <col min="4867" max="4867" width="37.7109375" style="45" customWidth="1"/>
    <col min="4868" max="4869" width="14.28515625" style="45" customWidth="1"/>
    <col min="4870" max="4870" width="13.5703125" style="45" customWidth="1"/>
    <col min="4871" max="4871" width="15.7109375" style="45" customWidth="1"/>
    <col min="4872" max="4872" width="15.5703125" style="45" customWidth="1"/>
    <col min="4873" max="5122" width="8.7109375" style="45"/>
    <col min="5123" max="5123" width="37.7109375" style="45" customWidth="1"/>
    <col min="5124" max="5125" width="14.28515625" style="45" customWidth="1"/>
    <col min="5126" max="5126" width="13.5703125" style="45" customWidth="1"/>
    <col min="5127" max="5127" width="15.7109375" style="45" customWidth="1"/>
    <col min="5128" max="5128" width="15.5703125" style="45" customWidth="1"/>
    <col min="5129" max="5378" width="8.7109375" style="45"/>
    <col min="5379" max="5379" width="37.7109375" style="45" customWidth="1"/>
    <col min="5380" max="5381" width="14.28515625" style="45" customWidth="1"/>
    <col min="5382" max="5382" width="13.5703125" style="45" customWidth="1"/>
    <col min="5383" max="5383" width="15.7109375" style="45" customWidth="1"/>
    <col min="5384" max="5384" width="15.5703125" style="45" customWidth="1"/>
    <col min="5385" max="5634" width="8.7109375" style="45"/>
    <col min="5635" max="5635" width="37.7109375" style="45" customWidth="1"/>
    <col min="5636" max="5637" width="14.28515625" style="45" customWidth="1"/>
    <col min="5638" max="5638" width="13.5703125" style="45" customWidth="1"/>
    <col min="5639" max="5639" width="15.7109375" style="45" customWidth="1"/>
    <col min="5640" max="5640" width="15.5703125" style="45" customWidth="1"/>
    <col min="5641" max="5890" width="8.7109375" style="45"/>
    <col min="5891" max="5891" width="37.7109375" style="45" customWidth="1"/>
    <col min="5892" max="5893" width="14.28515625" style="45" customWidth="1"/>
    <col min="5894" max="5894" width="13.5703125" style="45" customWidth="1"/>
    <col min="5895" max="5895" width="15.7109375" style="45" customWidth="1"/>
    <col min="5896" max="5896" width="15.5703125" style="45" customWidth="1"/>
    <col min="5897" max="6146" width="8.7109375" style="45"/>
    <col min="6147" max="6147" width="37.7109375" style="45" customWidth="1"/>
    <col min="6148" max="6149" width="14.28515625" style="45" customWidth="1"/>
    <col min="6150" max="6150" width="13.5703125" style="45" customWidth="1"/>
    <col min="6151" max="6151" width="15.7109375" style="45" customWidth="1"/>
    <col min="6152" max="6152" width="15.5703125" style="45" customWidth="1"/>
    <col min="6153" max="6402" width="8.7109375" style="45"/>
    <col min="6403" max="6403" width="37.7109375" style="45" customWidth="1"/>
    <col min="6404" max="6405" width="14.28515625" style="45" customWidth="1"/>
    <col min="6406" max="6406" width="13.5703125" style="45" customWidth="1"/>
    <col min="6407" max="6407" width="15.7109375" style="45" customWidth="1"/>
    <col min="6408" max="6408" width="15.5703125" style="45" customWidth="1"/>
    <col min="6409" max="6658" width="8.7109375" style="45"/>
    <col min="6659" max="6659" width="37.7109375" style="45" customWidth="1"/>
    <col min="6660" max="6661" width="14.28515625" style="45" customWidth="1"/>
    <col min="6662" max="6662" width="13.5703125" style="45" customWidth="1"/>
    <col min="6663" max="6663" width="15.7109375" style="45" customWidth="1"/>
    <col min="6664" max="6664" width="15.5703125" style="45" customWidth="1"/>
    <col min="6665" max="6914" width="8.7109375" style="45"/>
    <col min="6915" max="6915" width="37.7109375" style="45" customWidth="1"/>
    <col min="6916" max="6917" width="14.28515625" style="45" customWidth="1"/>
    <col min="6918" max="6918" width="13.5703125" style="45" customWidth="1"/>
    <col min="6919" max="6919" width="15.7109375" style="45" customWidth="1"/>
    <col min="6920" max="6920" width="15.5703125" style="45" customWidth="1"/>
    <col min="6921" max="7170" width="8.7109375" style="45"/>
    <col min="7171" max="7171" width="37.7109375" style="45" customWidth="1"/>
    <col min="7172" max="7173" width="14.28515625" style="45" customWidth="1"/>
    <col min="7174" max="7174" width="13.5703125" style="45" customWidth="1"/>
    <col min="7175" max="7175" width="15.7109375" style="45" customWidth="1"/>
    <col min="7176" max="7176" width="15.5703125" style="45" customWidth="1"/>
    <col min="7177" max="7426" width="8.7109375" style="45"/>
    <col min="7427" max="7427" width="37.7109375" style="45" customWidth="1"/>
    <col min="7428" max="7429" width="14.28515625" style="45" customWidth="1"/>
    <col min="7430" max="7430" width="13.5703125" style="45" customWidth="1"/>
    <col min="7431" max="7431" width="15.7109375" style="45" customWidth="1"/>
    <col min="7432" max="7432" width="15.5703125" style="45" customWidth="1"/>
    <col min="7433" max="7682" width="8.7109375" style="45"/>
    <col min="7683" max="7683" width="37.7109375" style="45" customWidth="1"/>
    <col min="7684" max="7685" width="14.28515625" style="45" customWidth="1"/>
    <col min="7686" max="7686" width="13.5703125" style="45" customWidth="1"/>
    <col min="7687" max="7687" width="15.7109375" style="45" customWidth="1"/>
    <col min="7688" max="7688" width="15.5703125" style="45" customWidth="1"/>
    <col min="7689" max="7938" width="8.7109375" style="45"/>
    <col min="7939" max="7939" width="37.7109375" style="45" customWidth="1"/>
    <col min="7940" max="7941" width="14.28515625" style="45" customWidth="1"/>
    <col min="7942" max="7942" width="13.5703125" style="45" customWidth="1"/>
    <col min="7943" max="7943" width="15.7109375" style="45" customWidth="1"/>
    <col min="7944" max="7944" width="15.5703125" style="45" customWidth="1"/>
    <col min="7945" max="8194" width="8.7109375" style="45"/>
    <col min="8195" max="8195" width="37.7109375" style="45" customWidth="1"/>
    <col min="8196" max="8197" width="14.28515625" style="45" customWidth="1"/>
    <col min="8198" max="8198" width="13.5703125" style="45" customWidth="1"/>
    <col min="8199" max="8199" width="15.7109375" style="45" customWidth="1"/>
    <col min="8200" max="8200" width="15.5703125" style="45" customWidth="1"/>
    <col min="8201" max="8450" width="8.7109375" style="45"/>
    <col min="8451" max="8451" width="37.7109375" style="45" customWidth="1"/>
    <col min="8452" max="8453" width="14.28515625" style="45" customWidth="1"/>
    <col min="8454" max="8454" width="13.5703125" style="45" customWidth="1"/>
    <col min="8455" max="8455" width="15.7109375" style="45" customWidth="1"/>
    <col min="8456" max="8456" width="15.5703125" style="45" customWidth="1"/>
    <col min="8457" max="8706" width="8.7109375" style="45"/>
    <col min="8707" max="8707" width="37.7109375" style="45" customWidth="1"/>
    <col min="8708" max="8709" width="14.28515625" style="45" customWidth="1"/>
    <col min="8710" max="8710" width="13.5703125" style="45" customWidth="1"/>
    <col min="8711" max="8711" width="15.7109375" style="45" customWidth="1"/>
    <col min="8712" max="8712" width="15.5703125" style="45" customWidth="1"/>
    <col min="8713" max="8962" width="8.7109375" style="45"/>
    <col min="8963" max="8963" width="37.7109375" style="45" customWidth="1"/>
    <col min="8964" max="8965" width="14.28515625" style="45" customWidth="1"/>
    <col min="8966" max="8966" width="13.5703125" style="45" customWidth="1"/>
    <col min="8967" max="8967" width="15.7109375" style="45" customWidth="1"/>
    <col min="8968" max="8968" width="15.5703125" style="45" customWidth="1"/>
    <col min="8969" max="9218" width="8.7109375" style="45"/>
    <col min="9219" max="9219" width="37.7109375" style="45" customWidth="1"/>
    <col min="9220" max="9221" width="14.28515625" style="45" customWidth="1"/>
    <col min="9222" max="9222" width="13.5703125" style="45" customWidth="1"/>
    <col min="9223" max="9223" width="15.7109375" style="45" customWidth="1"/>
    <col min="9224" max="9224" width="15.5703125" style="45" customWidth="1"/>
    <col min="9225" max="9474" width="8.7109375" style="45"/>
    <col min="9475" max="9475" width="37.7109375" style="45" customWidth="1"/>
    <col min="9476" max="9477" width="14.28515625" style="45" customWidth="1"/>
    <col min="9478" max="9478" width="13.5703125" style="45" customWidth="1"/>
    <col min="9479" max="9479" width="15.7109375" style="45" customWidth="1"/>
    <col min="9480" max="9480" width="15.5703125" style="45" customWidth="1"/>
    <col min="9481" max="9730" width="8.7109375" style="45"/>
    <col min="9731" max="9731" width="37.7109375" style="45" customWidth="1"/>
    <col min="9732" max="9733" width="14.28515625" style="45" customWidth="1"/>
    <col min="9734" max="9734" width="13.5703125" style="45" customWidth="1"/>
    <col min="9735" max="9735" width="15.7109375" style="45" customWidth="1"/>
    <col min="9736" max="9736" width="15.5703125" style="45" customWidth="1"/>
    <col min="9737" max="9986" width="8.7109375" style="45"/>
    <col min="9987" max="9987" width="37.7109375" style="45" customWidth="1"/>
    <col min="9988" max="9989" width="14.28515625" style="45" customWidth="1"/>
    <col min="9990" max="9990" width="13.5703125" style="45" customWidth="1"/>
    <col min="9991" max="9991" width="15.7109375" style="45" customWidth="1"/>
    <col min="9992" max="9992" width="15.5703125" style="45" customWidth="1"/>
    <col min="9993" max="10242" width="8.7109375" style="45"/>
    <col min="10243" max="10243" width="37.7109375" style="45" customWidth="1"/>
    <col min="10244" max="10245" width="14.28515625" style="45" customWidth="1"/>
    <col min="10246" max="10246" width="13.5703125" style="45" customWidth="1"/>
    <col min="10247" max="10247" width="15.7109375" style="45" customWidth="1"/>
    <col min="10248" max="10248" width="15.5703125" style="45" customWidth="1"/>
    <col min="10249" max="10498" width="8.7109375" style="45"/>
    <col min="10499" max="10499" width="37.7109375" style="45" customWidth="1"/>
    <col min="10500" max="10501" width="14.28515625" style="45" customWidth="1"/>
    <col min="10502" max="10502" width="13.5703125" style="45" customWidth="1"/>
    <col min="10503" max="10503" width="15.7109375" style="45" customWidth="1"/>
    <col min="10504" max="10504" width="15.5703125" style="45" customWidth="1"/>
    <col min="10505" max="10754" width="8.7109375" style="45"/>
    <col min="10755" max="10755" width="37.7109375" style="45" customWidth="1"/>
    <col min="10756" max="10757" width="14.28515625" style="45" customWidth="1"/>
    <col min="10758" max="10758" width="13.5703125" style="45" customWidth="1"/>
    <col min="10759" max="10759" width="15.7109375" style="45" customWidth="1"/>
    <col min="10760" max="10760" width="15.5703125" style="45" customWidth="1"/>
    <col min="10761" max="11010" width="8.7109375" style="45"/>
    <col min="11011" max="11011" width="37.7109375" style="45" customWidth="1"/>
    <col min="11012" max="11013" width="14.28515625" style="45" customWidth="1"/>
    <col min="11014" max="11014" width="13.5703125" style="45" customWidth="1"/>
    <col min="11015" max="11015" width="15.7109375" style="45" customWidth="1"/>
    <col min="11016" max="11016" width="15.5703125" style="45" customWidth="1"/>
    <col min="11017" max="11266" width="8.7109375" style="45"/>
    <col min="11267" max="11267" width="37.7109375" style="45" customWidth="1"/>
    <col min="11268" max="11269" width="14.28515625" style="45" customWidth="1"/>
    <col min="11270" max="11270" width="13.5703125" style="45" customWidth="1"/>
    <col min="11271" max="11271" width="15.7109375" style="45" customWidth="1"/>
    <col min="11272" max="11272" width="15.5703125" style="45" customWidth="1"/>
    <col min="11273" max="11522" width="8.7109375" style="45"/>
    <col min="11523" max="11523" width="37.7109375" style="45" customWidth="1"/>
    <col min="11524" max="11525" width="14.28515625" style="45" customWidth="1"/>
    <col min="11526" max="11526" width="13.5703125" style="45" customWidth="1"/>
    <col min="11527" max="11527" width="15.7109375" style="45" customWidth="1"/>
    <col min="11528" max="11528" width="15.5703125" style="45" customWidth="1"/>
    <col min="11529" max="11778" width="8.7109375" style="45"/>
    <col min="11779" max="11779" width="37.7109375" style="45" customWidth="1"/>
    <col min="11780" max="11781" width="14.28515625" style="45" customWidth="1"/>
    <col min="11782" max="11782" width="13.5703125" style="45" customWidth="1"/>
    <col min="11783" max="11783" width="15.7109375" style="45" customWidth="1"/>
    <col min="11784" max="11784" width="15.5703125" style="45" customWidth="1"/>
    <col min="11785" max="12034" width="8.7109375" style="45"/>
    <col min="12035" max="12035" width="37.7109375" style="45" customWidth="1"/>
    <col min="12036" max="12037" width="14.28515625" style="45" customWidth="1"/>
    <col min="12038" max="12038" width="13.5703125" style="45" customWidth="1"/>
    <col min="12039" max="12039" width="15.7109375" style="45" customWidth="1"/>
    <col min="12040" max="12040" width="15.5703125" style="45" customWidth="1"/>
    <col min="12041" max="12290" width="8.7109375" style="45"/>
    <col min="12291" max="12291" width="37.7109375" style="45" customWidth="1"/>
    <col min="12292" max="12293" width="14.28515625" style="45" customWidth="1"/>
    <col min="12294" max="12294" width="13.5703125" style="45" customWidth="1"/>
    <col min="12295" max="12295" width="15.7109375" style="45" customWidth="1"/>
    <col min="12296" max="12296" width="15.5703125" style="45" customWidth="1"/>
    <col min="12297" max="12546" width="8.7109375" style="45"/>
    <col min="12547" max="12547" width="37.7109375" style="45" customWidth="1"/>
    <col min="12548" max="12549" width="14.28515625" style="45" customWidth="1"/>
    <col min="12550" max="12550" width="13.5703125" style="45" customWidth="1"/>
    <col min="12551" max="12551" width="15.7109375" style="45" customWidth="1"/>
    <col min="12552" max="12552" width="15.5703125" style="45" customWidth="1"/>
    <col min="12553" max="12802" width="8.7109375" style="45"/>
    <col min="12803" max="12803" width="37.7109375" style="45" customWidth="1"/>
    <col min="12804" max="12805" width="14.28515625" style="45" customWidth="1"/>
    <col min="12806" max="12806" width="13.5703125" style="45" customWidth="1"/>
    <col min="12807" max="12807" width="15.7109375" style="45" customWidth="1"/>
    <col min="12808" max="12808" width="15.5703125" style="45" customWidth="1"/>
    <col min="12809" max="13058" width="8.7109375" style="45"/>
    <col min="13059" max="13059" width="37.7109375" style="45" customWidth="1"/>
    <col min="13060" max="13061" width="14.28515625" style="45" customWidth="1"/>
    <col min="13062" max="13062" width="13.5703125" style="45" customWidth="1"/>
    <col min="13063" max="13063" width="15.7109375" style="45" customWidth="1"/>
    <col min="13064" max="13064" width="15.5703125" style="45" customWidth="1"/>
    <col min="13065" max="13314" width="8.7109375" style="45"/>
    <col min="13315" max="13315" width="37.7109375" style="45" customWidth="1"/>
    <col min="13316" max="13317" width="14.28515625" style="45" customWidth="1"/>
    <col min="13318" max="13318" width="13.5703125" style="45" customWidth="1"/>
    <col min="13319" max="13319" width="15.7109375" style="45" customWidth="1"/>
    <col min="13320" max="13320" width="15.5703125" style="45" customWidth="1"/>
    <col min="13321" max="13570" width="8.7109375" style="45"/>
    <col min="13571" max="13571" width="37.7109375" style="45" customWidth="1"/>
    <col min="13572" max="13573" width="14.28515625" style="45" customWidth="1"/>
    <col min="13574" max="13574" width="13.5703125" style="45" customWidth="1"/>
    <col min="13575" max="13575" width="15.7109375" style="45" customWidth="1"/>
    <col min="13576" max="13576" width="15.5703125" style="45" customWidth="1"/>
    <col min="13577" max="13826" width="8.7109375" style="45"/>
    <col min="13827" max="13827" width="37.7109375" style="45" customWidth="1"/>
    <col min="13828" max="13829" width="14.28515625" style="45" customWidth="1"/>
    <col min="13830" max="13830" width="13.5703125" style="45" customWidth="1"/>
    <col min="13831" max="13831" width="15.7109375" style="45" customWidth="1"/>
    <col min="13832" max="13832" width="15.5703125" style="45" customWidth="1"/>
    <col min="13833" max="14082" width="8.7109375" style="45"/>
    <col min="14083" max="14083" width="37.7109375" style="45" customWidth="1"/>
    <col min="14084" max="14085" width="14.28515625" style="45" customWidth="1"/>
    <col min="14086" max="14086" width="13.5703125" style="45" customWidth="1"/>
    <col min="14087" max="14087" width="15.7109375" style="45" customWidth="1"/>
    <col min="14088" max="14088" width="15.5703125" style="45" customWidth="1"/>
    <col min="14089" max="14338" width="8.7109375" style="45"/>
    <col min="14339" max="14339" width="37.7109375" style="45" customWidth="1"/>
    <col min="14340" max="14341" width="14.28515625" style="45" customWidth="1"/>
    <col min="14342" max="14342" width="13.5703125" style="45" customWidth="1"/>
    <col min="14343" max="14343" width="15.7109375" style="45" customWidth="1"/>
    <col min="14344" max="14344" width="15.5703125" style="45" customWidth="1"/>
    <col min="14345" max="14594" width="8.7109375" style="45"/>
    <col min="14595" max="14595" width="37.7109375" style="45" customWidth="1"/>
    <col min="14596" max="14597" width="14.28515625" style="45" customWidth="1"/>
    <col min="14598" max="14598" width="13.5703125" style="45" customWidth="1"/>
    <col min="14599" max="14599" width="15.7109375" style="45" customWidth="1"/>
    <col min="14600" max="14600" width="15.5703125" style="45" customWidth="1"/>
    <col min="14601" max="14850" width="8.7109375" style="45"/>
    <col min="14851" max="14851" width="37.7109375" style="45" customWidth="1"/>
    <col min="14852" max="14853" width="14.28515625" style="45" customWidth="1"/>
    <col min="14854" max="14854" width="13.5703125" style="45" customWidth="1"/>
    <col min="14855" max="14855" width="15.7109375" style="45" customWidth="1"/>
    <col min="14856" max="14856" width="15.5703125" style="45" customWidth="1"/>
    <col min="14857" max="15106" width="8.7109375" style="45"/>
    <col min="15107" max="15107" width="37.7109375" style="45" customWidth="1"/>
    <col min="15108" max="15109" width="14.28515625" style="45" customWidth="1"/>
    <col min="15110" max="15110" width="13.5703125" style="45" customWidth="1"/>
    <col min="15111" max="15111" width="15.7109375" style="45" customWidth="1"/>
    <col min="15112" max="15112" width="15.5703125" style="45" customWidth="1"/>
    <col min="15113" max="15362" width="8.7109375" style="45"/>
    <col min="15363" max="15363" width="37.7109375" style="45" customWidth="1"/>
    <col min="15364" max="15365" width="14.28515625" style="45" customWidth="1"/>
    <col min="15366" max="15366" width="13.5703125" style="45" customWidth="1"/>
    <col min="15367" max="15367" width="15.7109375" style="45" customWidth="1"/>
    <col min="15368" max="15368" width="15.5703125" style="45" customWidth="1"/>
    <col min="15369" max="15618" width="8.7109375" style="45"/>
    <col min="15619" max="15619" width="37.7109375" style="45" customWidth="1"/>
    <col min="15620" max="15621" width="14.28515625" style="45" customWidth="1"/>
    <col min="15622" max="15622" width="13.5703125" style="45" customWidth="1"/>
    <col min="15623" max="15623" width="15.7109375" style="45" customWidth="1"/>
    <col min="15624" max="15624" width="15.5703125" style="45" customWidth="1"/>
    <col min="15625" max="15874" width="8.7109375" style="45"/>
    <col min="15875" max="15875" width="37.7109375" style="45" customWidth="1"/>
    <col min="15876" max="15877" width="14.28515625" style="45" customWidth="1"/>
    <col min="15878" max="15878" width="13.5703125" style="45" customWidth="1"/>
    <col min="15879" max="15879" width="15.7109375" style="45" customWidth="1"/>
    <col min="15880" max="15880" width="15.5703125" style="45" customWidth="1"/>
    <col min="15881" max="16130" width="8.7109375" style="45"/>
    <col min="16131" max="16131" width="37.7109375" style="45" customWidth="1"/>
    <col min="16132" max="16133" width="14.28515625" style="45" customWidth="1"/>
    <col min="16134" max="16134" width="13.5703125" style="45" customWidth="1"/>
    <col min="16135" max="16135" width="15.7109375" style="45" customWidth="1"/>
    <col min="16136" max="16136" width="15.5703125" style="45" customWidth="1"/>
    <col min="16137" max="16384" width="8.7109375" style="45"/>
  </cols>
  <sheetData>
    <row r="1" spans="2:8">
      <c r="B1" s="455"/>
      <c r="C1" s="455"/>
      <c r="D1" s="440" t="e" vm="1">
        <v>#VALUE!</v>
      </c>
    </row>
    <row r="2" spans="2:8">
      <c r="B2" s="455"/>
      <c r="C2" s="455"/>
      <c r="D2" s="440"/>
    </row>
    <row r="3" spans="2:8">
      <c r="B3" s="455"/>
      <c r="C3" s="455"/>
      <c r="D3" s="440"/>
    </row>
    <row r="4" spans="2:8">
      <c r="B4" s="455"/>
      <c r="C4" s="455"/>
      <c r="D4" s="440"/>
    </row>
    <row r="5" spans="2:8" ht="24" customHeight="1">
      <c r="B5" s="41" t="str">
        <f>'Teine 19'!B5</f>
        <v>Koolilõuna 05.05-09.05.2025</v>
      </c>
      <c r="C5" s="42"/>
      <c r="D5" s="441"/>
      <c r="E5" s="44"/>
    </row>
    <row r="6" spans="2:8" ht="24" customHeight="1">
      <c r="B6" s="21" t="s">
        <v>0</v>
      </c>
      <c r="C6" s="46"/>
      <c r="D6" s="47" t="s">
        <v>1</v>
      </c>
      <c r="E6" s="47" t="s">
        <v>2</v>
      </c>
      <c r="F6" s="47" t="s">
        <v>3</v>
      </c>
      <c r="G6" s="47" t="s">
        <v>4</v>
      </c>
      <c r="H6" s="47" t="s">
        <v>5</v>
      </c>
    </row>
    <row r="7" spans="2:8" ht="17.25" customHeight="1">
      <c r="B7" s="37" t="s">
        <v>6</v>
      </c>
      <c r="C7" s="411" t="str">
        <f>'Teine 19'!C7</f>
        <v>Kalkuni-karrikaste (L)</v>
      </c>
      <c r="D7" s="404">
        <v>75</v>
      </c>
      <c r="E7" s="404">
        <f>D7*'Teine 19'!E7/'Teine 19'!D7</f>
        <v>371.25</v>
      </c>
      <c r="F7" s="404">
        <f>D7*'Teine 19'!F7/'Teine 19'!D7</f>
        <v>2.2749999999999999</v>
      </c>
      <c r="G7" s="404">
        <f>D7*'Teine 19'!G7/'Teine 19'!D7</f>
        <v>6.8500000000000005</v>
      </c>
      <c r="H7" s="404">
        <f>D7*'Teine 19'!H7/'Teine 19'!D7</f>
        <v>4.5125000000000002</v>
      </c>
    </row>
    <row r="8" spans="2:8" ht="17.25" customHeight="1">
      <c r="B8" s="37" t="s">
        <v>15</v>
      </c>
      <c r="C8" s="411" t="str">
        <f>'Teine 19'!C8</f>
        <v>Kikerhernekarri (L)</v>
      </c>
      <c r="D8" s="404">
        <v>75</v>
      </c>
      <c r="E8" s="404">
        <f>D8*'Teine 19'!E8/'Teine 19'!D8</f>
        <v>59.75</v>
      </c>
      <c r="F8" s="404">
        <f>D8*'Teine 19'!F8/'Teine 19'!D8</f>
        <v>4.8125</v>
      </c>
      <c r="G8" s="404">
        <f>D8*'Teine 19'!G8/'Teine 19'!D8</f>
        <v>2.8624999999999998</v>
      </c>
      <c r="H8" s="404">
        <f>D8*'Teine 19'!H8/'Teine 19'!D8</f>
        <v>1.9750000000000001</v>
      </c>
    </row>
    <row r="9" spans="2:8">
      <c r="B9" s="39"/>
      <c r="C9" s="411" t="str">
        <f>'Teine 19'!C9</f>
        <v>Täisterapasta/pasta (G) (mahe)</v>
      </c>
      <c r="D9" s="407">
        <v>100</v>
      </c>
      <c r="E9" s="404">
        <f>D9*'Teine 19'!E9/'Teine 19'!D9</f>
        <v>171.565</v>
      </c>
      <c r="F9" s="404">
        <f>D9*'Teine 19'!F9/'Teine 19'!D9</f>
        <v>35.656999999999996</v>
      </c>
      <c r="G9" s="404">
        <f>D9*'Teine 19'!G9/'Teine 19'!D9</f>
        <v>1.3449999999999998</v>
      </c>
      <c r="H9" s="404">
        <f>D9*'Teine 19'!H9/'Teine 19'!D9</f>
        <v>5.6769999999999987</v>
      </c>
    </row>
    <row r="10" spans="2:8" s="43" customFormat="1">
      <c r="B10" s="39"/>
      <c r="C10" s="411" t="str">
        <f>'Teine 19'!C10</f>
        <v>Riis, aurutatud (mahe)</v>
      </c>
      <c r="D10" s="404">
        <v>100</v>
      </c>
      <c r="E10" s="404">
        <f>D10*'Teine 19'!E10/'Teine 19'!D10</f>
        <v>157.70200000000003</v>
      </c>
      <c r="F10" s="404">
        <f>D10*'Teine 19'!F10/'Teine 19'!D10</f>
        <v>26.875999999999998</v>
      </c>
      <c r="G10" s="404">
        <f>D10*'Teine 19'!G10/'Teine 19'!D10</f>
        <v>4.742</v>
      </c>
      <c r="H10" s="404">
        <f>D10*'Teine 19'!H10/'Teine 19'!D10</f>
        <v>2.2770000000000001</v>
      </c>
    </row>
    <row r="11" spans="2:8">
      <c r="B11" s="39"/>
      <c r="C11" s="411" t="str">
        <f>'Teine 19'!C11</f>
        <v>Porgand, aurutatud</v>
      </c>
      <c r="D11" s="404">
        <v>100</v>
      </c>
      <c r="E11" s="404">
        <f>D11*'Teine 19'!E11/'Teine 19'!D11</f>
        <v>34.472999999999999</v>
      </c>
      <c r="F11" s="404">
        <f>D11*'Teine 19'!F11/'Teine 19'!D11</f>
        <v>9.0440000000000005</v>
      </c>
      <c r="G11" s="404">
        <f>D11*'Teine 19'!G11/'Teine 19'!D11</f>
        <v>0.21299999999999999</v>
      </c>
      <c r="H11" s="404">
        <f>D11*'Teine 19'!H11/'Teine 19'!D11</f>
        <v>0.63800000000000001</v>
      </c>
    </row>
    <row r="12" spans="2:8">
      <c r="B12" s="39"/>
      <c r="C12" s="411" t="str">
        <f>'Teine 19'!C12</f>
        <v>Külm jogurtikaste (L)</v>
      </c>
      <c r="D12" s="404">
        <v>50</v>
      </c>
      <c r="E12" s="404">
        <f>D12*'Teine 19'!E12/'Teine 19'!D12</f>
        <v>20.558500000000002</v>
      </c>
      <c r="F12" s="404">
        <f>D12*'Teine 19'!F12/'Teine 19'!D12</f>
        <v>2.7290000000000001</v>
      </c>
      <c r="G12" s="404">
        <f>D12*'Teine 19'!G12/'Teine 19'!D12</f>
        <v>0.2455</v>
      </c>
      <c r="H12" s="404">
        <f>D12*'Teine 19'!H12/'Teine 19'!D12</f>
        <v>1.9</v>
      </c>
    </row>
    <row r="13" spans="2:8">
      <c r="B13" s="39"/>
      <c r="C13" s="411" t="str">
        <f>'Teine 19'!C13</f>
        <v>Peedi-küüslaugusalat</v>
      </c>
      <c r="D13" s="404">
        <v>50</v>
      </c>
      <c r="E13" s="404">
        <f>D13*'Teine 19'!E13/'Teine 19'!D13</f>
        <v>20.9</v>
      </c>
      <c r="F13" s="404">
        <f>D13*'Teine 19'!F13/'Teine 19'!D13</f>
        <v>4.7975000000000003</v>
      </c>
      <c r="G13" s="404">
        <f>D13*'Teine 19'!G13/'Teine 19'!D13</f>
        <v>9.849999999999999E-2</v>
      </c>
      <c r="H13" s="404">
        <f>D13*'Teine 19'!H13/'Teine 19'!D13</f>
        <v>0.85549999999999993</v>
      </c>
    </row>
    <row r="14" spans="2:8">
      <c r="B14" s="39"/>
      <c r="C14" s="411" t="str">
        <f>'Teine 19'!C14</f>
        <v>Hiina kapsas, tomat, redis (mahe)</v>
      </c>
      <c r="D14" s="404">
        <v>30</v>
      </c>
      <c r="E14" s="404">
        <f>D14*'Teine 19'!E14/'Teine 19'!D14</f>
        <v>5.0700000000000012</v>
      </c>
      <c r="F14" s="404">
        <f>D14*'Teine 19'!F14/'Teine 19'!D14</f>
        <v>1.1000000000000001</v>
      </c>
      <c r="G14" s="404">
        <f>D14*'Teine 19'!G14/'Teine 19'!D14</f>
        <v>0.05</v>
      </c>
      <c r="H14" s="404">
        <f>D14*'Teine 19'!H14/'Teine 19'!D14</f>
        <v>0.26</v>
      </c>
    </row>
    <row r="15" spans="2:8">
      <c r="B15" s="39"/>
      <c r="C15" s="411" t="str">
        <f>'Teine 19'!C15</f>
        <v>Seemnesegu (mahe)</v>
      </c>
      <c r="D15" s="404">
        <v>10</v>
      </c>
      <c r="E15" s="404">
        <f>D15*'Teine 19'!E15/'Teine 19'!D15</f>
        <v>61.163499999999999</v>
      </c>
      <c r="F15" s="404">
        <f>D15*'Teine 19'!F15/'Teine 19'!D15</f>
        <v>1.2974999999999999</v>
      </c>
      <c r="G15" s="404">
        <f>D15*'Teine 19'!G15/'Teine 19'!D15</f>
        <v>5.3405000000000005</v>
      </c>
      <c r="H15" s="404">
        <f>D15*'Teine 19'!H15/'Teine 19'!D15</f>
        <v>2.5524999999999998</v>
      </c>
    </row>
    <row r="16" spans="2:8">
      <c r="B16" s="39"/>
      <c r="C16" s="405" t="s">
        <v>55</v>
      </c>
      <c r="D16" s="406">
        <v>25</v>
      </c>
      <c r="E16" s="404">
        <v>14.1</v>
      </c>
      <c r="F16" s="404">
        <v>1.22</v>
      </c>
      <c r="G16" s="404">
        <v>0.64</v>
      </c>
      <c r="H16" s="404">
        <v>0.86</v>
      </c>
    </row>
    <row r="17" spans="2:8">
      <c r="B17" s="39"/>
      <c r="C17" s="411" t="str">
        <f>'Teine 19'!C17</f>
        <v>Mahl (erinevad maitsed)</v>
      </c>
      <c r="D17" s="406">
        <v>25</v>
      </c>
      <c r="E17" s="404">
        <f>D17*'Teine 19'!E17/'Teine 19'!D17</f>
        <v>12.132200000000001</v>
      </c>
      <c r="F17" s="404">
        <f>D17*'Teine 19'!F17/'Teine 19'!D17</f>
        <v>2.9455</v>
      </c>
      <c r="G17" s="404">
        <f>D17*'Teine 19'!G17/'Teine 19'!D17</f>
        <v>1.2500000000000001E-2</v>
      </c>
      <c r="H17" s="404">
        <f>D17*'Teine 19'!H17/'Teine 19'!D17</f>
        <v>9.0749999999999997E-2</v>
      </c>
    </row>
    <row r="18" spans="2:8">
      <c r="B18" s="39"/>
      <c r="C18" s="411" t="str">
        <f>'Teine 19'!C18</f>
        <v>Joogijogurt R 1,5%, maitsestatud (L)</v>
      </c>
      <c r="D18" s="406">
        <v>25</v>
      </c>
      <c r="E18" s="404">
        <f>D18*'Teine 19'!E18/'Teine 19'!D18</f>
        <v>18.686499999999999</v>
      </c>
      <c r="F18" s="404">
        <f>D18*'Teine 19'!F18/'Teine 19'!D18</f>
        <v>3.0307499999999998</v>
      </c>
      <c r="G18" s="404">
        <f>D18*'Teine 19'!G18/'Teine 19'!D18</f>
        <v>0.375</v>
      </c>
      <c r="H18" s="404">
        <f>D18*'Teine 19'!H18/'Teine 19'!D18</f>
        <v>0.8</v>
      </c>
    </row>
    <row r="19" spans="2:8">
      <c r="B19" s="39"/>
      <c r="C19" s="411" t="str">
        <f>'Teine 19'!C19</f>
        <v>Tee, suhkruta</v>
      </c>
      <c r="D19" s="406">
        <v>50</v>
      </c>
      <c r="E19" s="404">
        <f>D19*'Teine 19'!E19/'Teine 19'!D19</f>
        <v>0.2</v>
      </c>
      <c r="F19" s="404">
        <f>D19*'Teine 19'!F19/'Teine 19'!D19</f>
        <v>0</v>
      </c>
      <c r="G19" s="404">
        <f>D19*'Teine 19'!G19/'Teine 19'!D19</f>
        <v>0</v>
      </c>
      <c r="H19" s="404">
        <f>D19*'Teine 19'!H19/'Teine 19'!D19</f>
        <v>0.05</v>
      </c>
    </row>
    <row r="20" spans="2:8">
      <c r="B20" s="39"/>
      <c r="C20" s="411" t="str">
        <f>'Teine 19'!C20</f>
        <v>Rukkileiva (3 sorti) - ja sepikutoodete valik  (G)</v>
      </c>
      <c r="D20" s="407">
        <v>50</v>
      </c>
      <c r="E20" s="404">
        <f>D20*'Teine 19'!E20/'Teine 19'!D20</f>
        <v>123.1</v>
      </c>
      <c r="F20" s="404">
        <f>D20*'Teine 19'!F20/'Teine 19'!D20</f>
        <v>26.15</v>
      </c>
      <c r="G20" s="404">
        <f>D20*'Teine 19'!G20/'Teine 19'!D20</f>
        <v>1</v>
      </c>
      <c r="H20" s="404">
        <f>D20*'Teine 19'!H20/'Teine 19'!D20</f>
        <v>3.5750000000000002</v>
      </c>
    </row>
    <row r="21" spans="2:8">
      <c r="B21" s="39"/>
      <c r="C21" s="405" t="s">
        <v>14</v>
      </c>
      <c r="D21" s="404">
        <v>50</v>
      </c>
      <c r="E21" s="404">
        <f>D21*'Teine 19'!E21/'Teine 19'!D21</f>
        <v>19.989999999999998</v>
      </c>
      <c r="F21" s="404">
        <f>D21*'Teine 19'!F21/'Teine 19'!D21</f>
        <v>5.97</v>
      </c>
      <c r="G21" s="404">
        <f>D21*'Teine 19'!G21/'Teine 19'!D21</f>
        <v>0</v>
      </c>
      <c r="H21" s="404">
        <f>D21*'Teine 19'!H21/'Teine 19'!D21</f>
        <v>0.15</v>
      </c>
    </row>
    <row r="22" spans="2:8" s="53" customFormat="1" ht="15.75">
      <c r="B22" s="26"/>
      <c r="C22" s="71" t="s">
        <v>7</v>
      </c>
      <c r="D22" s="97"/>
      <c r="E22" s="97">
        <f>SUM(E7:E21)</f>
        <v>1090.6407000000002</v>
      </c>
      <c r="F22" s="97">
        <f t="shared" ref="F22:H22" si="0">SUM(F7:F21)</f>
        <v>127.90474999999998</v>
      </c>
      <c r="G22" s="97">
        <f t="shared" si="0"/>
        <v>23.774500000000007</v>
      </c>
      <c r="H22" s="97">
        <f t="shared" si="0"/>
        <v>26.173249999999999</v>
      </c>
    </row>
    <row r="23" spans="2:8" ht="24" customHeight="1">
      <c r="B23" s="21" t="s">
        <v>8</v>
      </c>
      <c r="C23" s="46"/>
      <c r="D23" s="47" t="s">
        <v>1</v>
      </c>
      <c r="E23" s="47" t="s">
        <v>2</v>
      </c>
      <c r="F23" s="47" t="s">
        <v>3</v>
      </c>
      <c r="G23" s="47" t="s">
        <v>4</v>
      </c>
      <c r="H23" s="47" t="s">
        <v>5</v>
      </c>
    </row>
    <row r="24" spans="2:8">
      <c r="B24" s="37" t="s">
        <v>6</v>
      </c>
      <c r="C24" s="410" t="str">
        <f>'Teine 19'!C24</f>
        <v>Borš sealihaga</v>
      </c>
      <c r="D24" s="404">
        <v>150</v>
      </c>
      <c r="E24" s="401">
        <f>D24*'Teine 19'!E24/'Teine 19'!D24</f>
        <v>104.88</v>
      </c>
      <c r="F24" s="401">
        <f>D24*'Teine 19'!F24/'Teine 19'!D24</f>
        <v>6.9</v>
      </c>
      <c r="G24" s="401">
        <f>D24*'Teine 19'!G24/'Teine 19'!D24</f>
        <v>6.3</v>
      </c>
      <c r="H24" s="401">
        <f>D24*'Teine 19'!H24/'Teine 19'!D24</f>
        <v>4.1159999999999997</v>
      </c>
    </row>
    <row r="25" spans="2:8">
      <c r="B25" s="37" t="s">
        <v>15</v>
      </c>
      <c r="C25" s="410" t="str">
        <f>'Teine 19'!C25</f>
        <v>Peedipüreesupp tüümiani ja kikerhernestega</v>
      </c>
      <c r="D25" s="404">
        <v>150</v>
      </c>
      <c r="E25" s="401">
        <f>D25*'Teine 19'!E25/'Teine 19'!D25</f>
        <v>106.2</v>
      </c>
      <c r="F25" s="401">
        <f>D25*'Teine 19'!F25/'Teine 19'!D25</f>
        <v>13.2</v>
      </c>
      <c r="G25" s="401">
        <f>D25*'Teine 19'!G25/'Teine 19'!D25</f>
        <v>2.8559999999999999</v>
      </c>
      <c r="H25" s="401">
        <f>D25*'Teine 19'!H25/'Teine 19'!D25</f>
        <v>4.3079999999999998</v>
      </c>
    </row>
    <row r="26" spans="2:8">
      <c r="B26" s="39"/>
      <c r="C26" s="410" t="str">
        <f>'Teine 19'!C26</f>
        <v>Hapukoor R 10% (L)</v>
      </c>
      <c r="D26" s="404">
        <v>30</v>
      </c>
      <c r="E26" s="401">
        <f>D26*'Teine 19'!E26/'Teine 19'!D26</f>
        <v>35.520000000000003</v>
      </c>
      <c r="F26" s="401">
        <f>D26*'Teine 19'!F26/'Teine 19'!D26</f>
        <v>1.2299999999999998</v>
      </c>
      <c r="G26" s="401">
        <f>D26*'Teine 19'!G26/'Teine 19'!D26</f>
        <v>3</v>
      </c>
      <c r="H26" s="401">
        <f>D26*'Teine 19'!H26/'Teine 19'!D26</f>
        <v>0.89999999999999991</v>
      </c>
    </row>
    <row r="27" spans="2:8">
      <c r="B27" s="39"/>
      <c r="C27" s="410" t="str">
        <f>'Teine 19'!C27</f>
        <v>Riisivaht maasikakisselliga (L)</v>
      </c>
      <c r="D27" s="404">
        <v>100</v>
      </c>
      <c r="E27" s="401">
        <f>D27*'Teine 19'!E27/'Teine 19'!D27</f>
        <v>175</v>
      </c>
      <c r="F27" s="401">
        <f>D27*'Teine 19'!F27/'Teine 19'!D27</f>
        <v>30.8</v>
      </c>
      <c r="G27" s="401">
        <f>D27*'Teine 19'!G27/'Teine 19'!D27</f>
        <v>4.63</v>
      </c>
      <c r="H27" s="401">
        <f>D27*'Teine 19'!H27/'Teine 19'!D27</f>
        <v>2.25</v>
      </c>
    </row>
    <row r="28" spans="2:8">
      <c r="B28" s="39"/>
      <c r="C28" s="410" t="str">
        <f>'Teine 19'!C28</f>
        <v>Mango-jogurtikreem (L)</v>
      </c>
      <c r="D28" s="404">
        <v>100</v>
      </c>
      <c r="E28" s="401">
        <f>D28*'Teine 19'!E28/'Teine 19'!D28</f>
        <v>124</v>
      </c>
      <c r="F28" s="401">
        <f>D28*'Teine 19'!F28/'Teine 19'!D28</f>
        <v>13.1</v>
      </c>
      <c r="G28" s="401">
        <f>D28*'Teine 19'!G28/'Teine 19'!D28</f>
        <v>6.89</v>
      </c>
      <c r="H28" s="401">
        <f>D28*'Teine 19'!H28/'Teine 19'!D28</f>
        <v>2.48</v>
      </c>
    </row>
    <row r="29" spans="2:8">
      <c r="B29" s="39"/>
      <c r="C29" s="405" t="s">
        <v>55</v>
      </c>
      <c r="D29" s="406">
        <v>25</v>
      </c>
      <c r="E29" s="404">
        <v>14.1</v>
      </c>
      <c r="F29" s="404">
        <v>1.22</v>
      </c>
      <c r="G29" s="404">
        <v>0.64</v>
      </c>
      <c r="H29" s="404">
        <v>0.86</v>
      </c>
    </row>
    <row r="30" spans="2:8">
      <c r="B30" s="39"/>
      <c r="C30" s="410" t="str">
        <f>'Teine 19'!C30</f>
        <v>Mahl (erinevad maitsed)</v>
      </c>
      <c r="D30" s="404">
        <v>25</v>
      </c>
      <c r="E30" s="401">
        <f>D30*'Teine 19'!E30/'Teine 19'!D30</f>
        <v>12.132200000000001</v>
      </c>
      <c r="F30" s="401">
        <f>D30*'Teine 19'!F30/'Teine 19'!D30</f>
        <v>2.9455</v>
      </c>
      <c r="G30" s="401">
        <f>D30*'Teine 19'!G30/'Teine 19'!D30</f>
        <v>1.2500000000000001E-2</v>
      </c>
      <c r="H30" s="401">
        <f>D30*'Teine 19'!H30/'Teine 19'!D30</f>
        <v>9.0749999999999997E-2</v>
      </c>
    </row>
    <row r="31" spans="2:8">
      <c r="B31" s="39"/>
      <c r="C31" s="410" t="str">
        <f>'Teine 19'!C31</f>
        <v>Joogijogurt R 1,5%, maitsestatud (L)</v>
      </c>
      <c r="D31" s="404">
        <v>25</v>
      </c>
      <c r="E31" s="401">
        <f>D31*'Teine 19'!E31/'Teine 19'!D31</f>
        <v>18.686499999999999</v>
      </c>
      <c r="F31" s="401">
        <f>D31*'Teine 19'!F31/'Teine 19'!D31</f>
        <v>3.0307499999999998</v>
      </c>
      <c r="G31" s="401">
        <f>D31*'Teine 19'!G31/'Teine 19'!D31</f>
        <v>0.375</v>
      </c>
      <c r="H31" s="401">
        <f>D31*'Teine 19'!H31/'Teine 19'!D31</f>
        <v>0.8</v>
      </c>
    </row>
    <row r="32" spans="2:8">
      <c r="B32" s="39"/>
      <c r="C32" s="410" t="str">
        <f>'Teine 19'!C32</f>
        <v>Tee, suhkruta</v>
      </c>
      <c r="D32" s="404">
        <v>50</v>
      </c>
      <c r="E32" s="401">
        <f>D32*'Teine 19'!E32/'Teine 19'!D32</f>
        <v>0.2</v>
      </c>
      <c r="F32" s="401">
        <f>D32*'Teine 19'!F32/'Teine 19'!D32</f>
        <v>0</v>
      </c>
      <c r="G32" s="401">
        <f>D32*'Teine 19'!G32/'Teine 19'!D32</f>
        <v>0</v>
      </c>
      <c r="H32" s="401">
        <f>D32*'Teine 19'!H32/'Teine 19'!D32</f>
        <v>0.05</v>
      </c>
    </row>
    <row r="33" spans="2:8">
      <c r="B33" s="39"/>
      <c r="C33" s="410" t="str">
        <f>'Teine 19'!C33</f>
        <v>Rukkileiva (3 sorti) - ja sepikutoodete valik  (G)</v>
      </c>
      <c r="D33" s="404">
        <v>50</v>
      </c>
      <c r="E33" s="401">
        <f>D33*'Teine 19'!E33/'Teine 19'!D33</f>
        <v>123.1</v>
      </c>
      <c r="F33" s="401">
        <f>D33*'Teine 19'!F33/'Teine 19'!D33</f>
        <v>26.15</v>
      </c>
      <c r="G33" s="401">
        <f>D33*'Teine 19'!G33/'Teine 19'!D33</f>
        <v>1</v>
      </c>
      <c r="H33" s="401">
        <f>D33*'Teine 19'!H33/'Teine 19'!D33</f>
        <v>3.5750000000000002</v>
      </c>
    </row>
    <row r="34" spans="2:8">
      <c r="B34" s="39"/>
      <c r="C34" s="410" t="s">
        <v>56</v>
      </c>
      <c r="D34" s="404">
        <v>50</v>
      </c>
      <c r="E34" s="401">
        <f>D34*'Teine 19'!E34/'Teine 19'!D34</f>
        <v>17.814</v>
      </c>
      <c r="F34" s="401">
        <f>D34*'Teine 19'!F34/'Teine 19'!D34</f>
        <v>4.5599999999999996</v>
      </c>
      <c r="G34" s="401">
        <f>D34*'Teine 19'!G34/'Teine 19'!D34</f>
        <v>0.05</v>
      </c>
      <c r="H34" s="401">
        <f>D34*'Teine 19'!H34/'Teine 19'!D34</f>
        <v>0.55000000000000004</v>
      </c>
    </row>
    <row r="35" spans="2:8" s="53" customFormat="1" ht="15.75">
      <c r="B35" s="26"/>
      <c r="C35" s="71" t="s">
        <v>7</v>
      </c>
      <c r="D35" s="52"/>
      <c r="E35" s="52">
        <f>SUM(E24:E34)</f>
        <v>731.63270000000011</v>
      </c>
      <c r="F35" s="52">
        <f t="shared" ref="F35:H35" si="1">SUM(F24:F34)</f>
        <v>103.13624999999999</v>
      </c>
      <c r="G35" s="52">
        <f t="shared" si="1"/>
        <v>25.753499999999999</v>
      </c>
      <c r="H35" s="52">
        <f t="shared" si="1"/>
        <v>19.979750000000003</v>
      </c>
    </row>
    <row r="36" spans="2:8" ht="24" customHeight="1">
      <c r="B36" s="21" t="s">
        <v>10</v>
      </c>
      <c r="C36" s="46"/>
      <c r="D36" s="47" t="s">
        <v>1</v>
      </c>
      <c r="E36" s="47" t="s">
        <v>2</v>
      </c>
      <c r="F36" s="47" t="s">
        <v>3</v>
      </c>
      <c r="G36" s="47" t="s">
        <v>4</v>
      </c>
      <c r="H36" s="47" t="s">
        <v>5</v>
      </c>
    </row>
    <row r="37" spans="2:8" ht="16.5" customHeight="1">
      <c r="B37" s="239" t="s">
        <v>6</v>
      </c>
      <c r="C37" s="399" t="str">
        <f>'Teine 19'!C37</f>
        <v>Hakkliha-porgandipikkpoiss (G, M, PT)</v>
      </c>
      <c r="D37" s="400">
        <v>80</v>
      </c>
      <c r="E37" s="401">
        <f>D37*'Teine 19'!E37/'Teine 19'!D37</f>
        <v>137.44</v>
      </c>
      <c r="F37" s="401">
        <f>D37*'Teine 19'!F37/'Teine 19'!D37</f>
        <v>4.944</v>
      </c>
      <c r="G37" s="401">
        <f>D37*'Teine 19'!G37/'Teine 19'!D37</f>
        <v>8.16</v>
      </c>
      <c r="H37" s="401">
        <f>D37*'Teine 19'!H37/'Teine 19'!D37</f>
        <v>10.384</v>
      </c>
    </row>
    <row r="38" spans="2:8">
      <c r="B38" s="37" t="s">
        <v>15</v>
      </c>
      <c r="C38" s="399" t="str">
        <f>'Teine 19'!C38</f>
        <v>Porgandi-kõrvitsapikkpoiss (G, M, PT)</v>
      </c>
      <c r="D38" s="400">
        <v>100</v>
      </c>
      <c r="E38" s="401">
        <f>D38*'Teine 19'!E38/'Teine 19'!D38</f>
        <v>66.400000000000006</v>
      </c>
      <c r="F38" s="401">
        <f>D38*'Teine 19'!F38/'Teine 19'!D38</f>
        <v>8.7799999999999994</v>
      </c>
      <c r="G38" s="401">
        <f>D38*'Teine 19'!G38/'Teine 19'!D38</f>
        <v>2.14</v>
      </c>
      <c r="H38" s="401">
        <f>D38*'Teine 19'!H38/'Teine 19'!D38</f>
        <v>1.9259999999999999</v>
      </c>
    </row>
    <row r="39" spans="2:8">
      <c r="B39" s="39"/>
      <c r="C39" s="399" t="str">
        <f>'Teine 19'!C39</f>
        <v>Kartulipuder (L)</v>
      </c>
      <c r="D39" s="400">
        <v>100</v>
      </c>
      <c r="E39" s="401">
        <f>D39*'Teine 19'!E39/'Teine 19'!D39</f>
        <v>76.534000000000006</v>
      </c>
      <c r="F39" s="401">
        <f>D39*'Teine 19'!F39/'Teine 19'!D39</f>
        <v>15.846</v>
      </c>
      <c r="G39" s="401">
        <f>D39*'Teine 19'!G39/'Teine 19'!D39</f>
        <v>0.61</v>
      </c>
      <c r="H39" s="401">
        <f>D39*'Teine 19'!H39/'Teine 19'!D39</f>
        <v>2.363</v>
      </c>
    </row>
    <row r="40" spans="2:8">
      <c r="B40" s="39"/>
      <c r="C40" s="399" t="str">
        <f>'Teine 19'!C40</f>
        <v>Tatar, aurutatud (mahe)</v>
      </c>
      <c r="D40" s="400">
        <v>100</v>
      </c>
      <c r="E40" s="401">
        <f>D40*'Teine 19'!E40/'Teine 19'!D40</f>
        <v>80.59999999999998</v>
      </c>
      <c r="F40" s="401">
        <f>D40*'Teine 19'!F40/'Teine 19'!D40</f>
        <v>16.975000000000001</v>
      </c>
      <c r="G40" s="401">
        <f>D40*'Teine 19'!G40/'Teine 19'!D40</f>
        <v>0.5</v>
      </c>
      <c r="H40" s="401">
        <f>D40*'Teine 19'!H40/'Teine 19'!D40</f>
        <v>2.9750000000000001</v>
      </c>
    </row>
    <row r="41" spans="2:8">
      <c r="B41" s="39"/>
      <c r="C41" s="399" t="str">
        <f>'Teine 19'!C41</f>
        <v>Kapsas, röstitud</v>
      </c>
      <c r="D41" s="400">
        <v>100</v>
      </c>
      <c r="E41" s="401">
        <f>D41*'Teine 19'!E41/'Teine 19'!D41</f>
        <v>24.184000000000001</v>
      </c>
      <c r="F41" s="401">
        <f>D41*'Teine 19'!F41/'Teine 19'!D41</f>
        <v>5.56</v>
      </c>
      <c r="G41" s="401">
        <f>D41*'Teine 19'!G41/'Teine 19'!D41</f>
        <v>0.2</v>
      </c>
      <c r="H41" s="401">
        <f>D41*'Teine 19'!H41/'Teine 19'!D41</f>
        <v>1.1000000000000001</v>
      </c>
    </row>
    <row r="42" spans="2:8">
      <c r="B42" s="39"/>
      <c r="C42" s="399" t="str">
        <f>'Teine 19'!C42</f>
        <v>Soe rõõsakoorekaste tilliga (G, L)</v>
      </c>
      <c r="D42" s="400">
        <v>50</v>
      </c>
      <c r="E42" s="401">
        <f>D42*'Teine 19'!E42/'Teine 19'!D42</f>
        <v>73.5</v>
      </c>
      <c r="F42" s="401">
        <f>D42*'Teine 19'!F42/'Teine 19'!D42</f>
        <v>4.37</v>
      </c>
      <c r="G42" s="401">
        <f>D42*'Teine 19'!G42/'Teine 19'!D42</f>
        <v>5.45</v>
      </c>
      <c r="H42" s="401">
        <f>D42*'Teine 19'!H42/'Teine 19'!D42</f>
        <v>1.5349999999999999</v>
      </c>
    </row>
    <row r="43" spans="2:8">
      <c r="B43" s="39"/>
      <c r="C43" s="399" t="str">
        <f>'Teine 19'!C43</f>
        <v xml:space="preserve">Mahla-õlikaste </v>
      </c>
      <c r="D43" s="400">
        <v>10</v>
      </c>
      <c r="E43" s="401">
        <f>D43*'Teine 19'!E43/'Teine 19'!D43</f>
        <v>64.378799999999998</v>
      </c>
      <c r="F43" s="401">
        <f>D43*'Teine 19'!F43/'Teine 19'!D43</f>
        <v>0.19410000000000002</v>
      </c>
      <c r="G43" s="401">
        <f>D43*'Teine 19'!G43/'Teine 19'!D43</f>
        <v>7.0611000000000006</v>
      </c>
      <c r="H43" s="401">
        <f>D43*'Teine 19'!H43/'Teine 19'!D43</f>
        <v>2.7100000000000003E-2</v>
      </c>
    </row>
    <row r="44" spans="2:8">
      <c r="B44" s="39"/>
      <c r="C44" s="399" t="str">
        <f>'Teine 19'!C44</f>
        <v>Hiina kapsa salat spinatiga</v>
      </c>
      <c r="D44" s="402">
        <v>50</v>
      </c>
      <c r="E44" s="401">
        <f>D44*'Teine 19'!E44/'Teine 19'!D44</f>
        <v>7.1</v>
      </c>
      <c r="F44" s="401">
        <f>D44*'Teine 19'!F44/'Teine 19'!D44</f>
        <v>1.21</v>
      </c>
      <c r="G44" s="401">
        <f>D44*'Teine 19'!G44/'Teine 19'!D44</f>
        <v>0.08</v>
      </c>
      <c r="H44" s="401">
        <f>D44*'Teine 19'!H44/'Teine 19'!D44</f>
        <v>0.67</v>
      </c>
    </row>
    <row r="45" spans="2:8">
      <c r="B45" s="39"/>
      <c r="C45" s="399" t="str">
        <f>'Teine 19'!C45</f>
        <v>Porgand (mahe), mais, marineeritud kurk</v>
      </c>
      <c r="D45" s="403">
        <v>30</v>
      </c>
      <c r="E45" s="401">
        <f>D45*'Teine 19'!E45/'Teine 19'!D45</f>
        <v>13.507999999999999</v>
      </c>
      <c r="F45" s="401">
        <f>D45*'Teine 19'!F45/'Teine 19'!D45</f>
        <v>2.9950000000000006</v>
      </c>
      <c r="G45" s="401">
        <f>D45*'Teine 19'!G45/'Teine 19'!D45</f>
        <v>0.18000000000000005</v>
      </c>
      <c r="H45" s="401">
        <f>D45*'Teine 19'!H45/'Teine 19'!D45</f>
        <v>0.48000000000000004</v>
      </c>
    </row>
    <row r="46" spans="2:8">
      <c r="B46" s="39"/>
      <c r="C46" s="399" t="str">
        <f>'Teine 19'!C46</f>
        <v>Seemnesegu (mahe)</v>
      </c>
      <c r="D46" s="404">
        <v>10</v>
      </c>
      <c r="E46" s="401">
        <f>D46*'Teine 19'!E46/'Teine 19'!D46</f>
        <v>61.163499999999999</v>
      </c>
      <c r="F46" s="401">
        <f>D46*'Teine 19'!F46/'Teine 19'!D46</f>
        <v>1.2975000000000001</v>
      </c>
      <c r="G46" s="401">
        <f>D46*'Teine 19'!G46/'Teine 19'!D46</f>
        <v>5.3405000000000005</v>
      </c>
      <c r="H46" s="401">
        <f>D46*'Teine 19'!H46/'Teine 19'!D46</f>
        <v>2.5525000000000002</v>
      </c>
    </row>
    <row r="47" spans="2:8">
      <c r="B47" s="39"/>
      <c r="C47" s="405" t="s">
        <v>55</v>
      </c>
      <c r="D47" s="406">
        <v>25</v>
      </c>
      <c r="E47" s="404">
        <v>14.1</v>
      </c>
      <c r="F47" s="404">
        <v>1.22</v>
      </c>
      <c r="G47" s="404">
        <v>0.64</v>
      </c>
      <c r="H47" s="404">
        <v>0.86</v>
      </c>
    </row>
    <row r="48" spans="2:8">
      <c r="B48" s="39"/>
      <c r="C48" s="399" t="str">
        <f>'Teine 19'!C48</f>
        <v>Mahl (erinevad maitsed)</v>
      </c>
      <c r="D48" s="404">
        <v>25</v>
      </c>
      <c r="E48" s="401">
        <f>D48*'Teine 19'!E48/'Teine 19'!D48</f>
        <v>12.132200000000001</v>
      </c>
      <c r="F48" s="401">
        <f>D48*'Teine 19'!F48/'Teine 19'!D48</f>
        <v>2.9455</v>
      </c>
      <c r="G48" s="401">
        <f>D48*'Teine 19'!G48/'Teine 19'!D48</f>
        <v>1.2500000000000001E-2</v>
      </c>
      <c r="H48" s="401">
        <f>D48*'Teine 19'!H48/'Teine 19'!D48</f>
        <v>9.0749999999999997E-2</v>
      </c>
    </row>
    <row r="49" spans="2:8">
      <c r="B49" s="39"/>
      <c r="C49" s="399" t="str">
        <f>'Teine 19'!C49</f>
        <v>Joogijogurt R 1,5%, maitsestatud (L)</v>
      </c>
      <c r="D49" s="404">
        <v>25</v>
      </c>
      <c r="E49" s="401">
        <f>D49*'Teine 19'!E49/'Teine 19'!D49</f>
        <v>18.686499999999999</v>
      </c>
      <c r="F49" s="401">
        <f>D49*'Teine 19'!F49/'Teine 19'!D49</f>
        <v>3.0307499999999998</v>
      </c>
      <c r="G49" s="401">
        <f>D49*'Teine 19'!G49/'Teine 19'!D49</f>
        <v>0.375</v>
      </c>
      <c r="H49" s="401">
        <f>D49*'Teine 19'!H49/'Teine 19'!D49</f>
        <v>0.8</v>
      </c>
    </row>
    <row r="50" spans="2:8">
      <c r="B50" s="39"/>
      <c r="C50" s="399" t="str">
        <f>'Teine 19'!C50</f>
        <v>Tee, suhkruta</v>
      </c>
      <c r="D50" s="406">
        <v>50</v>
      </c>
      <c r="E50" s="401">
        <f>D50*'Teine 19'!E50/'Teine 19'!D50</f>
        <v>0.2</v>
      </c>
      <c r="F50" s="401">
        <f>D50*'Teine 19'!F50/'Teine 19'!D50</f>
        <v>0</v>
      </c>
      <c r="G50" s="401">
        <f>D50*'Teine 19'!G50/'Teine 19'!D50</f>
        <v>0</v>
      </c>
      <c r="H50" s="401">
        <f>D50*'Teine 19'!H50/'Teine 19'!D50</f>
        <v>0.05</v>
      </c>
    </row>
    <row r="51" spans="2:8">
      <c r="B51" s="39"/>
      <c r="C51" s="399" t="str">
        <f>'Teine 19'!C51</f>
        <v>Rukkileiva (3 sorti) - ja sepikutoodete valik  (G)</v>
      </c>
      <c r="D51" s="407">
        <v>50</v>
      </c>
      <c r="E51" s="401">
        <f>D51*'Teine 19'!E51/'Teine 19'!D51</f>
        <v>123.1</v>
      </c>
      <c r="F51" s="401">
        <f>D51*'Teine 19'!F51/'Teine 19'!D51</f>
        <v>26.15</v>
      </c>
      <c r="G51" s="401">
        <f>D51*'Teine 19'!G51/'Teine 19'!D51</f>
        <v>1</v>
      </c>
      <c r="H51" s="401">
        <f>D51*'Teine 19'!H51/'Teine 19'!D51</f>
        <v>3.5750000000000002</v>
      </c>
    </row>
    <row r="52" spans="2:8" ht="15.75">
      <c r="B52" s="54"/>
      <c r="C52" s="408" t="s">
        <v>36</v>
      </c>
      <c r="D52" s="409">
        <v>50</v>
      </c>
      <c r="E52" s="401">
        <f>D52*'Teine 19'!E52/'Teine 19'!D52</f>
        <v>24.038</v>
      </c>
      <c r="F52" s="401">
        <f>D52*'Teine 19'!F52/'Teine 19'!D52</f>
        <v>6.74</v>
      </c>
      <c r="G52" s="401">
        <f>D52*'Teine 19'!G52/'Teine 19'!D52</f>
        <v>0</v>
      </c>
      <c r="H52" s="401">
        <f>D52*'Teine 19'!H52/'Teine 19'!D52</f>
        <v>0</v>
      </c>
    </row>
    <row r="53" spans="2:8" s="53" customFormat="1" ht="15.75">
      <c r="B53" s="26"/>
      <c r="C53" s="87" t="s">
        <v>7</v>
      </c>
      <c r="D53" s="52"/>
      <c r="E53" s="52">
        <f>SUM(E37:E52)</f>
        <v>797.06500000000017</v>
      </c>
      <c r="F53" s="52">
        <f t="shared" ref="F53:H53" si="2">SUM(F37:F52)</f>
        <v>102.25784999999998</v>
      </c>
      <c r="G53" s="52">
        <f t="shared" si="2"/>
        <v>31.749099999999995</v>
      </c>
      <c r="H53" s="52">
        <f t="shared" si="2"/>
        <v>29.388350000000006</v>
      </c>
    </row>
    <row r="54" spans="2:8" ht="24" customHeight="1">
      <c r="B54" s="21" t="s">
        <v>11</v>
      </c>
      <c r="C54" s="46"/>
      <c r="D54" s="47" t="s">
        <v>1</v>
      </c>
      <c r="E54" s="47" t="s">
        <v>2</v>
      </c>
      <c r="F54" s="47" t="s">
        <v>3</v>
      </c>
      <c r="G54" s="47" t="s">
        <v>4</v>
      </c>
      <c r="H54" s="47" t="s">
        <v>5</v>
      </c>
    </row>
    <row r="55" spans="2:8">
      <c r="B55" s="37" t="s">
        <v>6</v>
      </c>
      <c r="C55" s="412" t="str">
        <f>'Teine 19'!C55</f>
        <v>Kanasupp</v>
      </c>
      <c r="D55" s="413">
        <v>150</v>
      </c>
      <c r="E55" s="404">
        <f>D55*'Teine 19'!E55/'Teine 19'!D55</f>
        <v>82.08</v>
      </c>
      <c r="F55" s="404">
        <f>D55*'Teine 19'!F55/'Teine 19'!D55</f>
        <v>9.3119999999999994</v>
      </c>
      <c r="G55" s="404">
        <f>D55*'Teine 19'!G55/'Teine 19'!D55</f>
        <v>2.3759999999999999</v>
      </c>
      <c r="H55" s="404">
        <f>D55*'Teine 19'!H55/'Teine 19'!D55</f>
        <v>4.8479999999999999</v>
      </c>
    </row>
    <row r="56" spans="2:8">
      <c r="B56" s="37" t="s">
        <v>15</v>
      </c>
      <c r="C56" s="412" t="str">
        <f>'Teine 19'!C56</f>
        <v>Kuskussi-köögiviljasupp (G)</v>
      </c>
      <c r="D56" s="413">
        <v>150</v>
      </c>
      <c r="E56" s="404">
        <f>D56*'Teine 19'!E56/'Teine 19'!D56</f>
        <v>75.599999999999994</v>
      </c>
      <c r="F56" s="404">
        <f>D56*'Teine 19'!F56/'Teine 19'!D56</f>
        <v>12.36</v>
      </c>
      <c r="G56" s="404">
        <f>D56*'Teine 19'!G56/'Teine 19'!D56</f>
        <v>1.764</v>
      </c>
      <c r="H56" s="404">
        <f>D56*'Teine 19'!H56/'Teine 19'!D56</f>
        <v>1.8720000000000001</v>
      </c>
    </row>
    <row r="57" spans="2:8" s="5" customFormat="1">
      <c r="B57" s="23"/>
      <c r="C57" s="412" t="str">
        <f>'Teine 19'!C57</f>
        <v>Maisimannakreem mustsõstrakisselliga (L)</v>
      </c>
      <c r="D57" s="414">
        <v>100</v>
      </c>
      <c r="E57" s="404">
        <f>D57*'Teine 19'!E57/'Teine 19'!D57</f>
        <v>169</v>
      </c>
      <c r="F57" s="404">
        <f>D57*'Teine 19'!F57/'Teine 19'!D57</f>
        <v>35.5</v>
      </c>
      <c r="G57" s="404">
        <f>D57*'Teine 19'!G57/'Teine 19'!D57</f>
        <v>1.91</v>
      </c>
      <c r="H57" s="404">
        <f>D57*'Teine 19'!H57/'Teine 19'!D57</f>
        <v>1.67</v>
      </c>
    </row>
    <row r="58" spans="2:8">
      <c r="B58" s="39"/>
      <c r="C58" s="412" t="str">
        <f>'Teine 19'!C58</f>
        <v>Mustika panna cotta (L)</v>
      </c>
      <c r="D58" s="413">
        <v>100</v>
      </c>
      <c r="E58" s="404">
        <f>D58*'Teine 19'!E58/'Teine 19'!D58</f>
        <v>134</v>
      </c>
      <c r="F58" s="404">
        <f>D58*'Teine 19'!F58/'Teine 19'!D58</f>
        <v>16.2</v>
      </c>
      <c r="G58" s="404">
        <f>D58*'Teine 19'!G58/'Teine 19'!D58</f>
        <v>5.78</v>
      </c>
      <c r="H58" s="404">
        <f>D58*'Teine 19'!H58/'Teine 19'!D58</f>
        <v>4.0999999999999996</v>
      </c>
    </row>
    <row r="59" spans="2:8">
      <c r="B59" s="39"/>
      <c r="C59" s="405" t="s">
        <v>55</v>
      </c>
      <c r="D59" s="406">
        <v>25</v>
      </c>
      <c r="E59" s="404">
        <v>14.1</v>
      </c>
      <c r="F59" s="404">
        <v>1.22</v>
      </c>
      <c r="G59" s="404">
        <v>0.64</v>
      </c>
      <c r="H59" s="404">
        <v>0.86</v>
      </c>
    </row>
    <row r="60" spans="2:8">
      <c r="B60" s="39"/>
      <c r="C60" s="412" t="str">
        <f>'Teine 19'!C60</f>
        <v>Mahl (erinevad maitsed)</v>
      </c>
      <c r="D60" s="413">
        <v>25</v>
      </c>
      <c r="E60" s="404">
        <f>D60*'Teine 19'!E60/'Teine 19'!D60</f>
        <v>12.132200000000001</v>
      </c>
      <c r="F60" s="404">
        <f>D60*'Teine 19'!F60/'Teine 19'!D60</f>
        <v>2.9455</v>
      </c>
      <c r="G60" s="404">
        <f>D60*'Teine 19'!G60/'Teine 19'!D60</f>
        <v>1.2500000000000001E-2</v>
      </c>
      <c r="H60" s="404">
        <f>D60*'Teine 19'!H60/'Teine 19'!D60</f>
        <v>9.0749999999999997E-2</v>
      </c>
    </row>
    <row r="61" spans="2:8">
      <c r="B61" s="39"/>
      <c r="C61" s="412" t="str">
        <f>'Teine 19'!C61</f>
        <v>Joogijogurt R 1,5%, maitsestatud (L)</v>
      </c>
      <c r="D61" s="413">
        <v>25</v>
      </c>
      <c r="E61" s="404">
        <f>D61*'Teine 19'!E61/'Teine 19'!D61</f>
        <v>18.686499999999999</v>
      </c>
      <c r="F61" s="404">
        <f>D61*'Teine 19'!F61/'Teine 19'!D61</f>
        <v>3.0307499999999998</v>
      </c>
      <c r="G61" s="404">
        <f>D61*'Teine 19'!G61/'Teine 19'!D61</f>
        <v>0.375</v>
      </c>
      <c r="H61" s="404">
        <f>D61*'Teine 19'!H61/'Teine 19'!D61</f>
        <v>0.8</v>
      </c>
    </row>
    <row r="62" spans="2:8">
      <c r="B62" s="39"/>
      <c r="C62" s="412" t="str">
        <f>'Teine 19'!C62</f>
        <v>Tee, suhkruta</v>
      </c>
      <c r="D62" s="413">
        <v>50</v>
      </c>
      <c r="E62" s="404">
        <f>D62*'Teine 19'!E62/'Teine 19'!D62</f>
        <v>0.2</v>
      </c>
      <c r="F62" s="404">
        <f>D62*'Teine 19'!F62/'Teine 19'!D62</f>
        <v>0</v>
      </c>
      <c r="G62" s="404">
        <f>D62*'Teine 19'!G62/'Teine 19'!D62</f>
        <v>0</v>
      </c>
      <c r="H62" s="404">
        <f>D62*'Teine 19'!H62/'Teine 19'!D62</f>
        <v>0.05</v>
      </c>
    </row>
    <row r="63" spans="2:8" ht="15.75">
      <c r="B63" s="54"/>
      <c r="C63" s="412" t="str">
        <f>'Teine 19'!C63</f>
        <v>Rukkileiva (3 sorti) - ja sepikutoodete valik  (G)</v>
      </c>
      <c r="D63" s="406">
        <v>50</v>
      </c>
      <c r="E63" s="404">
        <f>D63*'Teine 19'!E63/'Teine 19'!D63</f>
        <v>123.1</v>
      </c>
      <c r="F63" s="404">
        <f>D63*'Teine 19'!F63/'Teine 19'!D63</f>
        <v>26.15</v>
      </c>
      <c r="G63" s="404">
        <f>D63*'Teine 19'!G63/'Teine 19'!D63</f>
        <v>1</v>
      </c>
      <c r="H63" s="404">
        <f>D63*'Teine 19'!H63/'Teine 19'!D63</f>
        <v>3.5750000000000002</v>
      </c>
    </row>
    <row r="64" spans="2:8" ht="15.75">
      <c r="B64" s="54"/>
      <c r="C64" s="412" t="s">
        <v>57</v>
      </c>
      <c r="D64" s="415">
        <v>50</v>
      </c>
      <c r="E64" s="404">
        <f>D64*'Teine 19'!E64/'Teine 19'!D64</f>
        <v>16.2</v>
      </c>
      <c r="F64" s="404">
        <f>D64*'Teine 19'!F64/'Teine 19'!D64</f>
        <v>4.25</v>
      </c>
      <c r="G64" s="404">
        <f>D64*'Teine 19'!G64/'Teine 19'!D64</f>
        <v>0.1</v>
      </c>
      <c r="H64" s="404">
        <f>D64*'Teine 19'!H64/'Teine 19'!D64</f>
        <v>0.3</v>
      </c>
    </row>
    <row r="65" spans="2:8" s="53" customFormat="1" ht="15.75">
      <c r="B65" s="26"/>
      <c r="C65" s="71" t="s">
        <v>7</v>
      </c>
      <c r="D65" s="52"/>
      <c r="E65" s="52">
        <f>SUM(E55:E63)</f>
        <v>628.89870000000008</v>
      </c>
      <c r="F65" s="52">
        <f t="shared" ref="F65:H65" si="3">SUM(F55:F63)</f>
        <v>106.71824999999998</v>
      </c>
      <c r="G65" s="52">
        <f t="shared" si="3"/>
        <v>13.8575</v>
      </c>
      <c r="H65" s="52">
        <f t="shared" si="3"/>
        <v>17.865750000000002</v>
      </c>
    </row>
    <row r="66" spans="2:8" ht="24" customHeight="1">
      <c r="B66" s="21" t="s">
        <v>12</v>
      </c>
      <c r="C66" s="46"/>
      <c r="D66" s="47" t="s">
        <v>1</v>
      </c>
      <c r="E66" s="47" t="s">
        <v>2</v>
      </c>
      <c r="F66" s="47" t="s">
        <v>3</v>
      </c>
      <c r="G66" s="47" t="s">
        <v>4</v>
      </c>
      <c r="H66" s="47" t="s">
        <v>5</v>
      </c>
    </row>
    <row r="67" spans="2:8" ht="15.75" customHeight="1">
      <c r="B67" s="39" t="s">
        <v>6</v>
      </c>
      <c r="C67" s="416" t="str">
        <f>'Teine 19'!C67</f>
        <v>Lõhetükid koorekastmes (G, L)</v>
      </c>
      <c r="D67" s="413">
        <v>75</v>
      </c>
      <c r="E67" s="417">
        <f>D67*'Teine 19'!E67/'Teine 19'!D67</f>
        <v>144.75</v>
      </c>
      <c r="F67" s="401">
        <f>D67*'Teine 19'!F67/'Teine 19'!D67</f>
        <v>4.0199999999999996</v>
      </c>
      <c r="G67" s="401">
        <f>D67*'Teine 19'!G67/'Teine 19'!D67</f>
        <v>9.9</v>
      </c>
      <c r="H67" s="401">
        <f>D67*'Teine 19'!H67/'Teine 19'!D67</f>
        <v>9.75</v>
      </c>
    </row>
    <row r="68" spans="2:8" ht="15.75" customHeight="1">
      <c r="B68" s="39" t="s">
        <v>15</v>
      </c>
      <c r="C68" s="416" t="str">
        <f>'Teine 19'!C68</f>
        <v>Suvikõrvitsa-spinatikotletid juustuga (G, L, PT)</v>
      </c>
      <c r="D68" s="413">
        <v>80</v>
      </c>
      <c r="E68" s="417">
        <f>D68*'Teine 19'!E68/'Teine 19'!D68</f>
        <v>100.32</v>
      </c>
      <c r="F68" s="401">
        <f>D68*'Teine 19'!F68/'Teine 19'!D68</f>
        <v>8.6879999999999988</v>
      </c>
      <c r="G68" s="401">
        <f>D68*'Teine 19'!G68/'Teine 19'!D68</f>
        <v>4.7520000000000007</v>
      </c>
      <c r="H68" s="401">
        <f>D68*'Teine 19'!H68/'Teine 19'!D68</f>
        <v>4.7520000000000007</v>
      </c>
    </row>
    <row r="69" spans="2:8" ht="15.75" customHeight="1">
      <c r="B69" s="39"/>
      <c r="C69" s="416" t="str">
        <f>'Teine 19'!C69</f>
        <v>Kartul, aurutatud (mahe)</v>
      </c>
      <c r="D69" s="413">
        <v>100</v>
      </c>
      <c r="E69" s="417">
        <f>D69*'Teine 19'!E69/'Teine 19'!D69</f>
        <v>73.95</v>
      </c>
      <c r="F69" s="417">
        <f>E69*'Teine 19'!F69/'Teine 19'!E69</f>
        <v>16.829999999999998</v>
      </c>
      <c r="G69" s="417">
        <f>F69*'Teine 19'!G69/'Teine 19'!F69</f>
        <v>0.10199999999999998</v>
      </c>
      <c r="H69" s="417">
        <f>G69*'Teine 19'!H69/'Teine 19'!G69</f>
        <v>1.9379999999999997</v>
      </c>
    </row>
    <row r="70" spans="2:8">
      <c r="B70" s="39"/>
      <c r="C70" s="416" t="str">
        <f>'Teine 19'!C70</f>
        <v>Tatar, aurutatud (mahe)</v>
      </c>
      <c r="D70" s="404">
        <v>100</v>
      </c>
      <c r="E70" s="417">
        <f>D70*'Teine 19'!E70/'Teine 19'!D70</f>
        <v>80.59999999999998</v>
      </c>
      <c r="F70" s="401">
        <f>D70*'Teine 19'!F70/'Teine 19'!D70</f>
        <v>16.975000000000001</v>
      </c>
      <c r="G70" s="401">
        <f>D70*'Teine 19'!G70/'Teine 19'!D70</f>
        <v>0.5</v>
      </c>
      <c r="H70" s="401">
        <f>D70*'Teine 19'!H70/'Teine 19'!D70</f>
        <v>2.9750000000000001</v>
      </c>
    </row>
    <row r="71" spans="2:8">
      <c r="B71" s="39"/>
      <c r="C71" s="416" t="str">
        <f>'Teine 19'!C71</f>
        <v>Ahjuköögiviljad</v>
      </c>
      <c r="D71" s="404">
        <v>100</v>
      </c>
      <c r="E71" s="417">
        <f>D71*'Teine 19'!E71/'Teine 19'!D71</f>
        <v>88.647000000000006</v>
      </c>
      <c r="F71" s="417">
        <f>E71*'Teine 19'!F71/'Teine 19'!E71</f>
        <v>14.928999999999998</v>
      </c>
      <c r="G71" s="417">
        <f>F71*'Teine 19'!G71/'Teine 19'!F71</f>
        <v>3.4489999999999994</v>
      </c>
      <c r="H71" s="417">
        <f>G71*'Teine 19'!H71/'Teine 19'!G71</f>
        <v>1.4419999999999997</v>
      </c>
    </row>
    <row r="72" spans="2:8">
      <c r="B72" s="39"/>
      <c r="C72" s="416" t="str">
        <f>'Teine 19'!C72</f>
        <v>Külm küüslaugu-jogurtikaste (L)</v>
      </c>
      <c r="D72" s="404">
        <v>50</v>
      </c>
      <c r="E72" s="417">
        <f>D72*'Teine 19'!E72/'Teine 19'!D72</f>
        <v>63.95150000000001</v>
      </c>
      <c r="F72" s="401">
        <f>D72*'Teine 19'!F72/'Teine 19'!D72</f>
        <v>7.019000000000001</v>
      </c>
      <c r="G72" s="401">
        <f>D72*'Teine 19'!G72/'Teine 19'!D72</f>
        <v>3.431</v>
      </c>
      <c r="H72" s="401">
        <f>D72*'Teine 19'!H72/'Teine 19'!D72</f>
        <v>1.278</v>
      </c>
    </row>
    <row r="73" spans="2:8">
      <c r="B73" s="39"/>
      <c r="C73" s="416" t="str">
        <f>'Teine 19'!C73</f>
        <v>Mahla-õlikaste</v>
      </c>
      <c r="D73" s="404">
        <v>10</v>
      </c>
      <c r="E73" s="417">
        <f>D73*'Teine 19'!E73/'Teine 19'!D73</f>
        <v>64.378799999999998</v>
      </c>
      <c r="F73" s="401">
        <f>D73*'Teine 19'!F73/'Teine 19'!D73</f>
        <v>0.19410000000000002</v>
      </c>
      <c r="G73" s="401">
        <f>D73*'Teine 19'!G73/'Teine 19'!D73</f>
        <v>7.0611000000000006</v>
      </c>
      <c r="H73" s="401">
        <f>D73*'Teine 19'!H73/'Teine 19'!D73</f>
        <v>2.7100000000000003E-2</v>
      </c>
    </row>
    <row r="74" spans="2:8">
      <c r="B74" s="39"/>
      <c r="C74" s="416" t="str">
        <f>'Teine 19'!C74</f>
        <v>Peedi-piprajuuresalat</v>
      </c>
      <c r="D74" s="404">
        <v>50</v>
      </c>
      <c r="E74" s="417">
        <f>D74*'Teine 19'!E74/'Teine 19'!D74</f>
        <v>29.194500000000001</v>
      </c>
      <c r="F74" s="401">
        <f>D74*'Teine 19'!F74/'Teine 19'!D74</f>
        <v>5.1740000000000013</v>
      </c>
      <c r="G74" s="401">
        <f>D74*'Teine 19'!G74/'Teine 19'!D74</f>
        <v>0.83599999999999997</v>
      </c>
      <c r="H74" s="401">
        <f>D74*'Teine 19'!H74/'Teine 19'!D74</f>
        <v>0.77100000000000013</v>
      </c>
    </row>
    <row r="75" spans="2:8" ht="15.75">
      <c r="B75" s="54"/>
      <c r="C75" s="416" t="str">
        <f>'Teine 19'!C75</f>
        <v>Hiina kapsas, marineeritud punane sibul, brokoli</v>
      </c>
      <c r="D75" s="404">
        <v>30</v>
      </c>
      <c r="E75" s="417">
        <f>D75*'Teine 19'!E75/'Teine 19'!D75</f>
        <v>9.0259999999999998</v>
      </c>
      <c r="F75" s="401">
        <f>D75*'Teine 19'!F75/'Teine 19'!D75</f>
        <v>1.6300000000000001</v>
      </c>
      <c r="G75" s="401">
        <f>D75*'Teine 19'!G75/'Teine 19'!D75</f>
        <v>0.11000000000000001</v>
      </c>
      <c r="H75" s="401">
        <f>D75*'Teine 19'!H75/'Teine 19'!D75</f>
        <v>0.7</v>
      </c>
    </row>
    <row r="76" spans="2:8" ht="15.75">
      <c r="B76" s="54"/>
      <c r="C76" s="416" t="str">
        <f>'Teine 19'!C76</f>
        <v>Seemnesegu (mahe)</v>
      </c>
      <c r="D76" s="404">
        <v>10</v>
      </c>
      <c r="E76" s="417">
        <f>D76*'Teine 19'!E76/'Teine 19'!D76</f>
        <v>60.876700000000007</v>
      </c>
      <c r="F76" s="401">
        <f>D76*'Teine 19'!F76/'Teine 19'!D76</f>
        <v>1.2800000000000002</v>
      </c>
      <c r="G76" s="401">
        <f>D76*'Teine 19'!G76/'Teine 19'!D76</f>
        <v>5.1567000000000007</v>
      </c>
      <c r="H76" s="401">
        <f>D76*'Teine 19'!H76/'Teine 19'!D76</f>
        <v>2.8233000000000001</v>
      </c>
    </row>
    <row r="77" spans="2:8" ht="15.75">
      <c r="B77" s="54"/>
      <c r="C77" s="412" t="s">
        <v>55</v>
      </c>
      <c r="D77" s="406">
        <v>25</v>
      </c>
      <c r="E77" s="418">
        <v>14.1</v>
      </c>
      <c r="F77" s="404">
        <v>1.22</v>
      </c>
      <c r="G77" s="404">
        <v>0.64</v>
      </c>
      <c r="H77" s="404">
        <v>0.86</v>
      </c>
    </row>
    <row r="78" spans="2:8">
      <c r="B78" s="39"/>
      <c r="C78" s="416" t="str">
        <f>'Teine 19'!C78</f>
        <v>Mahl (erinevad maitsed)</v>
      </c>
      <c r="D78" s="404">
        <v>25</v>
      </c>
      <c r="E78" s="417">
        <f>D78*'Teine 19'!E78/'Teine 19'!D78</f>
        <v>12.132200000000001</v>
      </c>
      <c r="F78" s="401">
        <f>D78*'Teine 19'!F78/'Teine 19'!D78</f>
        <v>2.9455</v>
      </c>
      <c r="G78" s="401">
        <f>D78*'Teine 19'!G78/'Teine 19'!D78</f>
        <v>1.2500000000000001E-2</v>
      </c>
      <c r="H78" s="401">
        <f>D78*'Teine 19'!H78/'Teine 19'!D78</f>
        <v>9.0749999999999997E-2</v>
      </c>
    </row>
    <row r="79" spans="2:8">
      <c r="B79" s="39"/>
      <c r="C79" s="416" t="str">
        <f>'Teine 19'!C79</f>
        <v>Joogijogurt R 1,5%, maitsestatud (L)</v>
      </c>
      <c r="D79" s="404">
        <v>25</v>
      </c>
      <c r="E79" s="417">
        <f>D79*'Teine 19'!E79/'Teine 19'!D79</f>
        <v>18.686499999999999</v>
      </c>
      <c r="F79" s="401">
        <f>D79*'Teine 19'!F79/'Teine 19'!D79</f>
        <v>3.0307499999999998</v>
      </c>
      <c r="G79" s="401">
        <f>D79*'Teine 19'!G79/'Teine 19'!D79</f>
        <v>0.375</v>
      </c>
      <c r="H79" s="401">
        <f>D79*'Teine 19'!H79/'Teine 19'!D79</f>
        <v>0.8</v>
      </c>
    </row>
    <row r="80" spans="2:8" ht="15.75">
      <c r="B80" s="54"/>
      <c r="C80" s="416" t="str">
        <f>'Teine 19'!C80</f>
        <v>Tee, suhkruta</v>
      </c>
      <c r="D80" s="406">
        <v>50</v>
      </c>
      <c r="E80" s="417">
        <f>D80*'Teine 19'!E80/'Teine 19'!D80</f>
        <v>0.2</v>
      </c>
      <c r="F80" s="401">
        <f>D80*'Teine 19'!F80/'Teine 19'!D80</f>
        <v>0</v>
      </c>
      <c r="G80" s="401">
        <f>D80*'Teine 19'!G80/'Teine 19'!D80</f>
        <v>0</v>
      </c>
      <c r="H80" s="401">
        <f>D80*'Teine 19'!H80/'Teine 19'!D80</f>
        <v>0.05</v>
      </c>
    </row>
    <row r="81" spans="2:8" ht="15.75">
      <c r="B81" s="54"/>
      <c r="C81" s="416" t="str">
        <f>'Teine 19'!C81</f>
        <v>Rukkileiva (3 sorti) - ja sepikutoodete valik  (G)</v>
      </c>
      <c r="D81" s="407">
        <v>50</v>
      </c>
      <c r="E81" s="417">
        <f>D81*'Teine 19'!E81/'Teine 19'!D81</f>
        <v>123.1</v>
      </c>
      <c r="F81" s="401">
        <f>D81*'Teine 19'!F81/'Teine 19'!D81</f>
        <v>26.15</v>
      </c>
      <c r="G81" s="401">
        <f>D81*'Teine 19'!G81/'Teine 19'!D81</f>
        <v>1</v>
      </c>
      <c r="H81" s="401">
        <f>D81*'Teine 19'!H81/'Teine 19'!D81</f>
        <v>3.5750000000000002</v>
      </c>
    </row>
    <row r="82" spans="2:8" ht="15.75">
      <c r="B82" s="54"/>
      <c r="C82" s="412" t="s">
        <v>36</v>
      </c>
      <c r="D82" s="407">
        <v>50</v>
      </c>
      <c r="E82" s="417">
        <f>D82*'Teine 19'!E82/'Teine 19'!D82</f>
        <v>24.04</v>
      </c>
      <c r="F82" s="401">
        <f>D82*'Teine 19'!F82/'Teine 19'!D82</f>
        <v>6.74</v>
      </c>
      <c r="G82" s="401">
        <f>D82*'Teine 19'!G82/'Teine 19'!D82</f>
        <v>0</v>
      </c>
      <c r="H82" s="401">
        <f>D82*'Teine 19'!H82/'Teine 19'!D82</f>
        <v>0</v>
      </c>
    </row>
    <row r="83" spans="2:8" s="53" customFormat="1" ht="15.75">
      <c r="B83" s="26"/>
      <c r="C83" s="313" t="s">
        <v>7</v>
      </c>
      <c r="D83" s="29"/>
      <c r="E83" s="328">
        <f>SUM(E67:E82)</f>
        <v>907.95319999999992</v>
      </c>
      <c r="F83" s="57">
        <f t="shared" ref="F83:H83" si="4">SUM(F67:F82)</f>
        <v>116.82535</v>
      </c>
      <c r="G83" s="57">
        <f t="shared" si="4"/>
        <v>37.325299999999999</v>
      </c>
      <c r="H83" s="57">
        <f t="shared" si="4"/>
        <v>31.832150000000002</v>
      </c>
    </row>
    <row r="84" spans="2:8" ht="15.75">
      <c r="B84" s="37"/>
      <c r="C84" s="283" t="s">
        <v>13</v>
      </c>
      <c r="D84" s="314"/>
      <c r="E84" s="310">
        <f>AVERAGE(E22,E35,E53,E65,E83)</f>
        <v>831.23806000000002</v>
      </c>
      <c r="F84" s="79">
        <f>AVERAGE(F22,F35,F53,F65,F83)</f>
        <v>111.36848999999998</v>
      </c>
      <c r="G84" s="79">
        <f>AVERAGE(G22,G35,G53,G65,G83)</f>
        <v>26.491980000000002</v>
      </c>
      <c r="H84" s="79">
        <f>AVERAGE(H22,H35,H53,H65,H83)</f>
        <v>25.047850000000004</v>
      </c>
    </row>
    <row r="85" spans="2:8" ht="15.75">
      <c r="B85" s="452" t="s">
        <v>88</v>
      </c>
      <c r="C85" s="452"/>
      <c r="D85" s="452"/>
      <c r="E85" s="80"/>
      <c r="F85" s="80"/>
      <c r="G85" s="80"/>
      <c r="H85" s="80"/>
    </row>
    <row r="86" spans="2:8">
      <c r="B86" s="437" t="s">
        <v>80</v>
      </c>
      <c r="C86" s="437"/>
      <c r="D86" s="437"/>
    </row>
    <row r="87" spans="2:8">
      <c r="B87" s="437" t="s">
        <v>81</v>
      </c>
      <c r="C87" s="437"/>
      <c r="D87" s="437"/>
      <c r="E87" s="4"/>
      <c r="F87" s="4"/>
      <c r="G87" s="4"/>
      <c r="H87" s="45"/>
    </row>
    <row r="88" spans="2:8" ht="33" customHeight="1">
      <c r="B88" s="443" t="s">
        <v>171</v>
      </c>
      <c r="C88" s="443"/>
      <c r="D88" s="443"/>
    </row>
    <row r="89" spans="2:8" ht="15.75">
      <c r="B89" s="438" t="s">
        <v>89</v>
      </c>
      <c r="C89" s="438"/>
      <c r="D89" s="438"/>
    </row>
    <row r="90" spans="2:8">
      <c r="B90" s="230" t="s">
        <v>84</v>
      </c>
      <c r="C90" s="437" t="s">
        <v>87</v>
      </c>
      <c r="D90" s="437"/>
    </row>
    <row r="91" spans="2:8">
      <c r="B91" s="230" t="s">
        <v>85</v>
      </c>
      <c r="C91" s="437" t="s">
        <v>86</v>
      </c>
      <c r="D91" s="437"/>
    </row>
    <row r="92" spans="2:8">
      <c r="B92" s="230" t="s">
        <v>79</v>
      </c>
      <c r="C92" s="437"/>
      <c r="D92" s="437"/>
    </row>
    <row r="93" spans="2:8" ht="15.75">
      <c r="B93" s="438" t="s">
        <v>82</v>
      </c>
      <c r="C93" s="438"/>
      <c r="D93" s="438"/>
    </row>
    <row r="94" spans="2:8">
      <c r="B94" s="437" t="s">
        <v>90</v>
      </c>
      <c r="C94" s="437"/>
      <c r="D94" s="437"/>
    </row>
  </sheetData>
  <mergeCells count="12">
    <mergeCell ref="B1:C4"/>
    <mergeCell ref="D1:D5"/>
    <mergeCell ref="B85:D85"/>
    <mergeCell ref="B86:D86"/>
    <mergeCell ref="B87:D87"/>
    <mergeCell ref="B93:D93"/>
    <mergeCell ref="B94:D94"/>
    <mergeCell ref="B88:D88"/>
    <mergeCell ref="B89:D89"/>
    <mergeCell ref="C90:D90"/>
    <mergeCell ref="C91:D91"/>
    <mergeCell ref="C92:D92"/>
  </mergeCells>
  <pageMargins left="0.7" right="0.7" top="0.75" bottom="0.75" header="0.3" footer="0.3"/>
  <pageSetup paperSize="9" scale="4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Props1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EEC9C1-A7B3-4CE2-8DEE-D10A6662399B}">
  <ds:schemaRefs>
    <ds:schemaRef ds:uri="6701a4f5-800b-44fa-bf5f-bc261db538fe"/>
    <ds:schemaRef ds:uri="http://purl.org/dc/elements/1.1/"/>
    <ds:schemaRef ds:uri="f671aa42-d00e-4959-96d4-a1ad1e0c3285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Teine 19</vt:lpstr>
      <vt:lpstr>Teine 20</vt:lpstr>
      <vt:lpstr>Teine 21</vt:lpstr>
      <vt:lpstr>Teine 22</vt:lpstr>
      <vt:lpstr>Esimene 19</vt:lpstr>
      <vt:lpstr>Esimene 20</vt:lpstr>
      <vt:lpstr>Esimene 21</vt:lpstr>
      <vt:lpstr>Esimene 22</vt:lpstr>
      <vt:lpstr>Kolmas 19</vt:lpstr>
      <vt:lpstr>Kolmas 20</vt:lpstr>
      <vt:lpstr>Kolmas 21</vt:lpstr>
      <vt:lpstr>Kolmas 22</vt:lpstr>
      <vt:lpstr>'Esimene 19'!Print_Area</vt:lpstr>
      <vt:lpstr>'Esimene 20'!Print_Area</vt:lpstr>
      <vt:lpstr>'Esimene 21'!Print_Area</vt:lpstr>
      <vt:lpstr>'Esimene 22'!Print_Area</vt:lpstr>
      <vt:lpstr>'Kolmas 19'!Print_Area</vt:lpstr>
      <vt:lpstr>'Kolmas 20'!Print_Area</vt:lpstr>
      <vt:lpstr>'Kolmas 21'!Print_Area</vt:lpstr>
      <vt:lpstr>'Kolmas 22'!Print_Area</vt:lpstr>
      <vt:lpstr>'Teine 19'!Print_Area</vt:lpstr>
      <vt:lpstr>'Teine 20'!Print_Area</vt:lpstr>
      <vt:lpstr>'Teine 21'!Print_Area</vt:lpstr>
      <vt:lpstr>'Teine 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Narva</cp:lastModifiedBy>
  <cp:revision/>
  <cp:lastPrinted>2025-04-07T12:38:38Z</cp:lastPrinted>
  <dcterms:created xsi:type="dcterms:W3CDTF">2016-09-13T12:12:48Z</dcterms:created>
  <dcterms:modified xsi:type="dcterms:W3CDTF">2025-04-22T07:36:43Z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