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\Desktop\MÄRTS 2025\"/>
    </mc:Choice>
  </mc:AlternateContent>
  <xr:revisionPtr revIDLastSave="0" documentId="13_ncr:1_{DB85DA62-BCCD-4CA3-9D40-2C941F3005CC}" xr6:coauthVersionLast="47" xr6:coauthVersionMax="47" xr10:uidLastSave="{00000000-0000-0000-0000-000000000000}"/>
  <bookViews>
    <workbookView xWindow="-110" yWindow="-110" windowWidth="19420" windowHeight="10300" tabRatio="821" xr2:uid="{00000000-000D-0000-FFFF-FFFF00000000}"/>
  </bookViews>
  <sheets>
    <sheet name="Teine 10" sheetId="25" r:id="rId1"/>
    <sheet name="Teine 11" sheetId="5" r:id="rId2"/>
    <sheet name="Teine 12" sheetId="3" r:id="rId3"/>
    <sheet name="Teine 13" sheetId="24" r:id="rId4"/>
    <sheet name="Esimene 10" sheetId="27" r:id="rId5"/>
    <sheet name="Esimene 11" sheetId="6" r:id="rId6"/>
    <sheet name="Esimene 12" sheetId="7" r:id="rId7"/>
    <sheet name="Esimene 13" sheetId="26" r:id="rId8"/>
    <sheet name="Kolmas 10" sheetId="29" r:id="rId9"/>
    <sheet name="Kolmas 11" sheetId="9" r:id="rId10"/>
    <sheet name="Kolmas 12" sheetId="10" r:id="rId11"/>
    <sheet name="Kolmas 13" sheetId="28" r:id="rId12"/>
  </sheets>
  <definedNames>
    <definedName name="_xlnm.Print_Area" localSheetId="4">'Esimene 10'!$B$1:$H$96</definedName>
    <definedName name="_xlnm.Print_Area" localSheetId="5">'Esimene 11'!$B$1:$H$91</definedName>
    <definedName name="_xlnm.Print_Area" localSheetId="6">'Esimene 12'!$B$1:$H$99</definedName>
    <definedName name="_xlnm.Print_Area" localSheetId="7">'Esimene 13'!$B$1:$H$93</definedName>
    <definedName name="_xlnm.Print_Area" localSheetId="8">'Kolmas 10'!$B$1:$H$96</definedName>
    <definedName name="_xlnm.Print_Area" localSheetId="9">'Kolmas 11'!$B$1:$H$91</definedName>
    <definedName name="_xlnm.Print_Area" localSheetId="10">'Kolmas 12'!$B$1:$H$99</definedName>
    <definedName name="_xlnm.Print_Area" localSheetId="11">'Kolmas 13'!$B$1:$H$93</definedName>
    <definedName name="_xlnm.Print_Area" localSheetId="0">'Teine 10'!$B$1:$H$96</definedName>
    <definedName name="_xlnm.Print_Area" localSheetId="1">'Teine 11'!$B$1:$H$91</definedName>
    <definedName name="_xlnm.Print_Area" localSheetId="2">'Teine 12'!$B$1:$H$99</definedName>
    <definedName name="_xlnm.Print_Area" localSheetId="3">'Teine 13'!$B$1:$H$93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9" l="1"/>
  <c r="G84" i="9" s="1"/>
  <c r="H84" i="9" s="1"/>
  <c r="E84" i="9"/>
  <c r="C84" i="9"/>
  <c r="B5" i="6"/>
  <c r="F46" i="10"/>
  <c r="G46" i="10" s="1"/>
  <c r="H46" i="10" s="1"/>
  <c r="E46" i="10"/>
  <c r="C46" i="10"/>
  <c r="F46" i="7"/>
  <c r="G46" i="7" s="1"/>
  <c r="H46" i="7" s="1"/>
  <c r="E46" i="7"/>
  <c r="C46" i="7"/>
  <c r="B5" i="7"/>
  <c r="C72" i="27"/>
  <c r="E29" i="28"/>
  <c r="F29" i="28" s="1"/>
  <c r="G29" i="28" s="1"/>
  <c r="H29" i="28" s="1"/>
  <c r="E27" i="26" l="1"/>
  <c r="F27" i="26" s="1"/>
  <c r="G27" i="26" s="1"/>
  <c r="H27" i="26" s="1"/>
  <c r="C27" i="26"/>
  <c r="E27" i="28"/>
  <c r="F27" i="28" s="1"/>
  <c r="G27" i="28" s="1"/>
  <c r="H27" i="28" s="1"/>
  <c r="C27" i="28"/>
  <c r="H72" i="28"/>
  <c r="H73" i="28"/>
  <c r="H74" i="28"/>
  <c r="H75" i="28"/>
  <c r="H76" i="28"/>
  <c r="H77" i="28"/>
  <c r="H78" i="28"/>
  <c r="H79" i="28"/>
  <c r="H80" i="28"/>
  <c r="H81" i="28"/>
  <c r="H82" i="28"/>
  <c r="H83" i="28"/>
  <c r="H84" i="28"/>
  <c r="H85" i="28"/>
  <c r="H86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C59" i="28"/>
  <c r="C60" i="28"/>
  <c r="C61" i="28"/>
  <c r="C63" i="28"/>
  <c r="C64" i="28"/>
  <c r="C65" i="28"/>
  <c r="C66" i="28"/>
  <c r="C72" i="28"/>
  <c r="C73" i="28"/>
  <c r="C74" i="28"/>
  <c r="C75" i="28"/>
  <c r="C76" i="28"/>
  <c r="C77" i="28"/>
  <c r="C78" i="28"/>
  <c r="C79" i="28"/>
  <c r="C80" i="28"/>
  <c r="C82" i="28"/>
  <c r="C83" i="28"/>
  <c r="C84" i="28"/>
  <c r="C85" i="28"/>
  <c r="E26" i="10"/>
  <c r="F26" i="10" s="1"/>
  <c r="G26" i="10" s="1"/>
  <c r="H26" i="10" s="1"/>
  <c r="E27" i="10"/>
  <c r="F27" i="10" s="1"/>
  <c r="G27" i="10" s="1"/>
  <c r="H27" i="10" s="1"/>
  <c r="E28" i="10"/>
  <c r="F28" i="10" s="1"/>
  <c r="G28" i="10" s="1"/>
  <c r="H28" i="10" s="1"/>
  <c r="E29" i="10"/>
  <c r="F29" i="10" s="1"/>
  <c r="G29" i="10" s="1"/>
  <c r="H29" i="10" s="1"/>
  <c r="E30" i="10"/>
  <c r="F30" i="10" s="1"/>
  <c r="G30" i="10" s="1"/>
  <c r="H30" i="10" s="1"/>
  <c r="E31" i="10"/>
  <c r="F31" i="10" s="1"/>
  <c r="G31" i="10" s="1"/>
  <c r="H31" i="10" s="1"/>
  <c r="E32" i="10"/>
  <c r="F32" i="10" s="1"/>
  <c r="G32" i="10" s="1"/>
  <c r="H32" i="10" s="1"/>
  <c r="E33" i="10"/>
  <c r="F33" i="10" s="1"/>
  <c r="G33" i="10" s="1"/>
  <c r="H33" i="10" s="1"/>
  <c r="E34" i="10"/>
  <c r="F34" i="10" s="1"/>
  <c r="G34" i="10" s="1"/>
  <c r="H34" i="10" s="1"/>
  <c r="E35" i="10"/>
  <c r="F35" i="10" s="1"/>
  <c r="G35" i="10" s="1"/>
  <c r="H35" i="10" s="1"/>
  <c r="E36" i="10"/>
  <c r="F36" i="10" s="1"/>
  <c r="G36" i="10" s="1"/>
  <c r="H36" i="10" s="1"/>
  <c r="E37" i="10"/>
  <c r="F37" i="10" s="1"/>
  <c r="G37" i="10" s="1"/>
  <c r="H37" i="10" s="1"/>
  <c r="E38" i="10"/>
  <c r="F38" i="10" s="1"/>
  <c r="E39" i="10"/>
  <c r="F39" i="10" s="1"/>
  <c r="G39" i="10" s="1"/>
  <c r="H39" i="10" s="1"/>
  <c r="E40" i="10"/>
  <c r="F40" i="10" s="1"/>
  <c r="G40" i="10" s="1"/>
  <c r="H40" i="10" s="1"/>
  <c r="E25" i="10"/>
  <c r="F25" i="10" s="1"/>
  <c r="G25" i="10" s="1"/>
  <c r="H25" i="10" s="1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25" i="10"/>
  <c r="E78" i="10"/>
  <c r="F78" i="10" s="1"/>
  <c r="G78" i="10" s="1"/>
  <c r="H78" i="10" s="1"/>
  <c r="E79" i="10"/>
  <c r="F79" i="10" s="1"/>
  <c r="G79" i="10" s="1"/>
  <c r="H79" i="10" s="1"/>
  <c r="E80" i="10"/>
  <c r="F80" i="10" s="1"/>
  <c r="G80" i="10" s="1"/>
  <c r="H80" i="10" s="1"/>
  <c r="E81" i="10"/>
  <c r="F81" i="10" s="1"/>
  <c r="G81" i="10" s="1"/>
  <c r="H81" i="10" s="1"/>
  <c r="E82" i="10"/>
  <c r="F82" i="10" s="1"/>
  <c r="G82" i="10" s="1"/>
  <c r="H82" i="10" s="1"/>
  <c r="E83" i="10"/>
  <c r="F83" i="10" s="1"/>
  <c r="G83" i="10" s="1"/>
  <c r="H83" i="10" s="1"/>
  <c r="E84" i="10"/>
  <c r="F84" i="10" s="1"/>
  <c r="G84" i="10" s="1"/>
  <c r="H84" i="10" s="1"/>
  <c r="E85" i="10"/>
  <c r="F85" i="10" s="1"/>
  <c r="G85" i="10" s="1"/>
  <c r="H85" i="10" s="1"/>
  <c r="E86" i="10"/>
  <c r="F86" i="10" s="1"/>
  <c r="G86" i="10" s="1"/>
  <c r="H86" i="10" s="1"/>
  <c r="E87" i="10"/>
  <c r="F87" i="10" s="1"/>
  <c r="G87" i="10" s="1"/>
  <c r="H87" i="10" s="1"/>
  <c r="E88" i="10"/>
  <c r="F88" i="10" s="1"/>
  <c r="G88" i="10" s="1"/>
  <c r="H88" i="10" s="1"/>
  <c r="E89" i="10"/>
  <c r="F89" i="10" s="1"/>
  <c r="G89" i="10" s="1"/>
  <c r="H89" i="10" s="1"/>
  <c r="E90" i="10"/>
  <c r="F90" i="10" s="1"/>
  <c r="E91" i="10"/>
  <c r="F91" i="10" s="1"/>
  <c r="G91" i="10" s="1"/>
  <c r="H91" i="10" s="1"/>
  <c r="E92" i="10"/>
  <c r="F92" i="10" s="1"/>
  <c r="G92" i="10" s="1"/>
  <c r="H92" i="10" s="1"/>
  <c r="E77" i="10"/>
  <c r="F77" i="10" s="1"/>
  <c r="G77" i="10" s="1"/>
  <c r="H77" i="10" s="1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77" i="10"/>
  <c r="E78" i="26"/>
  <c r="F78" i="26" s="1"/>
  <c r="G78" i="26" s="1"/>
  <c r="H78" i="26" s="1"/>
  <c r="C78" i="26"/>
  <c r="C59" i="26"/>
  <c r="E40" i="7"/>
  <c r="F40" i="7" s="1"/>
  <c r="G40" i="7" s="1"/>
  <c r="H40" i="7" s="1"/>
  <c r="E26" i="7"/>
  <c r="F26" i="7" s="1"/>
  <c r="G26" i="7" s="1"/>
  <c r="H26" i="7" s="1"/>
  <c r="E27" i="7"/>
  <c r="F27" i="7" s="1"/>
  <c r="G27" i="7" s="1"/>
  <c r="H27" i="7" s="1"/>
  <c r="E28" i="7"/>
  <c r="F28" i="7" s="1"/>
  <c r="G28" i="7" s="1"/>
  <c r="H28" i="7" s="1"/>
  <c r="E29" i="7"/>
  <c r="F29" i="7" s="1"/>
  <c r="G29" i="7" s="1"/>
  <c r="H29" i="7" s="1"/>
  <c r="E30" i="7"/>
  <c r="F30" i="7" s="1"/>
  <c r="G30" i="7" s="1"/>
  <c r="H30" i="7" s="1"/>
  <c r="E31" i="7"/>
  <c r="F31" i="7" s="1"/>
  <c r="G31" i="7" s="1"/>
  <c r="H31" i="7" s="1"/>
  <c r="E32" i="7"/>
  <c r="F32" i="7" s="1"/>
  <c r="G32" i="7" s="1"/>
  <c r="H32" i="7" s="1"/>
  <c r="E33" i="7"/>
  <c r="F33" i="7" s="1"/>
  <c r="G33" i="7" s="1"/>
  <c r="H33" i="7" s="1"/>
  <c r="E34" i="7"/>
  <c r="F34" i="7" s="1"/>
  <c r="G34" i="7" s="1"/>
  <c r="H34" i="7" s="1"/>
  <c r="E35" i="7"/>
  <c r="F35" i="7" s="1"/>
  <c r="G35" i="7" s="1"/>
  <c r="H35" i="7" s="1"/>
  <c r="E36" i="7"/>
  <c r="F36" i="7" s="1"/>
  <c r="G36" i="7" s="1"/>
  <c r="H36" i="7" s="1"/>
  <c r="E37" i="7"/>
  <c r="F37" i="7" s="1"/>
  <c r="G37" i="7" s="1"/>
  <c r="H37" i="7" s="1"/>
  <c r="E38" i="7"/>
  <c r="F38" i="7" s="1"/>
  <c r="E39" i="7"/>
  <c r="F39" i="7" s="1"/>
  <c r="G39" i="7" s="1"/>
  <c r="H39" i="7" s="1"/>
  <c r="E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25" i="7"/>
  <c r="E78" i="7"/>
  <c r="F78" i="7" s="1"/>
  <c r="G78" i="7" s="1"/>
  <c r="H78" i="7" s="1"/>
  <c r="E79" i="7"/>
  <c r="F79" i="7" s="1"/>
  <c r="G79" i="7" s="1"/>
  <c r="H79" i="7" s="1"/>
  <c r="E80" i="7"/>
  <c r="F80" i="7" s="1"/>
  <c r="G80" i="7" s="1"/>
  <c r="H80" i="7" s="1"/>
  <c r="E81" i="7"/>
  <c r="F81" i="7" s="1"/>
  <c r="G81" i="7" s="1"/>
  <c r="H81" i="7" s="1"/>
  <c r="E82" i="7"/>
  <c r="F82" i="7" s="1"/>
  <c r="G82" i="7" s="1"/>
  <c r="H82" i="7" s="1"/>
  <c r="E83" i="7"/>
  <c r="F83" i="7" s="1"/>
  <c r="G83" i="7" s="1"/>
  <c r="H83" i="7" s="1"/>
  <c r="E84" i="7"/>
  <c r="F84" i="7" s="1"/>
  <c r="G84" i="7" s="1"/>
  <c r="H84" i="7" s="1"/>
  <c r="E85" i="7"/>
  <c r="F85" i="7" s="1"/>
  <c r="G85" i="7" s="1"/>
  <c r="H85" i="7" s="1"/>
  <c r="E86" i="7"/>
  <c r="F86" i="7" s="1"/>
  <c r="G86" i="7" s="1"/>
  <c r="H86" i="7" s="1"/>
  <c r="E87" i="7"/>
  <c r="F87" i="7" s="1"/>
  <c r="G87" i="7" s="1"/>
  <c r="H87" i="7" s="1"/>
  <c r="E88" i="7"/>
  <c r="F88" i="7" s="1"/>
  <c r="G88" i="7" s="1"/>
  <c r="H88" i="7" s="1"/>
  <c r="E89" i="7"/>
  <c r="F89" i="7" s="1"/>
  <c r="G89" i="7" s="1"/>
  <c r="H89" i="7" s="1"/>
  <c r="E90" i="7"/>
  <c r="F90" i="7" s="1"/>
  <c r="E91" i="7"/>
  <c r="F91" i="7" s="1"/>
  <c r="G91" i="7" s="1"/>
  <c r="H91" i="7" s="1"/>
  <c r="E92" i="7"/>
  <c r="F92" i="7" s="1"/>
  <c r="G92" i="7" s="1"/>
  <c r="H92" i="7" s="1"/>
  <c r="E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77" i="7"/>
  <c r="C58" i="7"/>
  <c r="E58" i="7"/>
  <c r="F58" i="7"/>
  <c r="G58" i="7"/>
  <c r="H58" i="7"/>
  <c r="C59" i="7"/>
  <c r="E59" i="7"/>
  <c r="F59" i="7"/>
  <c r="G59" i="7"/>
  <c r="H59" i="7"/>
  <c r="C60" i="7"/>
  <c r="E60" i="7"/>
  <c r="F60" i="7"/>
  <c r="G60" i="7"/>
  <c r="H60" i="7"/>
  <c r="C61" i="7"/>
  <c r="E61" i="7"/>
  <c r="F61" i="7"/>
  <c r="G61" i="7"/>
  <c r="H61" i="7"/>
  <c r="C62" i="7"/>
  <c r="E62" i="7"/>
  <c r="F62" i="7"/>
  <c r="G62" i="7"/>
  <c r="H62" i="7"/>
  <c r="C63" i="7"/>
  <c r="E63" i="7"/>
  <c r="F63" i="7"/>
  <c r="G63" i="7"/>
  <c r="H63" i="7"/>
  <c r="C64" i="7"/>
  <c r="E64" i="7"/>
  <c r="F64" i="7"/>
  <c r="G64" i="7"/>
  <c r="H64" i="7"/>
  <c r="C65" i="7"/>
  <c r="E65" i="7"/>
  <c r="F65" i="7"/>
  <c r="G65" i="7"/>
  <c r="H65" i="7"/>
  <c r="C66" i="7"/>
  <c r="E66" i="7"/>
  <c r="F66" i="7"/>
  <c r="G66" i="7"/>
  <c r="H66" i="7"/>
  <c r="C67" i="7"/>
  <c r="E67" i="7"/>
  <c r="F67" i="7"/>
  <c r="G67" i="7"/>
  <c r="H67" i="7"/>
  <c r="C68" i="7"/>
  <c r="E68" i="7"/>
  <c r="F68" i="7"/>
  <c r="G68" i="7"/>
  <c r="H68" i="7"/>
  <c r="C69" i="7"/>
  <c r="E69" i="7"/>
  <c r="F69" i="7"/>
  <c r="G69" i="7"/>
  <c r="H69" i="7"/>
  <c r="C70" i="7"/>
  <c r="E70" i="7"/>
  <c r="F70" i="7"/>
  <c r="G70" i="7"/>
  <c r="H70" i="7"/>
  <c r="C71" i="7"/>
  <c r="E71" i="7"/>
  <c r="F71" i="7"/>
  <c r="G71" i="7"/>
  <c r="H71" i="7"/>
  <c r="C72" i="7"/>
  <c r="E72" i="7"/>
  <c r="F72" i="7"/>
  <c r="G72" i="7"/>
  <c r="H72" i="7"/>
  <c r="C73" i="7"/>
  <c r="E73" i="7"/>
  <c r="F73" i="7"/>
  <c r="G73" i="7"/>
  <c r="H73" i="7"/>
  <c r="C44" i="7"/>
  <c r="E44" i="7"/>
  <c r="F44" i="7"/>
  <c r="G44" i="7"/>
  <c r="H44" i="7"/>
  <c r="C45" i="7"/>
  <c r="E45" i="7"/>
  <c r="F45" i="7"/>
  <c r="G45" i="7"/>
  <c r="H45" i="7"/>
  <c r="C47" i="7"/>
  <c r="E47" i="7"/>
  <c r="F47" i="7"/>
  <c r="G47" i="7"/>
  <c r="H47" i="7"/>
  <c r="C48" i="7"/>
  <c r="E48" i="7"/>
  <c r="F48" i="7"/>
  <c r="G48" i="7"/>
  <c r="H48" i="7"/>
  <c r="C49" i="7"/>
  <c r="E49" i="7"/>
  <c r="F49" i="7"/>
  <c r="G49" i="7"/>
  <c r="H49" i="7"/>
  <c r="C50" i="7"/>
  <c r="E50" i="7"/>
  <c r="F50" i="7"/>
  <c r="G50" i="7"/>
  <c r="H50" i="7"/>
  <c r="C51" i="7"/>
  <c r="E51" i="7"/>
  <c r="F51" i="7"/>
  <c r="G51" i="7"/>
  <c r="H51" i="7"/>
  <c r="C52" i="7"/>
  <c r="E52" i="7"/>
  <c r="F52" i="7"/>
  <c r="G52" i="7"/>
  <c r="H52" i="7"/>
  <c r="C53" i="7"/>
  <c r="E53" i="7"/>
  <c r="F53" i="7"/>
  <c r="G53" i="7"/>
  <c r="H53" i="7"/>
  <c r="C54" i="7"/>
  <c r="E54" i="7"/>
  <c r="F54" i="7"/>
  <c r="G54" i="7"/>
  <c r="H54" i="7"/>
  <c r="C71" i="6"/>
  <c r="E55" i="3"/>
  <c r="F55" i="3"/>
  <c r="G55" i="3"/>
  <c r="H55" i="3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76" i="29"/>
  <c r="G77" i="29"/>
  <c r="G78" i="29"/>
  <c r="G79" i="29"/>
  <c r="G80" i="29"/>
  <c r="G81" i="29"/>
  <c r="G82" i="29"/>
  <c r="G83" i="29"/>
  <c r="G84" i="29"/>
  <c r="G85" i="29"/>
  <c r="G86" i="29"/>
  <c r="G87" i="29"/>
  <c r="G88" i="29"/>
  <c r="G89" i="29"/>
  <c r="G76" i="29"/>
  <c r="F77" i="29"/>
  <c r="F78" i="29"/>
  <c r="F79" i="29"/>
  <c r="F80" i="29"/>
  <c r="F81" i="29"/>
  <c r="F82" i="29"/>
  <c r="F83" i="29"/>
  <c r="F84" i="29"/>
  <c r="F85" i="29"/>
  <c r="F86" i="29"/>
  <c r="F87" i="29"/>
  <c r="F88" i="29"/>
  <c r="F89" i="29"/>
  <c r="F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76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57" i="29"/>
  <c r="H45" i="29"/>
  <c r="H46" i="29"/>
  <c r="H47" i="29"/>
  <c r="H48" i="29"/>
  <c r="H49" i="29"/>
  <c r="H50" i="29"/>
  <c r="H51" i="29"/>
  <c r="H52" i="29"/>
  <c r="H53" i="29"/>
  <c r="H44" i="29"/>
  <c r="G45" i="29"/>
  <c r="G46" i="29"/>
  <c r="G47" i="29"/>
  <c r="G48" i="29"/>
  <c r="G49" i="29"/>
  <c r="G50" i="29"/>
  <c r="G51" i="29"/>
  <c r="G52" i="29"/>
  <c r="G53" i="29"/>
  <c r="G44" i="29"/>
  <c r="F45" i="29"/>
  <c r="F46" i="29"/>
  <c r="F47" i="29"/>
  <c r="F48" i="29"/>
  <c r="F49" i="29"/>
  <c r="F50" i="29"/>
  <c r="F51" i="29"/>
  <c r="F52" i="29"/>
  <c r="F53" i="29"/>
  <c r="F44" i="29"/>
  <c r="E45" i="29"/>
  <c r="E46" i="29"/>
  <c r="E47" i="29"/>
  <c r="E48" i="29"/>
  <c r="E49" i="29"/>
  <c r="E50" i="29"/>
  <c r="E51" i="29"/>
  <c r="E52" i="29"/>
  <c r="E53" i="29"/>
  <c r="E44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25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7" i="29"/>
  <c r="C77" i="29"/>
  <c r="C78" i="29"/>
  <c r="C79" i="29"/>
  <c r="C80" i="29"/>
  <c r="C81" i="29"/>
  <c r="C82" i="29"/>
  <c r="C83" i="29"/>
  <c r="C85" i="29"/>
  <c r="C86" i="29"/>
  <c r="C87" i="29"/>
  <c r="C88" i="29"/>
  <c r="C76" i="29"/>
  <c r="C58" i="29"/>
  <c r="C59" i="29"/>
  <c r="C60" i="29"/>
  <c r="C61" i="29"/>
  <c r="C62" i="29"/>
  <c r="C63" i="29"/>
  <c r="C64" i="29"/>
  <c r="C65" i="29"/>
  <c r="C66" i="29"/>
  <c r="C68" i="29"/>
  <c r="C69" i="29"/>
  <c r="C70" i="29"/>
  <c r="C71" i="29"/>
  <c r="C57" i="29"/>
  <c r="C45" i="29"/>
  <c r="C46" i="29"/>
  <c r="C47" i="29"/>
  <c r="C49" i="29"/>
  <c r="C50" i="29"/>
  <c r="C51" i="29"/>
  <c r="C52" i="29"/>
  <c r="C44" i="29"/>
  <c r="C26" i="29"/>
  <c r="C27" i="29"/>
  <c r="C28" i="29"/>
  <c r="C29" i="29"/>
  <c r="C30" i="29"/>
  <c r="C31" i="29"/>
  <c r="C32" i="29"/>
  <c r="C33" i="29"/>
  <c r="C34" i="29"/>
  <c r="C36" i="29"/>
  <c r="C37" i="29"/>
  <c r="C38" i="29"/>
  <c r="C39" i="29"/>
  <c r="C25" i="29"/>
  <c r="C8" i="29"/>
  <c r="C9" i="29"/>
  <c r="C10" i="29"/>
  <c r="C11" i="29"/>
  <c r="C12" i="29"/>
  <c r="C13" i="29"/>
  <c r="C14" i="29"/>
  <c r="C15" i="29"/>
  <c r="C17" i="29"/>
  <c r="C18" i="29"/>
  <c r="C19" i="29"/>
  <c r="C20" i="29"/>
  <c r="C7" i="29"/>
  <c r="H71" i="28"/>
  <c r="G71" i="28"/>
  <c r="F71" i="28"/>
  <c r="E71" i="28"/>
  <c r="H59" i="28"/>
  <c r="H60" i="28"/>
  <c r="H61" i="28"/>
  <c r="H62" i="28"/>
  <c r="H63" i="28"/>
  <c r="H64" i="28"/>
  <c r="H65" i="28"/>
  <c r="H66" i="28"/>
  <c r="H67" i="28"/>
  <c r="H58" i="28"/>
  <c r="G59" i="28"/>
  <c r="G60" i="28"/>
  <c r="G61" i="28"/>
  <c r="G62" i="28"/>
  <c r="G63" i="28"/>
  <c r="G64" i="28"/>
  <c r="G65" i="28"/>
  <c r="G66" i="28"/>
  <c r="G67" i="28"/>
  <c r="G58" i="28"/>
  <c r="F59" i="28"/>
  <c r="F60" i="28"/>
  <c r="F61" i="28"/>
  <c r="F62" i="28"/>
  <c r="F63" i="28"/>
  <c r="F64" i="28"/>
  <c r="F65" i="28"/>
  <c r="F66" i="28"/>
  <c r="F67" i="28"/>
  <c r="F58" i="28"/>
  <c r="E59" i="28"/>
  <c r="E60" i="28"/>
  <c r="E61" i="28"/>
  <c r="E62" i="28"/>
  <c r="E63" i="28"/>
  <c r="E64" i="28"/>
  <c r="E65" i="28"/>
  <c r="E66" i="28"/>
  <c r="E67" i="28"/>
  <c r="E58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39" i="28"/>
  <c r="H26" i="28"/>
  <c r="H28" i="28"/>
  <c r="H30" i="28"/>
  <c r="H31" i="28"/>
  <c r="H32" i="28"/>
  <c r="H33" i="28"/>
  <c r="H34" i="28"/>
  <c r="H35" i="28"/>
  <c r="H25" i="28"/>
  <c r="G26" i="28"/>
  <c r="G28" i="28"/>
  <c r="G30" i="28"/>
  <c r="G31" i="28"/>
  <c r="G32" i="28"/>
  <c r="G33" i="28"/>
  <c r="G34" i="28"/>
  <c r="G35" i="28"/>
  <c r="G25" i="28"/>
  <c r="F26" i="28"/>
  <c r="F28" i="28"/>
  <c r="F30" i="28"/>
  <c r="F31" i="28"/>
  <c r="F32" i="28"/>
  <c r="F33" i="28"/>
  <c r="F34" i="28"/>
  <c r="F35" i="28"/>
  <c r="F25" i="28"/>
  <c r="E26" i="28"/>
  <c r="E28" i="28"/>
  <c r="E30" i="28"/>
  <c r="E31" i="28"/>
  <c r="E32" i="28"/>
  <c r="E33" i="28"/>
  <c r="E34" i="28"/>
  <c r="E35" i="28"/>
  <c r="E25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7" i="28"/>
  <c r="F21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7" i="28"/>
  <c r="C71" i="28"/>
  <c r="C58" i="28"/>
  <c r="C40" i="28"/>
  <c r="C41" i="28"/>
  <c r="C42" i="28"/>
  <c r="C43" i="28"/>
  <c r="C44" i="28"/>
  <c r="C45" i="28"/>
  <c r="C46" i="28"/>
  <c r="C47" i="28"/>
  <c r="C48" i="28"/>
  <c r="C50" i="28"/>
  <c r="C51" i="28"/>
  <c r="C52" i="28"/>
  <c r="C53" i="28"/>
  <c r="C54" i="28"/>
  <c r="C39" i="28"/>
  <c r="C26" i="28"/>
  <c r="C28" i="28"/>
  <c r="C29" i="28"/>
  <c r="C31" i="28"/>
  <c r="C32" i="28"/>
  <c r="C33" i="28"/>
  <c r="C34" i="28"/>
  <c r="C25" i="28"/>
  <c r="C8" i="28"/>
  <c r="C9" i="28"/>
  <c r="C10" i="28"/>
  <c r="C11" i="28"/>
  <c r="C12" i="28"/>
  <c r="C13" i="28"/>
  <c r="C14" i="28"/>
  <c r="C15" i="28"/>
  <c r="C17" i="28"/>
  <c r="C18" i="28"/>
  <c r="C19" i="28"/>
  <c r="C20" i="28"/>
  <c r="C7" i="28"/>
  <c r="H77" i="27"/>
  <c r="H78" i="27"/>
  <c r="H79" i="27"/>
  <c r="H80" i="27"/>
  <c r="H81" i="27"/>
  <c r="H82" i="27"/>
  <c r="H83" i="27"/>
  <c r="H84" i="27"/>
  <c r="H85" i="27"/>
  <c r="H86" i="27"/>
  <c r="H87" i="27"/>
  <c r="H88" i="27"/>
  <c r="H89" i="27"/>
  <c r="H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76" i="27"/>
  <c r="H58" i="27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57" i="27"/>
  <c r="H45" i="27"/>
  <c r="H46" i="27"/>
  <c r="H47" i="27"/>
  <c r="H48" i="27"/>
  <c r="H49" i="27"/>
  <c r="H50" i="27"/>
  <c r="H51" i="27"/>
  <c r="H52" i="27"/>
  <c r="H53" i="27"/>
  <c r="H44" i="27"/>
  <c r="G45" i="27"/>
  <c r="G46" i="27"/>
  <c r="G47" i="27"/>
  <c r="G48" i="27"/>
  <c r="G49" i="27"/>
  <c r="G50" i="27"/>
  <c r="G51" i="27"/>
  <c r="G52" i="27"/>
  <c r="G53" i="27"/>
  <c r="G44" i="27"/>
  <c r="F45" i="27"/>
  <c r="F46" i="27"/>
  <c r="F47" i="27"/>
  <c r="F48" i="27"/>
  <c r="F49" i="27"/>
  <c r="F50" i="27"/>
  <c r="F51" i="27"/>
  <c r="F52" i="27"/>
  <c r="F53" i="27"/>
  <c r="F44" i="27"/>
  <c r="E45" i="27"/>
  <c r="E46" i="27"/>
  <c r="E47" i="27"/>
  <c r="E48" i="27"/>
  <c r="E49" i="27"/>
  <c r="E50" i="27"/>
  <c r="E51" i="27"/>
  <c r="E52" i="27"/>
  <c r="E53" i="27"/>
  <c r="E44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25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7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76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7" i="27"/>
  <c r="C45" i="27"/>
  <c r="C46" i="27"/>
  <c r="C47" i="27"/>
  <c r="C48" i="27"/>
  <c r="C49" i="27"/>
  <c r="C50" i="27"/>
  <c r="C51" i="27"/>
  <c r="C52" i="27"/>
  <c r="C53" i="27"/>
  <c r="C44" i="27"/>
  <c r="C25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7" i="27"/>
  <c r="H72" i="26"/>
  <c r="H73" i="26"/>
  <c r="H74" i="26"/>
  <c r="H75" i="26"/>
  <c r="H76" i="26"/>
  <c r="H77" i="26"/>
  <c r="H79" i="26"/>
  <c r="H80" i="26"/>
  <c r="H81" i="26"/>
  <c r="H82" i="26"/>
  <c r="H83" i="26"/>
  <c r="H84" i="26"/>
  <c r="H85" i="26"/>
  <c r="H86" i="26"/>
  <c r="H71" i="26"/>
  <c r="G72" i="26"/>
  <c r="G73" i="26"/>
  <c r="G74" i="26"/>
  <c r="G75" i="26"/>
  <c r="G76" i="26"/>
  <c r="G77" i="26"/>
  <c r="G79" i="26"/>
  <c r="G80" i="26"/>
  <c r="G81" i="26"/>
  <c r="G82" i="26"/>
  <c r="G83" i="26"/>
  <c r="G84" i="26"/>
  <c r="G85" i="26"/>
  <c r="G86" i="26"/>
  <c r="G71" i="26"/>
  <c r="F72" i="26"/>
  <c r="F73" i="26"/>
  <c r="F74" i="26"/>
  <c r="F75" i="26"/>
  <c r="F76" i="26"/>
  <c r="F77" i="26"/>
  <c r="F79" i="26"/>
  <c r="F80" i="26"/>
  <c r="F81" i="26"/>
  <c r="F82" i="26"/>
  <c r="F83" i="26"/>
  <c r="F84" i="26"/>
  <c r="F85" i="26"/>
  <c r="F86" i="26"/>
  <c r="F71" i="26"/>
  <c r="E72" i="26"/>
  <c r="E73" i="26"/>
  <c r="E74" i="26"/>
  <c r="E75" i="26"/>
  <c r="E76" i="26"/>
  <c r="E77" i="26"/>
  <c r="E79" i="26"/>
  <c r="E80" i="26"/>
  <c r="E81" i="26"/>
  <c r="E82" i="26"/>
  <c r="E83" i="26"/>
  <c r="E84" i="26"/>
  <c r="E85" i="26"/>
  <c r="E86" i="26"/>
  <c r="E71" i="26"/>
  <c r="H59" i="26"/>
  <c r="H60" i="26"/>
  <c r="H61" i="26"/>
  <c r="H62" i="26"/>
  <c r="H63" i="26"/>
  <c r="H64" i="26"/>
  <c r="H65" i="26"/>
  <c r="H66" i="26"/>
  <c r="H67" i="26"/>
  <c r="H58" i="26"/>
  <c r="G59" i="26"/>
  <c r="G60" i="26"/>
  <c r="G61" i="26"/>
  <c r="G62" i="26"/>
  <c r="G63" i="26"/>
  <c r="G64" i="26"/>
  <c r="G65" i="26"/>
  <c r="G66" i="26"/>
  <c r="G67" i="26"/>
  <c r="G58" i="26"/>
  <c r="F59" i="26"/>
  <c r="F60" i="26"/>
  <c r="F61" i="26"/>
  <c r="F62" i="26"/>
  <c r="F63" i="26"/>
  <c r="F64" i="26"/>
  <c r="F65" i="26"/>
  <c r="F66" i="26"/>
  <c r="F67" i="26"/>
  <c r="F58" i="26"/>
  <c r="E59" i="26"/>
  <c r="E60" i="26"/>
  <c r="E61" i="26"/>
  <c r="E62" i="26"/>
  <c r="E63" i="26"/>
  <c r="E64" i="26"/>
  <c r="E65" i="26"/>
  <c r="E66" i="26"/>
  <c r="E67" i="26"/>
  <c r="E58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39" i="26"/>
  <c r="F52" i="26"/>
  <c r="F53" i="26"/>
  <c r="F54" i="26"/>
  <c r="F51" i="26"/>
  <c r="F50" i="26"/>
  <c r="F49" i="26"/>
  <c r="F40" i="26"/>
  <c r="F41" i="26"/>
  <c r="F42" i="26"/>
  <c r="F43" i="26"/>
  <c r="F44" i="26"/>
  <c r="F45" i="26"/>
  <c r="F46" i="26"/>
  <c r="F47" i="26"/>
  <c r="F48" i="26"/>
  <c r="F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39" i="26"/>
  <c r="H26" i="26"/>
  <c r="H28" i="26"/>
  <c r="H29" i="26"/>
  <c r="H30" i="26"/>
  <c r="H31" i="26"/>
  <c r="H32" i="26"/>
  <c r="H33" i="26"/>
  <c r="H34" i="26"/>
  <c r="H35" i="26"/>
  <c r="H25" i="26"/>
  <c r="G26" i="26"/>
  <c r="G28" i="26"/>
  <c r="G29" i="26"/>
  <c r="G30" i="26"/>
  <c r="G31" i="26"/>
  <c r="G32" i="26"/>
  <c r="G33" i="26"/>
  <c r="G34" i="26"/>
  <c r="G35" i="26"/>
  <c r="G25" i="26"/>
  <c r="F26" i="26"/>
  <c r="F28" i="26"/>
  <c r="F29" i="26"/>
  <c r="F30" i="26"/>
  <c r="F31" i="26"/>
  <c r="F32" i="26"/>
  <c r="F33" i="26"/>
  <c r="F34" i="26"/>
  <c r="F35" i="26"/>
  <c r="F25" i="26"/>
  <c r="E26" i="26"/>
  <c r="E28" i="26"/>
  <c r="E29" i="26"/>
  <c r="E30" i="26"/>
  <c r="E31" i="26"/>
  <c r="E32" i="26"/>
  <c r="E33" i="26"/>
  <c r="E34" i="26"/>
  <c r="E35" i="26"/>
  <c r="C26" i="26"/>
  <c r="C28" i="26"/>
  <c r="C29" i="26"/>
  <c r="C30" i="26"/>
  <c r="C31" i="26"/>
  <c r="C32" i="26"/>
  <c r="C33" i="26"/>
  <c r="C34" i="26"/>
  <c r="C35" i="26"/>
  <c r="E25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7" i="26"/>
  <c r="C71" i="26"/>
  <c r="C72" i="26"/>
  <c r="C73" i="26"/>
  <c r="C74" i="26"/>
  <c r="C75" i="26"/>
  <c r="C76" i="26"/>
  <c r="C77" i="26"/>
  <c r="C79" i="26"/>
  <c r="C80" i="26"/>
  <c r="C81" i="26"/>
  <c r="C82" i="26"/>
  <c r="C83" i="26"/>
  <c r="C84" i="26"/>
  <c r="C85" i="26"/>
  <c r="C86" i="26"/>
  <c r="C60" i="26"/>
  <c r="C61" i="26"/>
  <c r="C62" i="26"/>
  <c r="C63" i="26"/>
  <c r="C64" i="26"/>
  <c r="C65" i="26"/>
  <c r="C66" i="26"/>
  <c r="C67" i="26"/>
  <c r="C58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39" i="26"/>
  <c r="C25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7" i="26"/>
  <c r="E54" i="25"/>
  <c r="E41" i="25"/>
  <c r="F90" i="25"/>
  <c r="G90" i="25"/>
  <c r="H90" i="25"/>
  <c r="E90" i="25"/>
  <c r="E41" i="29" l="1"/>
  <c r="E55" i="7"/>
  <c r="E74" i="7"/>
  <c r="F77" i="7"/>
  <c r="G77" i="7" s="1"/>
  <c r="H77" i="7" s="1"/>
  <c r="E93" i="7"/>
  <c r="E41" i="7"/>
  <c r="G74" i="7"/>
  <c r="F74" i="7"/>
  <c r="H74" i="7"/>
  <c r="F25" i="7"/>
  <c r="G25" i="7" s="1"/>
  <c r="H25" i="7" s="1"/>
  <c r="H41" i="7" s="1"/>
  <c r="H55" i="7"/>
  <c r="G55" i="7"/>
  <c r="F55" i="7"/>
  <c r="E36" i="26"/>
  <c r="E22" i="27"/>
  <c r="F73" i="29"/>
  <c r="F22" i="27"/>
  <c r="H90" i="27"/>
  <c r="H22" i="28"/>
  <c r="F68" i="26"/>
  <c r="H87" i="28"/>
  <c r="F87" i="26"/>
  <c r="E22" i="28"/>
  <c r="F55" i="28"/>
  <c r="H55" i="28"/>
  <c r="F54" i="29"/>
  <c r="G36" i="26"/>
  <c r="H36" i="26"/>
  <c r="F22" i="29"/>
  <c r="H22" i="29"/>
  <c r="E22" i="29"/>
  <c r="G41" i="29"/>
  <c r="G54" i="29"/>
  <c r="E54" i="29"/>
  <c r="H73" i="29"/>
  <c r="E73" i="29"/>
  <c r="H90" i="29"/>
  <c r="F90" i="29"/>
  <c r="E90" i="29"/>
  <c r="G90" i="29"/>
  <c r="G73" i="29"/>
  <c r="H54" i="29"/>
  <c r="H41" i="29"/>
  <c r="F41" i="29"/>
  <c r="G22" i="29"/>
  <c r="G87" i="28"/>
  <c r="G68" i="28"/>
  <c r="F68" i="28"/>
  <c r="E68" i="28"/>
  <c r="H36" i="28"/>
  <c r="E36" i="28"/>
  <c r="F87" i="28"/>
  <c r="E87" i="28"/>
  <c r="H68" i="28"/>
  <c r="G55" i="28"/>
  <c r="E55" i="28"/>
  <c r="G36" i="28"/>
  <c r="F36" i="28"/>
  <c r="G22" i="28"/>
  <c r="F22" i="28"/>
  <c r="F73" i="27"/>
  <c r="G73" i="27"/>
  <c r="E90" i="27"/>
  <c r="E73" i="27"/>
  <c r="F54" i="27"/>
  <c r="G54" i="27"/>
  <c r="E54" i="27"/>
  <c r="H22" i="27"/>
  <c r="G22" i="27"/>
  <c r="F41" i="27"/>
  <c r="G41" i="27"/>
  <c r="H41" i="27"/>
  <c r="H73" i="27"/>
  <c r="G90" i="27"/>
  <c r="F90" i="27"/>
  <c r="H54" i="27"/>
  <c r="E41" i="27"/>
  <c r="F55" i="26"/>
  <c r="E55" i="26"/>
  <c r="G55" i="26"/>
  <c r="H55" i="26"/>
  <c r="G22" i="26"/>
  <c r="F22" i="26"/>
  <c r="E22" i="26"/>
  <c r="H22" i="26"/>
  <c r="G87" i="26"/>
  <c r="H87" i="26"/>
  <c r="E87" i="26"/>
  <c r="H68" i="26"/>
  <c r="G68" i="26"/>
  <c r="E68" i="26"/>
  <c r="F36" i="26"/>
  <c r="F73" i="25"/>
  <c r="G73" i="25"/>
  <c r="H73" i="25"/>
  <c r="E73" i="25"/>
  <c r="F54" i="25"/>
  <c r="G54" i="25"/>
  <c r="H54" i="25"/>
  <c r="F41" i="25"/>
  <c r="G41" i="25"/>
  <c r="H41" i="25"/>
  <c r="F22" i="25"/>
  <c r="G22" i="25"/>
  <c r="H22" i="25"/>
  <c r="E22" i="25"/>
  <c r="F88" i="28" l="1"/>
  <c r="F41" i="7"/>
  <c r="H91" i="25"/>
  <c r="G41" i="7"/>
  <c r="G91" i="27"/>
  <c r="F91" i="25"/>
  <c r="E91" i="25"/>
  <c r="F91" i="27"/>
  <c r="H88" i="28"/>
  <c r="F88" i="26"/>
  <c r="G91" i="25"/>
  <c r="E91" i="29"/>
  <c r="F91" i="29"/>
  <c r="H91" i="29"/>
  <c r="G91" i="29"/>
  <c r="E88" i="28"/>
  <c r="G88" i="28"/>
  <c r="H91" i="27"/>
  <c r="E91" i="27"/>
  <c r="G88" i="26"/>
  <c r="E88" i="26"/>
  <c r="H88" i="26"/>
  <c r="F87" i="24" l="1"/>
  <c r="G87" i="24"/>
  <c r="H87" i="24"/>
  <c r="E87" i="24"/>
  <c r="F68" i="24"/>
  <c r="G68" i="24"/>
  <c r="H68" i="24"/>
  <c r="E68" i="24"/>
  <c r="F55" i="24"/>
  <c r="G55" i="24"/>
  <c r="H55" i="24"/>
  <c r="E55" i="24"/>
  <c r="F36" i="24"/>
  <c r="G36" i="24"/>
  <c r="H36" i="24"/>
  <c r="E36" i="24"/>
  <c r="F22" i="24"/>
  <c r="G22" i="24"/>
  <c r="H22" i="24"/>
  <c r="E22" i="24"/>
  <c r="B5" i="29"/>
  <c r="B5" i="28"/>
  <c r="B5" i="27"/>
  <c r="B5" i="26"/>
  <c r="G88" i="24" l="1"/>
  <c r="F88" i="24"/>
  <c r="H88" i="24"/>
  <c r="E88" i="24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58" i="10"/>
  <c r="H45" i="10"/>
  <c r="H47" i="10"/>
  <c r="H48" i="10"/>
  <c r="H49" i="10"/>
  <c r="H50" i="10"/>
  <c r="H51" i="10"/>
  <c r="H52" i="10"/>
  <c r="H53" i="10"/>
  <c r="H54" i="10"/>
  <c r="H44" i="10"/>
  <c r="G45" i="10"/>
  <c r="G47" i="10"/>
  <c r="G48" i="10"/>
  <c r="G49" i="10"/>
  <c r="G50" i="10"/>
  <c r="G51" i="10"/>
  <c r="G52" i="10"/>
  <c r="G53" i="10"/>
  <c r="G54" i="10"/>
  <c r="G44" i="10"/>
  <c r="F45" i="10"/>
  <c r="F47" i="10"/>
  <c r="F48" i="10"/>
  <c r="F49" i="10"/>
  <c r="F50" i="10"/>
  <c r="F51" i="10"/>
  <c r="F52" i="10"/>
  <c r="F53" i="10"/>
  <c r="F54" i="10"/>
  <c r="F44" i="10"/>
  <c r="E45" i="10"/>
  <c r="E47" i="10"/>
  <c r="E48" i="10"/>
  <c r="E49" i="10"/>
  <c r="E50" i="10"/>
  <c r="E51" i="10"/>
  <c r="E52" i="10"/>
  <c r="E53" i="10"/>
  <c r="E54" i="10"/>
  <c r="E44" i="10"/>
  <c r="C45" i="10"/>
  <c r="C47" i="10"/>
  <c r="C48" i="10"/>
  <c r="C50" i="10"/>
  <c r="C51" i="10"/>
  <c r="C52" i="10"/>
  <c r="C53" i="10"/>
  <c r="C44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7" i="10"/>
  <c r="F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7" i="10"/>
  <c r="C8" i="10"/>
  <c r="C9" i="10"/>
  <c r="C10" i="10"/>
  <c r="C11" i="10"/>
  <c r="C12" i="10"/>
  <c r="C13" i="10"/>
  <c r="C14" i="10"/>
  <c r="C15" i="10"/>
  <c r="C17" i="10"/>
  <c r="C18" i="10"/>
  <c r="C19" i="10"/>
  <c r="C20" i="10"/>
  <c r="C7" i="10"/>
  <c r="H72" i="9"/>
  <c r="H73" i="9"/>
  <c r="H74" i="9"/>
  <c r="H75" i="9"/>
  <c r="H76" i="9"/>
  <c r="H77" i="9"/>
  <c r="H78" i="9"/>
  <c r="H80" i="9"/>
  <c r="H81" i="9"/>
  <c r="H82" i="9"/>
  <c r="H83" i="9"/>
  <c r="H71" i="9"/>
  <c r="G72" i="9"/>
  <c r="G73" i="9"/>
  <c r="G74" i="9"/>
  <c r="G75" i="9"/>
  <c r="G76" i="9"/>
  <c r="G77" i="9"/>
  <c r="G78" i="9"/>
  <c r="G80" i="9"/>
  <c r="G81" i="9"/>
  <c r="G82" i="9"/>
  <c r="G83" i="9"/>
  <c r="G71" i="9"/>
  <c r="F72" i="9"/>
  <c r="F73" i="9"/>
  <c r="F74" i="9"/>
  <c r="F75" i="9"/>
  <c r="F76" i="9"/>
  <c r="F77" i="9"/>
  <c r="F78" i="9"/>
  <c r="F80" i="9"/>
  <c r="F81" i="9"/>
  <c r="F82" i="9"/>
  <c r="F83" i="9"/>
  <c r="F71" i="9"/>
  <c r="E72" i="9"/>
  <c r="E73" i="9"/>
  <c r="E74" i="9"/>
  <c r="E75" i="9"/>
  <c r="E76" i="9"/>
  <c r="E77" i="9"/>
  <c r="E78" i="9"/>
  <c r="E80" i="9"/>
  <c r="E81" i="9"/>
  <c r="E82" i="9"/>
  <c r="E83" i="9"/>
  <c r="E71" i="9"/>
  <c r="H59" i="9"/>
  <c r="H60" i="9"/>
  <c r="H61" i="9"/>
  <c r="H63" i="9"/>
  <c r="H64" i="9"/>
  <c r="H65" i="9"/>
  <c r="H66" i="9"/>
  <c r="H67" i="9"/>
  <c r="H58" i="9"/>
  <c r="G59" i="9"/>
  <c r="G60" i="9"/>
  <c r="G61" i="9"/>
  <c r="G63" i="9"/>
  <c r="G64" i="9"/>
  <c r="G65" i="9"/>
  <c r="G66" i="9"/>
  <c r="G67" i="9"/>
  <c r="G58" i="9"/>
  <c r="F59" i="9"/>
  <c r="F60" i="9"/>
  <c r="F61" i="9"/>
  <c r="F63" i="9"/>
  <c r="F64" i="9"/>
  <c r="F65" i="9"/>
  <c r="F66" i="9"/>
  <c r="F67" i="9"/>
  <c r="F58" i="9"/>
  <c r="E59" i="9"/>
  <c r="E60" i="9"/>
  <c r="E61" i="9"/>
  <c r="E63" i="9"/>
  <c r="E64" i="9"/>
  <c r="E65" i="9"/>
  <c r="E66" i="9"/>
  <c r="E67" i="9"/>
  <c r="E58" i="9"/>
  <c r="H40" i="9"/>
  <c r="H41" i="9"/>
  <c r="H42" i="9"/>
  <c r="H43" i="9"/>
  <c r="H44" i="9"/>
  <c r="H45" i="9"/>
  <c r="H46" i="9"/>
  <c r="H47" i="9"/>
  <c r="H48" i="9"/>
  <c r="H50" i="9"/>
  <c r="H51" i="9"/>
  <c r="H52" i="9"/>
  <c r="H53" i="9"/>
  <c r="H54" i="9"/>
  <c r="H39" i="9"/>
  <c r="G40" i="9"/>
  <c r="G41" i="9"/>
  <c r="G42" i="9"/>
  <c r="G43" i="9"/>
  <c r="G44" i="9"/>
  <c r="G45" i="9"/>
  <c r="G46" i="9"/>
  <c r="G47" i="9"/>
  <c r="G48" i="9"/>
  <c r="G50" i="9"/>
  <c r="G51" i="9"/>
  <c r="G52" i="9"/>
  <c r="G53" i="9"/>
  <c r="G54" i="9"/>
  <c r="G39" i="9"/>
  <c r="F40" i="9"/>
  <c r="F41" i="9"/>
  <c r="F42" i="9"/>
  <c r="F43" i="9"/>
  <c r="F44" i="9"/>
  <c r="F45" i="9"/>
  <c r="F46" i="9"/>
  <c r="F47" i="9"/>
  <c r="F48" i="9"/>
  <c r="F50" i="9"/>
  <c r="F51" i="9"/>
  <c r="F52" i="9"/>
  <c r="F53" i="9"/>
  <c r="F54" i="9"/>
  <c r="F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39" i="9"/>
  <c r="H26" i="9"/>
  <c r="H27" i="9"/>
  <c r="H28" i="9"/>
  <c r="H29" i="9"/>
  <c r="H31" i="9"/>
  <c r="H32" i="9"/>
  <c r="H33" i="9"/>
  <c r="H34" i="9"/>
  <c r="H35" i="9"/>
  <c r="H25" i="9"/>
  <c r="G26" i="9"/>
  <c r="G27" i="9"/>
  <c r="G28" i="9"/>
  <c r="G29" i="9"/>
  <c r="G31" i="9"/>
  <c r="G32" i="9"/>
  <c r="G33" i="9"/>
  <c r="G34" i="9"/>
  <c r="G35" i="9"/>
  <c r="G25" i="9"/>
  <c r="F26" i="9"/>
  <c r="F27" i="9"/>
  <c r="F28" i="9"/>
  <c r="F29" i="9"/>
  <c r="F31" i="9"/>
  <c r="F32" i="9"/>
  <c r="F33" i="9"/>
  <c r="F34" i="9"/>
  <c r="F35" i="9"/>
  <c r="F25" i="9"/>
  <c r="E26" i="9"/>
  <c r="E27" i="9"/>
  <c r="E28" i="9"/>
  <c r="E29" i="9"/>
  <c r="E31" i="9"/>
  <c r="E32" i="9"/>
  <c r="E33" i="9"/>
  <c r="E34" i="9"/>
  <c r="E35" i="9"/>
  <c r="E25" i="9"/>
  <c r="H8" i="9"/>
  <c r="H9" i="9"/>
  <c r="H10" i="9"/>
  <c r="H11" i="9"/>
  <c r="H12" i="9"/>
  <c r="H13" i="9"/>
  <c r="H14" i="9"/>
  <c r="H15" i="9"/>
  <c r="H17" i="9"/>
  <c r="H18" i="9"/>
  <c r="H19" i="9"/>
  <c r="H20" i="9"/>
  <c r="H21" i="9"/>
  <c r="H7" i="9"/>
  <c r="G8" i="9"/>
  <c r="G9" i="9"/>
  <c r="G10" i="9"/>
  <c r="G11" i="9"/>
  <c r="G12" i="9"/>
  <c r="G13" i="9"/>
  <c r="G14" i="9"/>
  <c r="G15" i="9"/>
  <c r="G17" i="9"/>
  <c r="G18" i="9"/>
  <c r="G19" i="9"/>
  <c r="G20" i="9"/>
  <c r="G21" i="9"/>
  <c r="G7" i="9"/>
  <c r="F8" i="9"/>
  <c r="F9" i="9"/>
  <c r="F10" i="9"/>
  <c r="F11" i="9"/>
  <c r="F12" i="9"/>
  <c r="F13" i="9"/>
  <c r="F14" i="9"/>
  <c r="F15" i="9"/>
  <c r="F17" i="9"/>
  <c r="F18" i="9"/>
  <c r="F19" i="9"/>
  <c r="F20" i="9"/>
  <c r="F21" i="9"/>
  <c r="F7" i="9"/>
  <c r="E8" i="9"/>
  <c r="E9" i="9"/>
  <c r="E10" i="9"/>
  <c r="E11" i="9"/>
  <c r="E12" i="9"/>
  <c r="E13" i="9"/>
  <c r="E14" i="9"/>
  <c r="E15" i="9"/>
  <c r="E17" i="9"/>
  <c r="E18" i="9"/>
  <c r="E19" i="9"/>
  <c r="E20" i="9"/>
  <c r="E21" i="9"/>
  <c r="E7" i="9"/>
  <c r="C72" i="9"/>
  <c r="C73" i="9"/>
  <c r="C74" i="9"/>
  <c r="C75" i="9"/>
  <c r="C76" i="9"/>
  <c r="C77" i="9"/>
  <c r="C78" i="9"/>
  <c r="C80" i="9"/>
  <c r="C81" i="9"/>
  <c r="C82" i="9"/>
  <c r="C83" i="9"/>
  <c r="C71" i="9"/>
  <c r="C59" i="9"/>
  <c r="C60" i="9"/>
  <c r="C61" i="9"/>
  <c r="C63" i="9"/>
  <c r="C64" i="9"/>
  <c r="C65" i="9"/>
  <c r="C66" i="9"/>
  <c r="C58" i="9"/>
  <c r="C40" i="9"/>
  <c r="C41" i="9"/>
  <c r="C42" i="9"/>
  <c r="C43" i="9"/>
  <c r="C44" i="9"/>
  <c r="C45" i="9"/>
  <c r="C46" i="9"/>
  <c r="C47" i="9"/>
  <c r="C48" i="9"/>
  <c r="C50" i="9"/>
  <c r="C51" i="9"/>
  <c r="C52" i="9"/>
  <c r="C53" i="9"/>
  <c r="C39" i="9"/>
  <c r="C26" i="9"/>
  <c r="C27" i="9"/>
  <c r="C28" i="9"/>
  <c r="C29" i="9"/>
  <c r="C31" i="9"/>
  <c r="C32" i="9"/>
  <c r="C33" i="9"/>
  <c r="C34" i="9"/>
  <c r="C25" i="9"/>
  <c r="C8" i="9"/>
  <c r="C9" i="9"/>
  <c r="C10" i="9"/>
  <c r="C11" i="9"/>
  <c r="C12" i="9"/>
  <c r="C13" i="9"/>
  <c r="C14" i="9"/>
  <c r="C15" i="9"/>
  <c r="C17" i="9"/>
  <c r="C18" i="9"/>
  <c r="C19" i="9"/>
  <c r="C20" i="9"/>
  <c r="C7" i="9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7" i="7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71" i="6"/>
  <c r="H59" i="6"/>
  <c r="H60" i="6"/>
  <c r="H61" i="6"/>
  <c r="H62" i="6"/>
  <c r="H63" i="6"/>
  <c r="H64" i="6"/>
  <c r="H65" i="6"/>
  <c r="H66" i="6"/>
  <c r="H67" i="6"/>
  <c r="H58" i="6"/>
  <c r="G59" i="6"/>
  <c r="G60" i="6"/>
  <c r="G61" i="6"/>
  <c r="G62" i="6"/>
  <c r="G63" i="6"/>
  <c r="G64" i="6"/>
  <c r="G65" i="6"/>
  <c r="G66" i="6"/>
  <c r="G67" i="6"/>
  <c r="G58" i="6"/>
  <c r="F59" i="6"/>
  <c r="F60" i="6"/>
  <c r="F61" i="6"/>
  <c r="F62" i="6"/>
  <c r="F63" i="6"/>
  <c r="F64" i="6"/>
  <c r="F65" i="6"/>
  <c r="F66" i="6"/>
  <c r="F67" i="6"/>
  <c r="F58" i="6"/>
  <c r="E59" i="6"/>
  <c r="E60" i="6"/>
  <c r="E61" i="6"/>
  <c r="E62" i="6"/>
  <c r="E63" i="6"/>
  <c r="E64" i="6"/>
  <c r="E65" i="6"/>
  <c r="E66" i="6"/>
  <c r="E67" i="6"/>
  <c r="E58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39" i="6"/>
  <c r="H26" i="6"/>
  <c r="H27" i="6"/>
  <c r="H28" i="6"/>
  <c r="H29" i="6"/>
  <c r="H30" i="6"/>
  <c r="H31" i="6"/>
  <c r="H32" i="6"/>
  <c r="H33" i="6"/>
  <c r="H34" i="6"/>
  <c r="H35" i="6"/>
  <c r="H25" i="6"/>
  <c r="G26" i="6"/>
  <c r="G27" i="6"/>
  <c r="G28" i="6"/>
  <c r="G29" i="6"/>
  <c r="G30" i="6"/>
  <c r="G31" i="6"/>
  <c r="G32" i="6"/>
  <c r="G33" i="6"/>
  <c r="G34" i="6"/>
  <c r="G35" i="6"/>
  <c r="G25" i="6"/>
  <c r="F26" i="6"/>
  <c r="F27" i="6"/>
  <c r="F28" i="6"/>
  <c r="F29" i="6"/>
  <c r="F30" i="6"/>
  <c r="F31" i="6"/>
  <c r="F32" i="6"/>
  <c r="F33" i="6"/>
  <c r="F34" i="6"/>
  <c r="F35" i="6"/>
  <c r="F25" i="6"/>
  <c r="E26" i="6"/>
  <c r="E27" i="6"/>
  <c r="E28" i="6"/>
  <c r="E29" i="6"/>
  <c r="E30" i="6"/>
  <c r="E31" i="6"/>
  <c r="E32" i="6"/>
  <c r="E33" i="6"/>
  <c r="E34" i="6"/>
  <c r="E35" i="6"/>
  <c r="E25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7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59" i="6"/>
  <c r="C60" i="6"/>
  <c r="C61" i="6"/>
  <c r="C62" i="6"/>
  <c r="C63" i="6"/>
  <c r="C64" i="6"/>
  <c r="C65" i="6"/>
  <c r="C66" i="6"/>
  <c r="C67" i="6"/>
  <c r="C58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39" i="6"/>
  <c r="C26" i="6"/>
  <c r="C27" i="6"/>
  <c r="C28" i="6"/>
  <c r="C29" i="6"/>
  <c r="C30" i="6"/>
  <c r="C31" i="6"/>
  <c r="C32" i="6"/>
  <c r="C33" i="6"/>
  <c r="C34" i="6"/>
  <c r="C35" i="6"/>
  <c r="C25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7" i="6"/>
  <c r="F41" i="3"/>
  <c r="G41" i="3"/>
  <c r="H41" i="3"/>
  <c r="E41" i="3"/>
  <c r="F74" i="3"/>
  <c r="G74" i="3"/>
  <c r="H74" i="3"/>
  <c r="E74" i="3"/>
  <c r="F93" i="3"/>
  <c r="G93" i="3"/>
  <c r="H93" i="3"/>
  <c r="E93" i="3"/>
  <c r="F22" i="3"/>
  <c r="G22" i="3"/>
  <c r="H22" i="3"/>
  <c r="E22" i="3"/>
  <c r="E94" i="3" s="1"/>
  <c r="F85" i="5"/>
  <c r="G85" i="5"/>
  <c r="H85" i="5"/>
  <c r="E85" i="5"/>
  <c r="F68" i="5"/>
  <c r="G68" i="5"/>
  <c r="H68" i="5"/>
  <c r="E68" i="5"/>
  <c r="F55" i="5"/>
  <c r="G55" i="5"/>
  <c r="H55" i="5"/>
  <c r="E55" i="5"/>
  <c r="F36" i="5"/>
  <c r="G36" i="5"/>
  <c r="H36" i="5"/>
  <c r="E36" i="5"/>
  <c r="F22" i="5"/>
  <c r="G22" i="5"/>
  <c r="H22" i="5"/>
  <c r="E22" i="5"/>
  <c r="E22" i="7" l="1"/>
  <c r="H36" i="9"/>
  <c r="G36" i="9"/>
  <c r="F55" i="9"/>
  <c r="F36" i="9"/>
  <c r="H85" i="9"/>
  <c r="H22" i="9"/>
  <c r="G85" i="9"/>
  <c r="E85" i="9"/>
  <c r="G22" i="9"/>
  <c r="F85" i="9"/>
  <c r="H55" i="9"/>
  <c r="H68" i="9"/>
  <c r="F22" i="9"/>
  <c r="G55" i="9"/>
  <c r="G68" i="9"/>
  <c r="F68" i="9"/>
  <c r="G94" i="3"/>
  <c r="F94" i="3"/>
  <c r="F22" i="7"/>
  <c r="F93" i="7"/>
  <c r="G93" i="7"/>
  <c r="H93" i="7"/>
  <c r="H22" i="7"/>
  <c r="G22" i="7"/>
  <c r="H55" i="10"/>
  <c r="E41" i="10"/>
  <c r="F41" i="10"/>
  <c r="H41" i="10"/>
  <c r="F55" i="10"/>
  <c r="G41" i="10"/>
  <c r="E55" i="10"/>
  <c r="H22" i="10"/>
  <c r="E22" i="10"/>
  <c r="G22" i="10"/>
  <c r="E93" i="10"/>
  <c r="F93" i="10"/>
  <c r="G93" i="10"/>
  <c r="H93" i="10"/>
  <c r="E74" i="10"/>
  <c r="H74" i="10"/>
  <c r="F74" i="10"/>
  <c r="G74" i="10"/>
  <c r="G55" i="10"/>
  <c r="H94" i="3"/>
  <c r="E86" i="5"/>
  <c r="E94" i="10" l="1"/>
  <c r="G94" i="10"/>
  <c r="H94" i="10"/>
  <c r="C59" i="10" l="1"/>
  <c r="C60" i="10"/>
  <c r="C61" i="10"/>
  <c r="C62" i="10"/>
  <c r="C63" i="10"/>
  <c r="C64" i="10"/>
  <c r="C65" i="10"/>
  <c r="C66" i="10"/>
  <c r="C67" i="10"/>
  <c r="C69" i="10"/>
  <c r="C70" i="10"/>
  <c r="C71" i="10"/>
  <c r="C72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 l="1"/>
  <c r="F94" i="10" s="1"/>
  <c r="E22" i="6"/>
  <c r="E36" i="6"/>
  <c r="E85" i="6"/>
  <c r="F85" i="6"/>
  <c r="E68" i="6"/>
  <c r="E55" i="6"/>
  <c r="E86" i="6" l="1"/>
  <c r="G85" i="6"/>
  <c r="H85" i="6"/>
  <c r="C58" i="10" l="1"/>
  <c r="B5" i="10" l="1"/>
  <c r="B5" i="9"/>
  <c r="E68" i="9" l="1"/>
  <c r="E55" i="9"/>
  <c r="E22" i="9"/>
  <c r="E36" i="9"/>
  <c r="E86" i="9" l="1"/>
  <c r="F86" i="9" l="1"/>
  <c r="H86" i="9"/>
  <c r="G86" i="9"/>
  <c r="F55" i="6" l="1"/>
  <c r="H55" i="6" l="1"/>
  <c r="G55" i="6"/>
  <c r="F68" i="6" l="1"/>
  <c r="F36" i="6"/>
  <c r="H68" i="6" l="1"/>
  <c r="G68" i="6"/>
  <c r="H36" i="6"/>
  <c r="G36" i="6"/>
  <c r="F22" i="6"/>
  <c r="F86" i="6" s="1"/>
  <c r="H22" i="6" l="1"/>
  <c r="H86" i="6" s="1"/>
  <c r="G22" i="6"/>
  <c r="G86" i="6" s="1"/>
  <c r="F94" i="7" l="1"/>
  <c r="E94" i="7"/>
  <c r="G94" i="7"/>
  <c r="H94" i="7"/>
  <c r="H86" i="5" l="1"/>
  <c r="G86" i="5"/>
  <c r="F86" i="5"/>
</calcChain>
</file>

<file path=xl/sharedStrings.xml><?xml version="1.0" encoding="utf-8"?>
<sst xmlns="http://schemas.openxmlformats.org/spreadsheetml/2006/main" count="932" uniqueCount="164">
  <si>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</si>
  <si>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</si>
  <si>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</si>
  <si>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</si>
  <si>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</si>
  <si>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</si>
  <si>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</si>
  <si>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Kokku:</t>
  </si>
  <si>
    <t>Teisipäev</t>
  </si>
  <si>
    <t>Pirn (PRIA)</t>
  </si>
  <si>
    <t>Kolmapäev</t>
  </si>
  <si>
    <t>Neljapäev</t>
  </si>
  <si>
    <t>Reede</t>
  </si>
  <si>
    <t>NÄDALA KESKMINE KOKKU:</t>
  </si>
  <si>
    <t>PRIA KOOLIPIIMA JA PUU-JA KÖÖGIVILJA PAKUME IGA PÄEV</t>
  </si>
  <si>
    <t xml:space="preserve">Riis, aurutatud </t>
  </si>
  <si>
    <t>Pirn</t>
  </si>
  <si>
    <t>Taimetoit</t>
  </si>
  <si>
    <t>Täisterapasta/pasta (G)</t>
  </si>
  <si>
    <t>Kartuli-porgandipüree (L)</t>
  </si>
  <si>
    <t>Soe valge kaste (G, L)</t>
  </si>
  <si>
    <t>Sisaldab G-gluteeni L-laktoosi PT-portsjontoode</t>
  </si>
  <si>
    <t>Menüü kaloraaž on arvestatud I vanuseastmele</t>
  </si>
  <si>
    <t>Menüü kaloraaž on arvestatud II vanuseastmele</t>
  </si>
  <si>
    <t>Menüü kaloraaž on arvestatud III vanuseastmele</t>
  </si>
  <si>
    <t>Taimetoit võib sisaldada muna-ja piimatooteid</t>
  </si>
  <si>
    <t>Ahjuköögiviljad</t>
  </si>
  <si>
    <t>Kartulipuder (L)</t>
  </si>
  <si>
    <t>Rukkileiva (3 sorti) - ja sepikutoodete valik  (G)</t>
  </si>
  <si>
    <t>Seemnesegu (mahe)</t>
  </si>
  <si>
    <t>Riis, aurutatud (mahe)</t>
  </si>
  <si>
    <t>Hiina kapsas, tomat, redis (mahe)</t>
  </si>
  <si>
    <t>Porgand, aurutatud</t>
  </si>
  <si>
    <t>Külm jogurtikaste (L)</t>
  </si>
  <si>
    <t>Tatar, keedetud</t>
  </si>
  <si>
    <t>Kapsas, röstitud</t>
  </si>
  <si>
    <t>Kapsas (mahe), peet, roheline hernes</t>
  </si>
  <si>
    <t>Tatar, aurutatud (mahe)</t>
  </si>
  <si>
    <t>Peet, röstitud</t>
  </si>
  <si>
    <t>Kartul, aurutatud (mahe)</t>
  </si>
  <si>
    <t>Kuskuss, keedetud (mahe) (G)</t>
  </si>
  <si>
    <t>Külm jogurti-küüslaugukaste (L)</t>
  </si>
  <si>
    <t>Hiina kapsas, tomat, mais</t>
  </si>
  <si>
    <t>Mahla-õlikaste</t>
  </si>
  <si>
    <t>Pastinaak, röstitud</t>
  </si>
  <si>
    <t>Õun (mahe)</t>
  </si>
  <si>
    <t>Porgand (mahe), mais, marineeritud kurk</t>
  </si>
  <si>
    <t>Rooskapsas, röstitud</t>
  </si>
  <si>
    <t>PRIA Piimatooted (piim, keefir R 2,5% ) (L)</t>
  </si>
  <si>
    <t>Mahl (erinevad maitsed)</t>
  </si>
  <si>
    <t>Joogijogurt R 1,5%, maitsestatud (L)</t>
  </si>
  <si>
    <t>Tee, suhkruta</t>
  </si>
  <si>
    <t>Hiina kapsa salat pirni ja Kreeka pähklitega</t>
  </si>
  <si>
    <t>Peet, porgand (mahe), valge redis</t>
  </si>
  <si>
    <t>Porgandi-mangosalat (mahe porgand)</t>
  </si>
  <si>
    <t>Porgandi-apelsinisalat</t>
  </si>
  <si>
    <t>Kapsas, paprika, porrulauk (mahe kapsas)</t>
  </si>
  <si>
    <t>Peedi-küüslaugusalat</t>
  </si>
  <si>
    <t>Hapukoor R 10% (L)</t>
  </si>
  <si>
    <t xml:space="preserve">Mahla-õlikaste </t>
  </si>
  <si>
    <t>Porgandi-melonisalat</t>
  </si>
  <si>
    <t>Kaalikas, röstitud</t>
  </si>
  <si>
    <t>Hiina kapsa salat spinatiga</t>
  </si>
  <si>
    <t>Jogurtikaste, murulaugu ja tilliga</t>
  </si>
  <si>
    <t>Teavet menüüs sisalduvate allergeenide kohta küsi köögipersonalilt</t>
  </si>
  <si>
    <t>Kaalikas (PRIA)</t>
  </si>
  <si>
    <t>Porgand (PRIA)</t>
  </si>
  <si>
    <t>Kapsas (PRIA)</t>
  </si>
  <si>
    <t>Piimatooted (piim, keefir R 2,5% ) (L)</t>
  </si>
  <si>
    <t>Kaalikas</t>
  </si>
  <si>
    <t>Porgand</t>
  </si>
  <si>
    <t>Kapsas</t>
  </si>
  <si>
    <t>Kõrvits, röstitud</t>
  </si>
  <si>
    <t>Peedi-hapukurgisalat</t>
  </si>
  <si>
    <t>Hiina kapsas, roheline hernes, punane redis (mahe)</t>
  </si>
  <si>
    <t>Hernesupp suitsulihaga (G)</t>
  </si>
  <si>
    <t>Peet, aurutatud</t>
  </si>
  <si>
    <t>Porgand, tomat, porrulauk</t>
  </si>
  <si>
    <t>Kuskuss, aurutatud (G)</t>
  </si>
  <si>
    <t>Hakklihakaste hapukoorega (seahakkliha) (G, L)</t>
  </si>
  <si>
    <t>Täisterapasta/pasta (G) (mahe)</t>
  </si>
  <si>
    <t>Kaalika-porgandi-mangosalat</t>
  </si>
  <si>
    <t>Kapsas, paprika, roheline hernes</t>
  </si>
  <si>
    <t>Õun (PRIA)</t>
  </si>
  <si>
    <t>Miniporgandid, aurutatud</t>
  </si>
  <si>
    <t>Kõrvitsa-pastinaagi-virsikusalat</t>
  </si>
  <si>
    <t>Hiina kapsas, tomat, roheline sibul (mahe)</t>
  </si>
  <si>
    <t>Koorene sinepikaste (G, L)</t>
  </si>
  <si>
    <t>Hiina kapsa-kurgisalat</t>
  </si>
  <si>
    <t>Porgand, mais, redis</t>
  </si>
  <si>
    <t>Tex-mex pasta maisi ja ubadega (mahe)</t>
  </si>
  <si>
    <t>Külm küüslaugu-jogurtikaste (L)</t>
  </si>
  <si>
    <t>Peedi-piprajuuresalat</t>
  </si>
  <si>
    <t>Hiina kapsas, marineeritud punane sibul, brokoli</t>
  </si>
  <si>
    <t>Õun mahe</t>
  </si>
  <si>
    <t>Vaarika-mündijook</t>
  </si>
  <si>
    <t>Koolilõuna 03.03-07.03.2025</t>
  </si>
  <si>
    <t>Pannkook keedisega (G, L)</t>
  </si>
  <si>
    <t>Jogurti-kamadessert marjakastmega (G, L)</t>
  </si>
  <si>
    <t>Apelsin</t>
  </si>
  <si>
    <t>Peet, kaalikas, mais</t>
  </si>
  <si>
    <t>Kanaliha-kapsapada riisiga</t>
  </si>
  <si>
    <t>Maasikajogurt (L)</t>
  </si>
  <si>
    <t>Tex-mex ahjupasta segahakklihaga (G)</t>
  </si>
  <si>
    <t>Piimatooted  (piim, keefir R 2,5%) (L)</t>
  </si>
  <si>
    <t>Koolilõuna 10.03-14.03.2025</t>
  </si>
  <si>
    <t>Koolilõuna 17.03-21.03.2025</t>
  </si>
  <si>
    <t>Koolilõuna 24.03-28.03.2025</t>
  </si>
  <si>
    <t>Mustasõstra mannavaht piimaga (G, L)</t>
  </si>
  <si>
    <t>Magushapu kana seesamiseemnetega</t>
  </si>
  <si>
    <t>Riisivaht maasikakisselliga (L)</t>
  </si>
  <si>
    <t>Mango-jogurtikreem (L)</t>
  </si>
  <si>
    <t>Hakkliha-porgandipikkpoiss (G, PT)</t>
  </si>
  <si>
    <t>Soe rõõsakoorekaste tilliga (G,L)</t>
  </si>
  <si>
    <t>Ürdi-jogurtikaste (L)</t>
  </si>
  <si>
    <t>Böfstrooganov (G, L)</t>
  </si>
  <si>
    <t>Seenestrooganov (G, L)</t>
  </si>
  <si>
    <t>Sinepine sealihakaste (G, L)</t>
  </si>
  <si>
    <t>Rassolnik kanalihaga (G)</t>
  </si>
  <si>
    <t>Rassolnik põldubadega (G) (mahe)</t>
  </si>
  <si>
    <t>Karamellipuding keedisega (L)</t>
  </si>
  <si>
    <t>Kalapada värviliste köögiviljadega</t>
  </si>
  <si>
    <t>Läätsepada värviliste köögiviljadega (mahe)</t>
  </si>
  <si>
    <t>Salatisegu, roheline hernes, kapsas</t>
  </si>
  <si>
    <t>Ahjukala koorekastmes paprika ja porrulauguga (G, L, PT)</t>
  </si>
  <si>
    <t>Kodune sealihaguljašš (G, L)</t>
  </si>
  <si>
    <t>Läätseguljašš (L) (mahe)</t>
  </si>
  <si>
    <t>Kakaojogurt kirssidega (L)</t>
  </si>
  <si>
    <t>Kikerhernesupp kümne köögiviljaga (mahe)</t>
  </si>
  <si>
    <t>Hakkliha-riisipall (segahakkliha, siga-veis) (G, PT)</t>
  </si>
  <si>
    <t>Juurviljakotlet (G, PT) (mahe)</t>
  </si>
  <si>
    <t>Vastlapäev</t>
  </si>
  <si>
    <t>Kalasupp</t>
  </si>
  <si>
    <t>Vanilli-kohupiimakreem (L)</t>
  </si>
  <si>
    <t>Õuna-rukkileivakreem (G)</t>
  </si>
  <si>
    <t>Mustikajogurt (L)</t>
  </si>
  <si>
    <t>Värskekapsahautis kanahakklihaga</t>
  </si>
  <si>
    <t>Kapsa-porgandisalat (mahe)</t>
  </si>
  <si>
    <t>Värskekapsa-läätsehautis (mahe)</t>
  </si>
  <si>
    <t>Ahjus küpsetatud kanakintsuliha (PT)</t>
  </si>
  <si>
    <t>Veiselihasupp kümne köögiviljadega</t>
  </si>
  <si>
    <t>Koorene lõhesupp spinatiga (L)</t>
  </si>
  <si>
    <t>Frikadellisupp</t>
  </si>
  <si>
    <t>Juurviljasupp (mahe)</t>
  </si>
  <si>
    <t>Muffin (G, L)</t>
  </si>
  <si>
    <t>Kartuli-hakkliharoog</t>
  </si>
  <si>
    <t>Banaan</t>
  </si>
  <si>
    <t>Nuikapsas (PRIA)</t>
  </si>
  <si>
    <t>Koorene köögiviljakaste peterselliga (G, L) (mahe)</t>
  </si>
  <si>
    <t>Kikerhernekarri (L) (mahe)</t>
  </si>
  <si>
    <t>Taimne hernesupp (G) (mahe)</t>
  </si>
  <si>
    <t>Tofukaste tomati ja paprikaga (L) (mahe)</t>
  </si>
  <si>
    <t>Ahjuköögiviljad (mahe)</t>
  </si>
  <si>
    <t>Lillkapsas magushapus kastmes (mahe)</t>
  </si>
  <si>
    <t>Porgandi-kõrvitsapikkpoiss ( PT) (mahe)</t>
  </si>
  <si>
    <t>Aedvilja-riisisupp (mahe)</t>
  </si>
  <si>
    <t xml:space="preserve">Baklažaanivorm  mozzarellaga (L) </t>
  </si>
  <si>
    <t>Suvikõrvitsa-spinatikotletid juustuga (G, L, PT) (mahe)</t>
  </si>
  <si>
    <t>Bulgur, keedetud (G) (mahe)</t>
  </si>
  <si>
    <t>Stoovitud porgandid (G, L) (mahe)</t>
  </si>
  <si>
    <t>Spinati püreesupp kartuli ja keedumunaga (L) (mahe)</t>
  </si>
  <si>
    <t>Kuskuss, aurutatud (G) (mahe)</t>
  </si>
  <si>
    <t xml:space="preserve">Tomatikaste ürtidega </t>
  </si>
  <si>
    <t>Grillsalat (Hiina kapsas, tomat, kurk, punane sibul)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</si>
</sst>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0.00;[Red]0.00"/>
  </numFmts>
  <fonts count="23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indexed="8"/>
      <name val="Dussmann"/>
      <family val="2"/>
      <charset val="186"/>
    </font>
    <font>
      <b/>
      <sz val="18"/>
      <color indexed="10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b/>
      <sz val="12"/>
      <color indexed="10"/>
      <name val="Dussmann"/>
      <family val="2"/>
      <charset val="186"/>
    </font>
    <font>
      <sz val="12"/>
      <color rgb="FF000000"/>
      <name val="Dussmann"/>
      <family val="2"/>
      <charset val="186"/>
    </font>
    <font>
      <b/>
      <sz val="18"/>
      <color rgb="FFFF0000"/>
      <name val="Dussmann"/>
      <family val="2"/>
      <charset val="186"/>
    </font>
    <font>
      <sz val="12"/>
      <color rgb="FFFF0000"/>
      <name val="Dussmann"/>
      <family val="2"/>
      <charset val="186"/>
    </font>
    <font>
      <b/>
      <sz val="12"/>
      <color rgb="FFFF0000"/>
      <name val="Dussmann"/>
      <family val="2"/>
      <charset val="186"/>
    </font>
    <font>
      <b/>
      <sz val="12"/>
      <color rgb="FF000000"/>
      <name val="Dussmann"/>
      <family val="2"/>
      <charset val="186"/>
    </font>
    <font>
      <sz val="11"/>
      <color rgb="FFFF0000"/>
      <name val="Dussmann"/>
      <family val="2"/>
      <charset val="186"/>
    </font>
    <font>
      <b/>
      <sz val="11"/>
      <color theme="1"/>
      <name val="Dussmann"/>
      <family val="2"/>
      <charset val="186"/>
    </font>
    <font>
      <b/>
      <sz val="18"/>
      <color rgb="FF000000"/>
      <name val="Dussmann"/>
      <family val="2"/>
      <charset val="186"/>
    </font>
    <font>
      <sz val="11"/>
      <name val="Dussmann"/>
      <family val="2"/>
      <charset val="186"/>
    </font>
    <font>
      <sz val="11"/>
      <color rgb="FF000000"/>
      <name val="Dussmann"/>
      <family val="2"/>
      <charset val="186"/>
    </font>
    <font>
      <sz val="9"/>
      <name val="Dussmann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8" xfId="0" applyFont="1" applyBorder="1"/>
    <xf numFmtId="0" fontId="5" fillId="0" borderId="0" xfId="0" applyFont="1"/>
    <xf numFmtId="0" fontId="6" fillId="0" borderId="0" xfId="0" applyFont="1"/>
    <xf numFmtId="2" fontId="8" fillId="0" borderId="5" xfId="0" applyNumberFormat="1" applyFont="1" applyBorder="1" applyAlignment="1">
      <alignment wrapText="1"/>
    </xf>
    <xf numFmtId="2" fontId="8" fillId="0" borderId="5" xfId="0" applyNumberFormat="1" applyFont="1" applyBorder="1" applyAlignment="1">
      <alignment horizontal="right" wrapText="1"/>
    </xf>
    <xf numFmtId="2" fontId="8" fillId="0" borderId="0" xfId="0" applyNumberFormat="1" applyFont="1" applyAlignment="1">
      <alignment wrapText="1"/>
    </xf>
    <xf numFmtId="2" fontId="5" fillId="4" borderId="5" xfId="0" applyNumberFormat="1" applyFont="1" applyFill="1" applyBorder="1" applyAlignment="1">
      <alignment wrapText="1"/>
    </xf>
    <xf numFmtId="2" fontId="10" fillId="4" borderId="5" xfId="0" applyNumberFormat="1" applyFont="1" applyFill="1" applyBorder="1" applyAlignment="1">
      <alignment wrapText="1"/>
    </xf>
    <xf numFmtId="49" fontId="9" fillId="0" borderId="0" xfId="0" applyNumberFormat="1" applyFont="1" applyAlignment="1">
      <alignment wrapText="1"/>
    </xf>
    <xf numFmtId="0" fontId="11" fillId="0" borderId="0" xfId="0" applyFont="1"/>
    <xf numFmtId="2" fontId="8" fillId="0" borderId="15" xfId="0" applyNumberFormat="1" applyFont="1" applyBorder="1" applyAlignment="1">
      <alignment wrapText="1"/>
    </xf>
    <xf numFmtId="2" fontId="8" fillId="0" borderId="7" xfId="0" applyNumberFormat="1" applyFont="1" applyBorder="1" applyAlignment="1">
      <alignment wrapText="1"/>
    </xf>
    <xf numFmtId="2" fontId="8" fillId="2" borderId="5" xfId="0" applyNumberFormat="1" applyFont="1" applyFill="1" applyBorder="1" applyAlignment="1">
      <alignment wrapText="1"/>
    </xf>
    <xf numFmtId="49" fontId="5" fillId="0" borderId="0" xfId="0" applyNumberFormat="1" applyFont="1"/>
    <xf numFmtId="49" fontId="8" fillId="0" borderId="0" xfId="0" applyNumberFormat="1" applyFont="1" applyAlignment="1">
      <alignment wrapText="1"/>
    </xf>
    <xf numFmtId="2" fontId="8" fillId="0" borderId="9" xfId="0" applyNumberFormat="1" applyFont="1" applyBorder="1" applyAlignment="1">
      <alignment wrapText="1"/>
    </xf>
    <xf numFmtId="2" fontId="10" fillId="4" borderId="7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2" fontId="10" fillId="0" borderId="0" xfId="0" applyNumberFormat="1" applyFont="1" applyAlignment="1">
      <alignment horizontal="right" wrapText="1"/>
    </xf>
    <xf numFmtId="2" fontId="10" fillId="0" borderId="5" xfId="0" applyNumberFormat="1" applyFont="1" applyBorder="1" applyAlignment="1">
      <alignment wrapText="1"/>
    </xf>
    <xf numFmtId="0" fontId="10" fillId="0" borderId="0" xfId="0" applyFont="1"/>
    <xf numFmtId="0" fontId="13" fillId="0" borderId="0" xfId="0" applyFont="1"/>
    <xf numFmtId="0" fontId="7" fillId="2" borderId="10" xfId="0" applyFont="1" applyFill="1" applyBorder="1"/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49" fontId="8" fillId="0" borderId="10" xfId="0" applyNumberFormat="1" applyFont="1" applyBorder="1" applyAlignment="1">
      <alignment wrapText="1"/>
    </xf>
    <xf numFmtId="0" fontId="14" fillId="0" borderId="0" xfId="0" applyFont="1"/>
    <xf numFmtId="49" fontId="9" fillId="4" borderId="10" xfId="0" applyNumberFormat="1" applyFont="1" applyFill="1" applyBorder="1" applyAlignment="1">
      <alignment wrapText="1"/>
    </xf>
    <xf numFmtId="49" fontId="10" fillId="4" borderId="14" xfId="0" applyNumberFormat="1" applyFont="1" applyFill="1" applyBorder="1" applyAlignment="1">
      <alignment horizontal="right" wrapText="1"/>
    </xf>
    <xf numFmtId="2" fontId="5" fillId="4" borderId="10" xfId="0" applyNumberFormat="1" applyFont="1" applyFill="1" applyBorder="1" applyAlignment="1">
      <alignment wrapText="1"/>
    </xf>
    <xf numFmtId="2" fontId="10" fillId="4" borderId="10" xfId="0" applyNumberFormat="1" applyFont="1" applyFill="1" applyBorder="1" applyAlignment="1">
      <alignment wrapText="1"/>
    </xf>
    <xf numFmtId="0" fontId="15" fillId="0" borderId="0" xfId="0" applyFont="1"/>
    <xf numFmtId="49" fontId="9" fillId="0" borderId="10" xfId="0" applyNumberFormat="1" applyFont="1" applyBorder="1" applyAlignment="1">
      <alignment wrapText="1"/>
    </xf>
    <xf numFmtId="0" fontId="7" fillId="0" borderId="10" xfId="0" applyFont="1" applyBorder="1"/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wrapText="1"/>
    </xf>
    <xf numFmtId="164" fontId="10" fillId="0" borderId="6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2" fontId="8" fillId="2" borderId="15" xfId="0" applyNumberFormat="1" applyFont="1" applyFill="1" applyBorder="1" applyAlignment="1">
      <alignment wrapText="1"/>
    </xf>
    <xf numFmtId="0" fontId="6" fillId="2" borderId="10" xfId="0" applyFont="1" applyFill="1" applyBorder="1"/>
    <xf numFmtId="2" fontId="8" fillId="2" borderId="9" xfId="0" applyNumberFormat="1" applyFont="1" applyFill="1" applyBorder="1" applyAlignment="1">
      <alignment wrapText="1"/>
    </xf>
    <xf numFmtId="2" fontId="8" fillId="2" borderId="15" xfId="0" applyNumberFormat="1" applyFont="1" applyFill="1" applyBorder="1" applyAlignment="1">
      <alignment horizontal="right" wrapText="1"/>
    </xf>
    <xf numFmtId="49" fontId="8" fillId="2" borderId="10" xfId="0" applyNumberFormat="1" applyFont="1" applyFill="1" applyBorder="1" applyAlignment="1">
      <alignment wrapText="1"/>
    </xf>
    <xf numFmtId="2" fontId="10" fillId="4" borderId="11" xfId="0" applyNumberFormat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6" fillId="2" borderId="0" xfId="0" applyFont="1" applyFill="1"/>
    <xf numFmtId="0" fontId="7" fillId="2" borderId="1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2" fontId="8" fillId="2" borderId="10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right" wrapText="1"/>
    </xf>
    <xf numFmtId="2" fontId="10" fillId="4" borderId="15" xfId="0" applyNumberFormat="1" applyFont="1" applyFill="1" applyBorder="1" applyAlignment="1">
      <alignment wrapText="1"/>
    </xf>
    <xf numFmtId="0" fontId="7" fillId="2" borderId="0" xfId="0" applyFont="1" applyFill="1"/>
    <xf numFmtId="49" fontId="9" fillId="2" borderId="0" xfId="0" applyNumberFormat="1" applyFont="1" applyFill="1" applyAlignment="1">
      <alignment wrapText="1"/>
    </xf>
    <xf numFmtId="0" fontId="11" fillId="2" borderId="0" xfId="0" applyFont="1" applyFill="1"/>
    <xf numFmtId="49" fontId="9" fillId="2" borderId="10" xfId="0" applyNumberFormat="1" applyFont="1" applyFill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2" fontId="6" fillId="2" borderId="0" xfId="0" applyNumberFormat="1" applyFont="1" applyFill="1" applyAlignment="1">
      <alignment wrapText="1"/>
    </xf>
    <xf numFmtId="2" fontId="5" fillId="2" borderId="0" xfId="0" applyNumberFormat="1" applyFont="1" applyFill="1" applyAlignment="1">
      <alignment wrapText="1"/>
    </xf>
    <xf numFmtId="49" fontId="8" fillId="2" borderId="0" xfId="0" applyNumberFormat="1" applyFont="1" applyFill="1" applyAlignment="1">
      <alignment wrapText="1"/>
    </xf>
    <xf numFmtId="2" fontId="8" fillId="2" borderId="0" xfId="0" applyNumberFormat="1" applyFont="1" applyFill="1" applyAlignment="1">
      <alignment wrapText="1"/>
    </xf>
    <xf numFmtId="2" fontId="10" fillId="4" borderId="17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7" fillId="0" borderId="0" xfId="0" applyFont="1"/>
    <xf numFmtId="0" fontId="10" fillId="2" borderId="0" xfId="0" applyFont="1" applyFill="1"/>
    <xf numFmtId="0" fontId="13" fillId="2" borderId="0" xfId="0" applyFont="1" applyFill="1"/>
    <xf numFmtId="0" fontId="7" fillId="2" borderId="10" xfId="0" applyFont="1" applyFill="1" applyBorder="1" applyAlignment="1">
      <alignment horizontal="left" vertical="center"/>
    </xf>
    <xf numFmtId="2" fontId="5" fillId="2" borderId="19" xfId="0" applyNumberFormat="1" applyFont="1" applyFill="1" applyBorder="1" applyAlignment="1">
      <alignment wrapText="1"/>
    </xf>
    <xf numFmtId="2" fontId="8" fillId="0" borderId="19" xfId="0" applyNumberFormat="1" applyFont="1" applyBorder="1" applyAlignment="1">
      <alignment wrapText="1"/>
    </xf>
    <xf numFmtId="2" fontId="8" fillId="2" borderId="19" xfId="0" applyNumberFormat="1" applyFont="1" applyFill="1" applyBorder="1" applyAlignment="1">
      <alignment wrapText="1"/>
    </xf>
    <xf numFmtId="44" fontId="9" fillId="4" borderId="10" xfId="1" applyFont="1" applyFill="1" applyBorder="1" applyAlignment="1">
      <alignment wrapText="1"/>
    </xf>
    <xf numFmtId="44" fontId="10" fillId="4" borderId="18" xfId="1" applyFont="1" applyFill="1" applyBorder="1" applyAlignment="1">
      <alignment horizontal="right" wrapText="1"/>
    </xf>
    <xf numFmtId="44" fontId="10" fillId="4" borderId="10" xfId="1" applyFont="1" applyFill="1" applyBorder="1" applyAlignment="1">
      <alignment wrapText="1"/>
    </xf>
    <xf numFmtId="43" fontId="10" fillId="4" borderId="10" xfId="2" applyFont="1" applyFill="1" applyBorder="1" applyAlignment="1">
      <alignment wrapText="1"/>
    </xf>
    <xf numFmtId="44" fontId="10" fillId="2" borderId="0" xfId="1" applyFont="1" applyFill="1"/>
    <xf numFmtId="0" fontId="15" fillId="2" borderId="0" xfId="0" applyFont="1" applyFill="1"/>
    <xf numFmtId="49" fontId="10" fillId="4" borderId="18" xfId="0" applyNumberFormat="1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wrapText="1"/>
    </xf>
    <xf numFmtId="2" fontId="8" fillId="2" borderId="17" xfId="0" applyNumberFormat="1" applyFont="1" applyFill="1" applyBorder="1" applyAlignment="1">
      <alignment wrapText="1"/>
    </xf>
    <xf numFmtId="164" fontId="10" fillId="2" borderId="5" xfId="0" applyNumberFormat="1" applyFont="1" applyFill="1" applyBorder="1" applyAlignment="1">
      <alignment horizontal="right"/>
    </xf>
    <xf numFmtId="164" fontId="10" fillId="2" borderId="0" xfId="0" applyNumberFormat="1" applyFont="1" applyFill="1" applyAlignment="1">
      <alignment horizontal="right"/>
    </xf>
    <xf numFmtId="2" fontId="5" fillId="2" borderId="11" xfId="0" applyNumberFormat="1" applyFont="1" applyFill="1" applyBorder="1" applyAlignment="1">
      <alignment wrapText="1"/>
    </xf>
    <xf numFmtId="2" fontId="8" fillId="2" borderId="10" xfId="0" applyNumberFormat="1" applyFont="1" applyFill="1" applyBorder="1" applyAlignment="1">
      <alignment horizontal="right" wrapText="1"/>
    </xf>
    <xf numFmtId="2" fontId="5" fillId="2" borderId="5" xfId="0" applyNumberFormat="1" applyFont="1" applyFill="1" applyBorder="1" applyAlignment="1">
      <alignment wrapText="1"/>
    </xf>
    <xf numFmtId="49" fontId="6" fillId="0" borderId="18" xfId="0" applyNumberFormat="1" applyFont="1" applyBorder="1"/>
    <xf numFmtId="49" fontId="6" fillId="0" borderId="10" xfId="0" applyNumberFormat="1" applyFont="1" applyBorder="1"/>
    <xf numFmtId="2" fontId="8" fillId="0" borderId="1" xfId="0" applyNumberFormat="1" applyFont="1" applyBorder="1" applyAlignment="1">
      <alignment wrapText="1"/>
    </xf>
    <xf numFmtId="164" fontId="16" fillId="2" borderId="5" xfId="0" applyNumberFormat="1" applyFont="1" applyFill="1" applyBorder="1" applyAlignment="1">
      <alignment horizontal="right"/>
    </xf>
    <xf numFmtId="164" fontId="16" fillId="2" borderId="0" xfId="0" applyNumberFormat="1" applyFont="1" applyFill="1" applyAlignment="1">
      <alignment horizontal="right"/>
    </xf>
    <xf numFmtId="49" fontId="5" fillId="0" borderId="10" xfId="0" applyNumberFormat="1" applyFont="1" applyBorder="1"/>
    <xf numFmtId="164" fontId="16" fillId="0" borderId="5" xfId="0" applyNumberFormat="1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2" fontId="8" fillId="0" borderId="17" xfId="0" applyNumberFormat="1" applyFont="1" applyBorder="1" applyAlignment="1">
      <alignment wrapText="1"/>
    </xf>
    <xf numFmtId="2" fontId="8" fillId="0" borderId="10" xfId="0" applyNumberFormat="1" applyFont="1" applyBorder="1" applyAlignment="1">
      <alignment wrapText="1"/>
    </xf>
    <xf numFmtId="2" fontId="6" fillId="2" borderId="22" xfId="0" applyNumberFormat="1" applyFont="1" applyFill="1" applyBorder="1" applyAlignment="1">
      <alignment wrapText="1"/>
    </xf>
    <xf numFmtId="2" fontId="8" fillId="0" borderId="23" xfId="0" applyNumberFormat="1" applyFont="1" applyBorder="1" applyAlignment="1">
      <alignment wrapText="1"/>
    </xf>
    <xf numFmtId="49" fontId="10" fillId="4" borderId="4" xfId="0" applyNumberFormat="1" applyFont="1" applyFill="1" applyBorder="1" applyAlignment="1">
      <alignment horizontal="right" wrapText="1"/>
    </xf>
    <xf numFmtId="2" fontId="5" fillId="2" borderId="23" xfId="0" applyNumberFormat="1" applyFont="1" applyFill="1" applyBorder="1" applyAlignment="1">
      <alignment wrapText="1"/>
    </xf>
    <xf numFmtId="2" fontId="5" fillId="2" borderId="12" xfId="0" applyNumberFormat="1" applyFont="1" applyFill="1" applyBorder="1" applyAlignment="1">
      <alignment wrapText="1"/>
    </xf>
    <xf numFmtId="2" fontId="10" fillId="4" borderId="2" xfId="0" applyNumberFormat="1" applyFont="1" applyFill="1" applyBorder="1" applyAlignment="1">
      <alignment wrapText="1"/>
    </xf>
    <xf numFmtId="2" fontId="8" fillId="0" borderId="10" xfId="0" applyNumberFormat="1" applyFont="1" applyBorder="1" applyAlignment="1">
      <alignment horizontal="right" wrapText="1"/>
    </xf>
    <xf numFmtId="2" fontId="5" fillId="0" borderId="5" xfId="0" applyNumberFormat="1" applyFont="1" applyBorder="1" applyAlignment="1">
      <alignment wrapText="1"/>
    </xf>
    <xf numFmtId="2" fontId="5" fillId="0" borderId="5" xfId="0" applyNumberFormat="1" applyFont="1" applyBorder="1" applyAlignment="1">
      <alignment horizontal="right" wrapText="1"/>
    </xf>
    <xf numFmtId="0" fontId="5" fillId="0" borderId="10" xfId="0" applyFont="1" applyBorder="1"/>
    <xf numFmtId="2" fontId="5" fillId="0" borderId="10" xfId="0" applyNumberFormat="1" applyFont="1" applyBorder="1"/>
    <xf numFmtId="0" fontId="7" fillId="2" borderId="24" xfId="0" applyFont="1" applyFill="1" applyBorder="1" applyAlignment="1">
      <alignment horizontal="left" vertical="center"/>
    </xf>
    <xf numFmtId="2" fontId="10" fillId="4" borderId="3" xfId="0" applyNumberFormat="1" applyFont="1" applyFill="1" applyBorder="1" applyAlignment="1">
      <alignment wrapText="1"/>
    </xf>
    <xf numFmtId="2" fontId="10" fillId="4" borderId="1" xfId="0" applyNumberFormat="1" applyFont="1" applyFill="1" applyBorder="1" applyAlignment="1">
      <alignment wrapText="1"/>
    </xf>
    <xf numFmtId="2" fontId="8" fillId="0" borderId="25" xfId="0" applyNumberFormat="1" applyFont="1" applyBorder="1" applyAlignment="1">
      <alignment wrapText="1"/>
    </xf>
    <xf numFmtId="49" fontId="8" fillId="0" borderId="27" xfId="0" applyNumberFormat="1" applyFont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2" fontId="5" fillId="4" borderId="3" xfId="0" applyNumberFormat="1" applyFont="1" applyFill="1" applyBorder="1" applyAlignment="1">
      <alignment wrapText="1"/>
    </xf>
    <xf numFmtId="49" fontId="10" fillId="4" borderId="6" xfId="0" applyNumberFormat="1" applyFont="1" applyFill="1" applyBorder="1" applyAlignment="1">
      <alignment horizontal="right" wrapText="1"/>
    </xf>
    <xf numFmtId="2" fontId="5" fillId="4" borderId="6" xfId="0" applyNumberFormat="1" applyFont="1" applyFill="1" applyBorder="1" applyAlignment="1">
      <alignment wrapText="1"/>
    </xf>
    <xf numFmtId="2" fontId="10" fillId="4" borderId="6" xfId="0" applyNumberFormat="1" applyFont="1" applyFill="1" applyBorder="1" applyAlignment="1">
      <alignment wrapText="1"/>
    </xf>
    <xf numFmtId="2" fontId="10" fillId="4" borderId="28" xfId="0" applyNumberFormat="1" applyFont="1" applyFill="1" applyBorder="1" applyAlignment="1">
      <alignment wrapText="1"/>
    </xf>
    <xf numFmtId="2" fontId="5" fillId="2" borderId="16" xfId="0" applyNumberFormat="1" applyFont="1" applyFill="1" applyBorder="1" applyAlignment="1">
      <alignment wrapText="1"/>
    </xf>
    <xf numFmtId="2" fontId="5" fillId="2" borderId="17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2" fontId="8" fillId="2" borderId="27" xfId="0" applyNumberFormat="1" applyFont="1" applyFill="1" applyBorder="1" applyAlignment="1">
      <alignment wrapText="1"/>
    </xf>
    <xf numFmtId="2" fontId="5" fillId="2" borderId="26" xfId="0" applyNumberFormat="1" applyFont="1" applyFill="1" applyBorder="1" applyAlignment="1">
      <alignment wrapText="1"/>
    </xf>
    <xf numFmtId="2" fontId="5" fillId="3" borderId="10" xfId="0" applyNumberFormat="1" applyFont="1" applyFill="1" applyBorder="1" applyAlignment="1">
      <alignment wrapText="1"/>
    </xf>
    <xf numFmtId="2" fontId="8" fillId="2" borderId="25" xfId="0" applyNumberFormat="1" applyFont="1" applyFill="1" applyBorder="1" applyAlignment="1">
      <alignment horizontal="right" wrapText="1"/>
    </xf>
    <xf numFmtId="2" fontId="6" fillId="2" borderId="16" xfId="0" applyNumberFormat="1" applyFont="1" applyFill="1" applyBorder="1" applyAlignment="1">
      <alignment wrapText="1"/>
    </xf>
    <xf numFmtId="2" fontId="5" fillId="2" borderId="29" xfId="0" applyNumberFormat="1" applyFont="1" applyFill="1" applyBorder="1" applyAlignment="1">
      <alignment wrapText="1"/>
    </xf>
    <xf numFmtId="2" fontId="5" fillId="2" borderId="30" xfId="0" applyNumberFormat="1" applyFont="1" applyFill="1" applyBorder="1" applyAlignment="1">
      <alignment wrapText="1"/>
    </xf>
    <xf numFmtId="2" fontId="5" fillId="3" borderId="17" xfId="0" applyNumberFormat="1" applyFont="1" applyFill="1" applyBorder="1" applyAlignment="1">
      <alignment wrapText="1"/>
    </xf>
    <xf numFmtId="0" fontId="7" fillId="0" borderId="31" xfId="0" applyFont="1" applyBorder="1" applyAlignment="1">
      <alignment horizontal="left" vertical="center"/>
    </xf>
    <xf numFmtId="49" fontId="8" fillId="0" borderId="31" xfId="0" applyNumberFormat="1" applyFont="1" applyBorder="1" applyAlignment="1">
      <alignment wrapText="1"/>
    </xf>
    <xf numFmtId="49" fontId="10" fillId="4" borderId="31" xfId="0" applyNumberFormat="1" applyFont="1" applyFill="1" applyBorder="1" applyAlignment="1">
      <alignment horizontal="right" wrapText="1"/>
    </xf>
    <xf numFmtId="49" fontId="8" fillId="0" borderId="31" xfId="0" applyNumberFormat="1" applyFont="1" applyBorder="1"/>
    <xf numFmtId="49" fontId="8" fillId="0" borderId="29" xfId="0" applyNumberFormat="1" applyFont="1" applyBorder="1" applyAlignment="1">
      <alignment wrapText="1"/>
    </xf>
    <xf numFmtId="49" fontId="12" fillId="0" borderId="31" xfId="0" applyNumberFormat="1" applyFont="1" applyBorder="1" applyAlignment="1">
      <alignment wrapText="1"/>
    </xf>
    <xf numFmtId="49" fontId="5" fillId="0" borderId="31" xfId="0" applyNumberFormat="1" applyFont="1" applyBorder="1" applyAlignment="1">
      <alignment wrapText="1"/>
    </xf>
    <xf numFmtId="0" fontId="7" fillId="0" borderId="22" xfId="0" applyFont="1" applyBorder="1" applyAlignment="1">
      <alignment horizontal="left" vertical="center"/>
    </xf>
    <xf numFmtId="49" fontId="8" fillId="0" borderId="22" xfId="0" applyNumberFormat="1" applyFont="1" applyBorder="1" applyAlignment="1">
      <alignment wrapText="1"/>
    </xf>
    <xf numFmtId="0" fontId="5" fillId="0" borderId="22" xfId="0" applyFont="1" applyBorder="1"/>
    <xf numFmtId="49" fontId="10" fillId="4" borderId="32" xfId="0" applyNumberFormat="1" applyFont="1" applyFill="1" applyBorder="1" applyAlignment="1">
      <alignment horizontal="right" wrapText="1"/>
    </xf>
    <xf numFmtId="49" fontId="10" fillId="4" borderId="22" xfId="0" applyNumberFormat="1" applyFont="1" applyFill="1" applyBorder="1" applyAlignment="1">
      <alignment horizontal="right" wrapText="1"/>
    </xf>
    <xf numFmtId="49" fontId="6" fillId="2" borderId="14" xfId="0" applyNumberFormat="1" applyFont="1" applyFill="1" applyBorder="1"/>
    <xf numFmtId="49" fontId="6" fillId="2" borderId="21" xfId="0" applyNumberFormat="1" applyFont="1" applyFill="1" applyBorder="1"/>
    <xf numFmtId="49" fontId="6" fillId="2" borderId="10" xfId="0" applyNumberFormat="1" applyFont="1" applyFill="1" applyBorder="1" applyAlignment="1">
      <alignment wrapText="1"/>
    </xf>
    <xf numFmtId="49" fontId="6" fillId="2" borderId="20" xfId="0" applyNumberFormat="1" applyFont="1" applyFill="1" applyBorder="1"/>
    <xf numFmtId="0" fontId="18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/>
    <xf numFmtId="49" fontId="6" fillId="2" borderId="18" xfId="0" applyNumberFormat="1" applyFont="1" applyFill="1" applyBorder="1"/>
    <xf numFmtId="49" fontId="6" fillId="0" borderId="21" xfId="0" applyNumberFormat="1" applyFont="1" applyBorder="1"/>
    <xf numFmtId="49" fontId="6" fillId="0" borderId="10" xfId="0" applyNumberFormat="1" applyFont="1" applyBorder="1" applyAlignment="1">
      <alignment wrapText="1"/>
    </xf>
    <xf numFmtId="49" fontId="5" fillId="2" borderId="16" xfId="0" applyNumberFormat="1" applyFont="1" applyFill="1" applyBorder="1"/>
    <xf numFmtId="49" fontId="5" fillId="0" borderId="16" xfId="0" applyNumberFormat="1" applyFont="1" applyBorder="1"/>
    <xf numFmtId="0" fontId="19" fillId="0" borderId="0" xfId="0" applyFont="1"/>
    <xf numFmtId="0" fontId="16" fillId="0" borderId="13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 wrapText="1"/>
    </xf>
    <xf numFmtId="0" fontId="12" fillId="0" borderId="0" xfId="0" applyFont="1"/>
    <xf numFmtId="2" fontId="12" fillId="0" borderId="5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2" fontId="12" fillId="0" borderId="5" xfId="0" applyNumberFormat="1" applyFont="1" applyBorder="1" applyAlignment="1">
      <alignment horizontal="right" wrapText="1"/>
    </xf>
    <xf numFmtId="2" fontId="12" fillId="0" borderId="7" xfId="0" applyNumberFormat="1" applyFont="1" applyBorder="1" applyAlignment="1">
      <alignment horizontal="right" wrapText="1"/>
    </xf>
    <xf numFmtId="2" fontId="12" fillId="0" borderId="7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2" fontId="5" fillId="5" borderId="5" xfId="0" applyNumberFormat="1" applyFont="1" applyFill="1" applyBorder="1" applyAlignment="1">
      <alignment wrapText="1"/>
    </xf>
    <xf numFmtId="2" fontId="10" fillId="5" borderId="5" xfId="0" applyNumberFormat="1" applyFont="1" applyFill="1" applyBorder="1" applyAlignment="1">
      <alignment wrapText="1"/>
    </xf>
    <xf numFmtId="2" fontId="12" fillId="6" borderId="5" xfId="0" applyNumberFormat="1" applyFont="1" applyFill="1" applyBorder="1" applyAlignment="1">
      <alignment wrapText="1"/>
    </xf>
    <xf numFmtId="49" fontId="12" fillId="0" borderId="29" xfId="0" applyNumberFormat="1" applyFont="1" applyBorder="1" applyAlignment="1">
      <alignment wrapText="1"/>
    </xf>
    <xf numFmtId="2" fontId="12" fillId="6" borderId="7" xfId="0" applyNumberFormat="1" applyFont="1" applyFill="1" applyBorder="1" applyAlignment="1">
      <alignment wrapText="1"/>
    </xf>
    <xf numFmtId="2" fontId="12" fillId="0" borderId="10" xfId="0" applyNumberFormat="1" applyFont="1" applyBorder="1" applyAlignment="1">
      <alignment horizontal="right" wrapText="1"/>
    </xf>
    <xf numFmtId="2" fontId="12" fillId="0" borderId="10" xfId="0" applyNumberFormat="1" applyFont="1" applyBorder="1" applyAlignment="1">
      <alignment wrapText="1"/>
    </xf>
    <xf numFmtId="2" fontId="12" fillId="0" borderId="16" xfId="0" applyNumberFormat="1" applyFont="1" applyBorder="1" applyAlignment="1">
      <alignment wrapText="1"/>
    </xf>
    <xf numFmtId="49" fontId="10" fillId="5" borderId="10" xfId="0" applyNumberFormat="1" applyFont="1" applyFill="1" applyBorder="1" applyAlignment="1">
      <alignment horizontal="right" wrapText="1"/>
    </xf>
    <xf numFmtId="2" fontId="5" fillId="5" borderId="10" xfId="0" applyNumberFormat="1" applyFont="1" applyFill="1" applyBorder="1" applyAlignment="1">
      <alignment wrapText="1"/>
    </xf>
    <xf numFmtId="2" fontId="10" fillId="5" borderId="10" xfId="0" applyNumberFormat="1" applyFont="1" applyFill="1" applyBorder="1" applyAlignment="1">
      <alignment wrapText="1"/>
    </xf>
    <xf numFmtId="165" fontId="12" fillId="0" borderId="5" xfId="0" applyNumberFormat="1" applyFont="1" applyBorder="1" applyAlignment="1">
      <alignment wrapText="1"/>
    </xf>
    <xf numFmtId="49" fontId="12" fillId="6" borderId="31" xfId="0" applyNumberFormat="1" applyFont="1" applyFill="1" applyBorder="1" applyAlignment="1">
      <alignment wrapText="1"/>
    </xf>
    <xf numFmtId="49" fontId="12" fillId="6" borderId="29" xfId="0" applyNumberFormat="1" applyFont="1" applyFill="1" applyBorder="1" applyAlignment="1">
      <alignment wrapText="1"/>
    </xf>
    <xf numFmtId="2" fontId="12" fillId="6" borderId="10" xfId="0" applyNumberFormat="1" applyFont="1" applyFill="1" applyBorder="1" applyAlignment="1">
      <alignment wrapText="1"/>
    </xf>
    <xf numFmtId="2" fontId="5" fillId="5" borderId="6" xfId="0" applyNumberFormat="1" applyFont="1" applyFill="1" applyBorder="1" applyAlignment="1">
      <alignment wrapText="1"/>
    </xf>
    <xf numFmtId="2" fontId="10" fillId="5" borderId="6" xfId="0" applyNumberFormat="1" applyFont="1" applyFill="1" applyBorder="1" applyAlignment="1">
      <alignment wrapText="1"/>
    </xf>
    <xf numFmtId="165" fontId="12" fillId="6" borderId="5" xfId="0" applyNumberFormat="1" applyFont="1" applyFill="1" applyBorder="1" applyAlignment="1">
      <alignment wrapText="1"/>
    </xf>
    <xf numFmtId="2" fontId="10" fillId="5" borderId="28" xfId="0" applyNumberFormat="1" applyFont="1" applyFill="1" applyBorder="1" applyAlignment="1">
      <alignment wrapText="1"/>
    </xf>
    <xf numFmtId="164" fontId="10" fillId="0" borderId="5" xfId="0" applyNumberFormat="1" applyFont="1" applyBorder="1" applyAlignment="1">
      <alignment horizontal="right"/>
    </xf>
    <xf numFmtId="0" fontId="16" fillId="0" borderId="22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wrapText="1"/>
    </xf>
    <xf numFmtId="49" fontId="10" fillId="5" borderId="32" xfId="0" applyNumberFormat="1" applyFont="1" applyFill="1" applyBorder="1" applyAlignment="1">
      <alignment horizontal="right" wrapText="1"/>
    </xf>
    <xf numFmtId="2" fontId="5" fillId="5" borderId="3" xfId="0" applyNumberFormat="1" applyFont="1" applyFill="1" applyBorder="1" applyAlignment="1">
      <alignment wrapText="1"/>
    </xf>
    <xf numFmtId="2" fontId="10" fillId="5" borderId="3" xfId="0" applyNumberFormat="1" applyFont="1" applyFill="1" applyBorder="1" applyAlignment="1">
      <alignment wrapText="1"/>
    </xf>
    <xf numFmtId="49" fontId="10" fillId="5" borderId="31" xfId="0" applyNumberFormat="1" applyFont="1" applyFill="1" applyBorder="1" applyAlignment="1">
      <alignment horizontal="right" wrapText="1"/>
    </xf>
    <xf numFmtId="0" fontId="12" fillId="6" borderId="0" xfId="0" applyFont="1" applyFill="1"/>
    <xf numFmtId="43" fontId="12" fillId="0" borderId="7" xfId="2" applyFont="1" applyFill="1" applyBorder="1" applyAlignment="1">
      <alignment wrapText="1"/>
    </xf>
    <xf numFmtId="49" fontId="12" fillId="6" borderId="10" xfId="0" applyNumberFormat="1" applyFont="1" applyFill="1" applyBorder="1" applyAlignment="1">
      <alignment wrapText="1"/>
    </xf>
    <xf numFmtId="2" fontId="12" fillId="6" borderId="10" xfId="0" applyNumberFormat="1" applyFont="1" applyFill="1" applyBorder="1" applyAlignment="1">
      <alignment horizontal="right" wrapText="1"/>
    </xf>
    <xf numFmtId="49" fontId="16" fillId="0" borderId="0" xfId="0" applyNumberFormat="1" applyFont="1" applyAlignment="1">
      <alignment wrapText="1"/>
    </xf>
    <xf numFmtId="49" fontId="12" fillId="0" borderId="31" xfId="0" applyNumberFormat="1" applyFont="1" applyBorder="1"/>
    <xf numFmtId="0" fontId="12" fillId="0" borderId="22" xfId="0" applyFont="1" applyBorder="1" applyAlignment="1">
      <alignment vertical="center"/>
    </xf>
    <xf numFmtId="2" fontId="10" fillId="5" borderId="16" xfId="0" applyNumberFormat="1" applyFont="1" applyFill="1" applyBorder="1" applyAlignment="1">
      <alignment wrapText="1"/>
    </xf>
    <xf numFmtId="0" fontId="5" fillId="6" borderId="0" xfId="0" applyFont="1" applyFill="1"/>
    <xf numFmtId="0" fontId="10" fillId="6" borderId="0" xfId="0" applyFont="1" applyFill="1"/>
    <xf numFmtId="0" fontId="19" fillId="6" borderId="0" xfId="0" applyFont="1" applyFill="1"/>
    <xf numFmtId="0" fontId="13" fillId="6" borderId="0" xfId="0" applyFont="1" applyFill="1"/>
    <xf numFmtId="0" fontId="14" fillId="6" borderId="0" xfId="0" applyFont="1" applyFill="1"/>
    <xf numFmtId="0" fontId="16" fillId="6" borderId="16" xfId="0" applyFont="1" applyFill="1" applyBorder="1" applyAlignment="1">
      <alignment horizontal="left" vertical="center"/>
    </xf>
    <xf numFmtId="0" fontId="16" fillId="6" borderId="16" xfId="0" applyFont="1" applyFill="1" applyBorder="1" applyAlignment="1">
      <alignment horizontal="center" vertical="center" wrapText="1"/>
    </xf>
    <xf numFmtId="2" fontId="5" fillId="6" borderId="5" xfId="0" applyNumberFormat="1" applyFont="1" applyFill="1" applyBorder="1" applyAlignment="1">
      <alignment wrapText="1"/>
    </xf>
    <xf numFmtId="165" fontId="12" fillId="6" borderId="0" xfId="0" applyNumberFormat="1" applyFont="1" applyFill="1" applyAlignment="1">
      <alignment wrapText="1"/>
    </xf>
    <xf numFmtId="2" fontId="5" fillId="6" borderId="10" xfId="0" applyNumberFormat="1" applyFont="1" applyFill="1" applyBorder="1" applyAlignment="1">
      <alignment wrapText="1"/>
    </xf>
    <xf numFmtId="2" fontId="5" fillId="6" borderId="16" xfId="0" applyNumberFormat="1" applyFont="1" applyFill="1" applyBorder="1" applyAlignment="1">
      <alignment wrapText="1"/>
    </xf>
    <xf numFmtId="2" fontId="12" fillId="0" borderId="6" xfId="0" applyNumberFormat="1" applyFont="1" applyBorder="1" applyAlignment="1">
      <alignment wrapText="1"/>
    </xf>
    <xf numFmtId="2" fontId="12" fillId="6" borderId="5" xfId="0" applyNumberFormat="1" applyFont="1" applyFill="1" applyBorder="1" applyAlignment="1">
      <alignment horizontal="right" wrapText="1"/>
    </xf>
    <xf numFmtId="49" fontId="12" fillId="6" borderId="0" xfId="0" applyNumberFormat="1" applyFont="1" applyFill="1" applyAlignment="1">
      <alignment wrapText="1"/>
    </xf>
    <xf numFmtId="0" fontId="15" fillId="6" borderId="0" xfId="0" applyFont="1" applyFill="1"/>
    <xf numFmtId="2" fontId="5" fillId="6" borderId="0" xfId="0" applyNumberFormat="1" applyFont="1" applyFill="1" applyAlignment="1">
      <alignment wrapText="1"/>
    </xf>
    <xf numFmtId="2" fontId="12" fillId="6" borderId="0" xfId="0" applyNumberFormat="1" applyFont="1" applyFill="1" applyAlignment="1">
      <alignment wrapText="1"/>
    </xf>
    <xf numFmtId="0" fontId="16" fillId="6" borderId="13" xfId="0" applyFont="1" applyFill="1" applyBorder="1" applyAlignment="1">
      <alignment horizontal="left" vertical="center"/>
    </xf>
    <xf numFmtId="2" fontId="5" fillId="6" borderId="31" xfId="0" applyNumberFormat="1" applyFont="1" applyFill="1" applyBorder="1" applyAlignment="1">
      <alignment wrapText="1"/>
    </xf>
    <xf numFmtId="2" fontId="12" fillId="6" borderId="6" xfId="0" applyNumberFormat="1" applyFont="1" applyFill="1" applyBorder="1" applyAlignment="1">
      <alignment wrapText="1"/>
    </xf>
    <xf numFmtId="2" fontId="10" fillId="5" borderId="33" xfId="0" applyNumberFormat="1" applyFont="1" applyFill="1" applyBorder="1" applyAlignment="1">
      <alignment wrapText="1"/>
    </xf>
    <xf numFmtId="164" fontId="10" fillId="6" borderId="5" xfId="0" applyNumberFormat="1" applyFont="1" applyFill="1" applyBorder="1" applyAlignment="1">
      <alignment horizontal="right"/>
    </xf>
    <xf numFmtId="164" fontId="10" fillId="6" borderId="0" xfId="0" applyNumberFormat="1" applyFont="1" applyFill="1" applyAlignment="1">
      <alignment horizontal="right"/>
    </xf>
    <xf numFmtId="2" fontId="12" fillId="0" borderId="31" xfId="0" applyNumberFormat="1" applyFont="1" applyBorder="1" applyAlignment="1">
      <alignment wrapText="1"/>
    </xf>
    <xf numFmtId="2" fontId="12" fillId="0" borderId="0" xfId="0" applyNumberFormat="1" applyFont="1" applyAlignment="1">
      <alignment wrapText="1"/>
    </xf>
    <xf numFmtId="49" fontId="12" fillId="0" borderId="10" xfId="0" applyNumberFormat="1" applyFont="1" applyBorder="1"/>
    <xf numFmtId="164" fontId="16" fillId="6" borderId="5" xfId="0" applyNumberFormat="1" applyFont="1" applyFill="1" applyBorder="1"/>
    <xf numFmtId="164" fontId="16" fillId="6" borderId="0" xfId="0" applyNumberFormat="1" applyFont="1" applyFill="1"/>
    <xf numFmtId="164" fontId="10" fillId="6" borderId="0" xfId="0" applyNumberFormat="1" applyFont="1" applyFill="1"/>
    <xf numFmtId="0" fontId="20" fillId="0" borderId="0" xfId="0" applyFont="1"/>
    <xf numFmtId="0" fontId="19" fillId="0" borderId="34" xfId="0" applyFont="1" applyBorder="1"/>
    <xf numFmtId="0" fontId="17" fillId="0" borderId="0" xfId="0" applyFont="1"/>
    <xf numFmtId="0" fontId="21" fillId="0" borderId="0" xfId="0" applyFont="1"/>
    <xf numFmtId="49" fontId="12" fillId="0" borderId="0" xfId="0" applyNumberFormat="1" applyFont="1"/>
    <xf numFmtId="0" fontId="22" fillId="0" borderId="0" xfId="0" applyFont="1"/>
    <xf numFmtId="49" fontId="5" fillId="0" borderId="0" xfId="0" applyNumberFormat="1" applyFont="1" applyAlignment="1">
      <alignment wrapText="1"/>
    </xf>
    <xf numFmtId="2" fontId="12" fillId="0" borderId="29" xfId="0" applyNumberFormat="1" applyFont="1" applyBorder="1" applyAlignment="1">
      <alignment wrapText="1"/>
    </xf>
    <xf numFmtId="0" fontId="16" fillId="0" borderId="35" xfId="0" applyFont="1" applyBorder="1" applyAlignment="1">
      <alignment horizontal="left" vertical="center"/>
    </xf>
    <xf numFmtId="49" fontId="12" fillId="0" borderId="35" xfId="0" applyNumberFormat="1" applyFont="1" applyBorder="1" applyAlignment="1">
      <alignment wrapText="1"/>
    </xf>
    <xf numFmtId="0" fontId="16" fillId="0" borderId="20" xfId="0" applyFont="1" applyBorder="1"/>
    <xf numFmtId="0" fontId="12" fillId="0" borderId="20" xfId="0" applyFont="1" applyBorder="1"/>
    <xf numFmtId="49" fontId="12" fillId="0" borderId="20" xfId="0" applyNumberFormat="1" applyFont="1" applyBorder="1" applyAlignment="1">
      <alignment wrapText="1"/>
    </xf>
    <xf numFmtId="49" fontId="16" fillId="0" borderId="20" xfId="0" applyNumberFormat="1" applyFont="1" applyBorder="1" applyAlignment="1">
      <alignment wrapText="1"/>
    </xf>
    <xf numFmtId="49" fontId="16" fillId="5" borderId="20" xfId="0" applyNumberFormat="1" applyFont="1" applyFill="1" applyBorder="1" applyAlignment="1">
      <alignment wrapText="1"/>
    </xf>
    <xf numFmtId="49" fontId="12" fillId="5" borderId="20" xfId="0" applyNumberFormat="1" applyFont="1" applyFill="1" applyBorder="1" applyAlignment="1">
      <alignment wrapText="1"/>
    </xf>
    <xf numFmtId="49" fontId="12" fillId="0" borderId="36" xfId="0" applyNumberFormat="1" applyFont="1" applyBorder="1" applyAlignment="1">
      <alignment wrapText="1"/>
    </xf>
    <xf numFmtId="49" fontId="12" fillId="0" borderId="37" xfId="0" applyNumberFormat="1" applyFont="1" applyBorder="1" applyAlignment="1">
      <alignment wrapText="1"/>
    </xf>
    <xf numFmtId="0" fontId="16" fillId="6" borderId="20" xfId="0" applyFont="1" applyFill="1" applyBorder="1"/>
    <xf numFmtId="0" fontId="12" fillId="6" borderId="20" xfId="0" applyFont="1" applyFill="1" applyBorder="1"/>
    <xf numFmtId="49" fontId="12" fillId="6" borderId="20" xfId="0" applyNumberFormat="1" applyFont="1" applyFill="1" applyBorder="1" applyAlignment="1">
      <alignment wrapText="1"/>
    </xf>
    <xf numFmtId="49" fontId="16" fillId="6" borderId="20" xfId="0" applyNumberFormat="1" applyFont="1" applyFill="1" applyBorder="1" applyAlignment="1">
      <alignment wrapText="1"/>
    </xf>
    <xf numFmtId="49" fontId="12" fillId="6" borderId="10" xfId="0" applyNumberFormat="1" applyFont="1" applyFill="1" applyBorder="1"/>
    <xf numFmtId="2" fontId="5" fillId="6" borderId="20" xfId="0" applyNumberFormat="1" applyFont="1" applyFill="1" applyBorder="1" applyAlignment="1">
      <alignment wrapText="1"/>
    </xf>
    <xf numFmtId="49" fontId="12" fillId="6" borderId="22" xfId="0" applyNumberFormat="1" applyFont="1" applyFill="1" applyBorder="1"/>
    <xf numFmtId="0" fontId="12" fillId="6" borderId="20" xfId="0" applyFont="1" applyFill="1" applyBorder="1" applyAlignment="1">
      <alignment horizontal="left" vertical="center"/>
    </xf>
    <xf numFmtId="0" fontId="12" fillId="6" borderId="36" xfId="0" applyFont="1" applyFill="1" applyBorder="1" applyAlignment="1">
      <alignment horizontal="left" vertical="center"/>
    </xf>
    <xf numFmtId="49" fontId="12" fillId="6" borderId="37" xfId="0" applyNumberFormat="1" applyFont="1" applyFill="1" applyBorder="1" applyAlignment="1">
      <alignment wrapText="1"/>
    </xf>
    <xf numFmtId="49" fontId="12" fillId="6" borderId="3" xfId="0" applyNumberFormat="1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right" wrapText="1"/>
    </xf>
    <xf numFmtId="0" fontId="12" fillId="0" borderId="31" xfId="0" applyFont="1" applyBorder="1"/>
    <xf numFmtId="49" fontId="12" fillId="6" borderId="38" xfId="0" applyNumberFormat="1" applyFont="1" applyFill="1" applyBorder="1" applyAlignment="1">
      <alignment wrapText="1"/>
    </xf>
    <xf numFmtId="0" fontId="10" fillId="5" borderId="32" xfId="0" applyFont="1" applyFill="1" applyBorder="1" applyAlignment="1">
      <alignment horizontal="right" wrapText="1"/>
    </xf>
    <xf numFmtId="2" fontId="12" fillId="2" borderId="5" xfId="0" applyNumberFormat="1" applyFont="1" applyFill="1" applyBorder="1" applyAlignment="1">
      <alignment wrapText="1"/>
    </xf>
    <xf numFmtId="43" fontId="12" fillId="2" borderId="5" xfId="2" applyFont="1" applyFill="1" applyBorder="1" applyAlignment="1">
      <alignment wrapText="1"/>
    </xf>
    <xf numFmtId="49" fontId="8" fillId="2" borderId="22" xfId="0" applyNumberFormat="1" applyFont="1" applyFill="1" applyBorder="1" applyAlignment="1">
      <alignment wrapText="1"/>
    </xf>
    <xf numFmtId="49" fontId="5" fillId="2" borderId="31" xfId="0" applyNumberFormat="1" applyFont="1" applyFill="1" applyBorder="1" applyAlignment="1">
      <alignment wrapText="1"/>
    </xf>
    <xf numFmtId="49" fontId="12" fillId="2" borderId="29" xfId="0" applyNumberFormat="1" applyFont="1" applyFill="1" applyBorder="1" applyAlignment="1">
      <alignment wrapText="1"/>
    </xf>
    <xf numFmtId="2" fontId="12" fillId="2" borderId="7" xfId="0" applyNumberFormat="1" applyFont="1" applyFill="1" applyBorder="1" applyAlignment="1">
      <alignment wrapText="1"/>
    </xf>
    <xf numFmtId="49" fontId="5" fillId="0" borderId="39" xfId="0" applyNumberFormat="1" applyFont="1" applyBorder="1" applyAlignment="1">
      <alignment wrapText="1"/>
    </xf>
    <xf numFmtId="165" fontId="8" fillId="0" borderId="40" xfId="0" applyNumberFormat="1" applyFont="1" applyBorder="1" applyAlignment="1">
      <alignment wrapText="1"/>
    </xf>
    <xf numFmtId="2" fontId="12" fillId="7" borderId="5" xfId="0" applyNumberFormat="1" applyFont="1" applyFill="1" applyBorder="1" applyAlignment="1">
      <alignment wrapText="1"/>
    </xf>
    <xf numFmtId="49" fontId="5" fillId="2" borderId="0" xfId="0" applyNumberFormat="1" applyFont="1" applyFill="1"/>
    <xf numFmtId="49" fontId="5" fillId="2" borderId="20" xfId="0" applyNumberFormat="1" applyFont="1" applyFill="1" applyBorder="1"/>
    <xf numFmtId="2" fontId="5" fillId="0" borderId="42" xfId="0" applyNumberFormat="1" applyFont="1" applyBorder="1" applyAlignment="1">
      <alignment wrapText="1"/>
    </xf>
    <xf numFmtId="2" fontId="5" fillId="2" borderId="42" xfId="0" applyNumberFormat="1" applyFont="1" applyFill="1" applyBorder="1" applyAlignment="1">
      <alignment wrapText="1"/>
    </xf>
    <xf numFmtId="2" fontId="8" fillId="2" borderId="43" xfId="0" applyNumberFormat="1" applyFont="1" applyFill="1" applyBorder="1" applyAlignment="1">
      <alignment horizontal="right" wrapText="1"/>
    </xf>
    <xf numFmtId="2" fontId="8" fillId="2" borderId="43" xfId="0" applyNumberFormat="1" applyFont="1" applyFill="1" applyBorder="1" applyAlignment="1">
      <alignment wrapText="1"/>
    </xf>
    <xf numFmtId="2" fontId="8" fillId="0" borderId="44" xfId="0" applyNumberFormat="1" applyFont="1" applyBorder="1" applyAlignment="1">
      <alignment wrapText="1"/>
    </xf>
    <xf numFmtId="2" fontId="8" fillId="0" borderId="42" xfId="0" applyNumberFormat="1" applyFont="1" applyBorder="1" applyAlignment="1">
      <alignment wrapText="1"/>
    </xf>
    <xf numFmtId="2" fontId="8" fillId="2" borderId="42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wrapText="1"/>
    </xf>
    <xf numFmtId="49" fontId="12" fillId="6" borderId="20" xfId="0" applyNumberFormat="1" applyFont="1" applyFill="1" applyBorder="1"/>
    <xf numFmtId="49" fontId="12" fillId="6" borderId="41" xfId="0" applyNumberFormat="1" applyFont="1" applyFill="1" applyBorder="1"/>
    <xf numFmtId="2" fontId="5" fillId="6" borderId="41" xfId="0" applyNumberFormat="1" applyFont="1" applyFill="1" applyBorder="1" applyAlignment="1">
      <alignment wrapText="1"/>
    </xf>
    <xf numFmtId="2" fontId="5" fillId="6" borderId="7" xfId="0" applyNumberFormat="1" applyFont="1" applyFill="1" applyBorder="1" applyAlignment="1">
      <alignment wrapText="1"/>
    </xf>
    <xf numFmtId="49" fontId="12" fillId="6" borderId="3" xfId="0" applyNumberFormat="1" applyFont="1" applyFill="1" applyBorder="1"/>
    <xf numFmtId="2" fontId="12" fillId="6" borderId="6" xfId="0" applyNumberFormat="1" applyFont="1" applyFill="1" applyBorder="1" applyAlignment="1">
      <alignment horizontal="right" wrapText="1"/>
    </xf>
    <xf numFmtId="2" fontId="5" fillId="6" borderId="6" xfId="0" applyNumberFormat="1" applyFont="1" applyFill="1" applyBorder="1" applyAlignment="1">
      <alignment wrapText="1"/>
    </xf>
    <xf numFmtId="0" fontId="5" fillId="0" borderId="41" xfId="0" applyFont="1" applyBorder="1"/>
    <xf numFmtId="0" fontId="5" fillId="0" borderId="3" xfId="0" applyFont="1" applyBorder="1"/>
    <xf numFmtId="2" fontId="12" fillId="0" borderId="32" xfId="0" applyNumberFormat="1" applyFont="1" applyBorder="1" applyAlignment="1">
      <alignment horizontal="right" wrapText="1"/>
    </xf>
    <xf numFmtId="0" fontId="5" fillId="0" borderId="20" xfId="0" applyFont="1" applyBorder="1"/>
    <xf numFmtId="2" fontId="12" fillId="0" borderId="20" xfId="0" applyNumberFormat="1" applyFont="1" applyBorder="1" applyAlignment="1">
      <alignment wrapText="1"/>
    </xf>
    <xf numFmtId="49" fontId="6" fillId="0" borderId="20" xfId="0" applyNumberFormat="1" applyFont="1" applyBorder="1"/>
    <xf numFmtId="0" fontId="7" fillId="0" borderId="20" xfId="0" applyFont="1" applyBorder="1" applyAlignment="1">
      <alignment vertical="center"/>
    </xf>
    <xf numFmtId="49" fontId="9" fillId="4" borderId="6" xfId="0" applyNumberFormat="1" applyFont="1" applyFill="1" applyBorder="1" applyAlignment="1">
      <alignment wrapText="1"/>
    </xf>
    <xf numFmtId="0" fontId="16" fillId="0" borderId="13" xfId="0" applyFont="1" applyBorder="1" applyAlignment="1">
      <alignment horizontal="center" vertical="center"/>
    </xf>
    <xf numFmtId="0" fontId="12" fillId="2" borderId="0" xfId="0" applyFont="1" applyFill="1"/>
    <xf numFmtId="49" fontId="12" fillId="7" borderId="29" xfId="0" applyNumberFormat="1" applyFont="1" applyFill="1" applyBorder="1" applyAlignment="1">
      <alignment wrapText="1"/>
    </xf>
    <xf numFmtId="2" fontId="12" fillId="7" borderId="7" xfId="0" applyNumberFormat="1" applyFont="1" applyFill="1" applyBorder="1" applyAlignment="1">
      <alignment wrapText="1"/>
    </xf>
    <xf numFmtId="0" fontId="6" fillId="2" borderId="20" xfId="0" applyFont="1" applyFill="1" applyBorder="1"/>
    <xf numFmtId="49" fontId="8" fillId="0" borderId="43" xfId="0" applyNumberFormat="1" applyFont="1" applyBorder="1" applyAlignment="1">
      <alignment wrapText="1"/>
    </xf>
    <xf numFmtId="2" fontId="8" fillId="0" borderId="40" xfId="0" applyNumberFormat="1" applyFont="1" applyBorder="1" applyAlignment="1">
      <alignment wrapText="1"/>
    </xf>
    <xf numFmtId="49" fontId="5" fillId="2" borderId="41" xfId="0" applyNumberFormat="1" applyFont="1" applyFill="1" applyBorder="1"/>
    <xf numFmtId="2" fontId="5" fillId="2" borderId="41" xfId="0" applyNumberFormat="1" applyFont="1" applyFill="1" applyBorder="1" applyAlignment="1">
      <alignment wrapText="1"/>
    </xf>
    <xf numFmtId="2" fontId="5" fillId="2" borderId="45" xfId="0" applyNumberFormat="1" applyFont="1" applyFill="1" applyBorder="1" applyAlignment="1">
      <alignment wrapText="1"/>
    </xf>
    <xf numFmtId="49" fontId="5" fillId="2" borderId="3" xfId="0" applyNumberFormat="1" applyFont="1" applyFill="1" applyBorder="1"/>
    <xf numFmtId="2" fontId="5" fillId="2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391583</xdr:colOff>
      <xdr:row>0</xdr:row>
      <xdr:rowOff>0</xdr:rowOff>
    </xdr:from>
    <xdr:to>
      <xdr:col>2</xdr:col>
      <xdr:colOff>1669451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7AF8665E-0978-4774-BEAC-4A4CE35A2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583" y="0"/>
          <a:ext cx="2865368" cy="10822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0</xdr:rowOff>
    </xdr:from>
    <xdr:to>
      <xdr:col>2</xdr:col>
      <xdr:colOff>1684267</xdr:colOff>
      <xdr:row>4</xdr:row>
      <xdr:rowOff>235594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132726C-B62E-4F62-B894-CF3AEF83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0"/>
          <a:ext cx="2865368" cy="10822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0</xdr:row>
      <xdr:rowOff>0</xdr:rowOff>
    </xdr:from>
    <xdr:to>
      <xdr:col>2</xdr:col>
      <xdr:colOff>1711784</xdr:colOff>
      <xdr:row>4</xdr:row>
      <xdr:rowOff>238769</xdr:rowOff>
    </xdr:to>
    <xdr:pic>
      <xdr:nvPicPr>
        <xdr:cNvPr id="7" name="Pilt 6">
          <a:extLst>
            <a:ext uri="{FF2B5EF4-FFF2-40B4-BE49-F238E27FC236}">
              <a16:creationId xmlns:a16="http://schemas.microsoft.com/office/drawing/2014/main" id="{0B921274-8326-4B74-A31E-B24534016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6" y="0"/>
          <a:ext cx="2865368" cy="108226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423333</xdr:colOff>
      <xdr:row>0</xdr:row>
      <xdr:rowOff>0</xdr:rowOff>
    </xdr:from>
    <xdr:to>
      <xdr:col>2</xdr:col>
      <xdr:colOff>1707551</xdr:colOff>
      <xdr:row>4</xdr:row>
      <xdr:rowOff>235594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134FDF7C-582B-41A6-95CA-490650D61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0"/>
          <a:ext cx="2865368" cy="1082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2</xdr:col>
      <xdr:colOff>1725543</xdr:colOff>
      <xdr:row>4</xdr:row>
      <xdr:rowOff>238769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0CD026A3-6A67-4F03-BDF0-7A1F942E5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0"/>
          <a:ext cx="2865368" cy="1085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397933</xdr:colOff>
      <xdr:row>0</xdr:row>
      <xdr:rowOff>0</xdr:rowOff>
    </xdr:from>
    <xdr:to>
      <xdr:col>2</xdr:col>
      <xdr:colOff>1666276</xdr:colOff>
      <xdr:row>4</xdr:row>
      <xdr:rowOff>235594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26A7B5DE-C734-4BA2-A942-B26D2C10D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933" y="0"/>
          <a:ext cx="2862193" cy="10822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402166</xdr:colOff>
      <xdr:row>0</xdr:row>
      <xdr:rowOff>0</xdr:rowOff>
    </xdr:from>
    <xdr:to>
      <xdr:col>2</xdr:col>
      <xdr:colOff>1683209</xdr:colOff>
      <xdr:row>4</xdr:row>
      <xdr:rowOff>238769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8442F2B2-39B8-4FC6-825D-E70F91644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166" y="0"/>
          <a:ext cx="2874893" cy="10854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412749</xdr:colOff>
      <xdr:row>0</xdr:row>
      <xdr:rowOff>0</xdr:rowOff>
    </xdr:from>
    <xdr:to>
      <xdr:col>2</xdr:col>
      <xdr:colOff>1684267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DED9C698-082F-4C56-A95A-258B05C46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49" y="0"/>
          <a:ext cx="2865368" cy="10822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388407</xdr:colOff>
      <xdr:row>0</xdr:row>
      <xdr:rowOff>0</xdr:rowOff>
    </xdr:from>
    <xdr:to>
      <xdr:col>2</xdr:col>
      <xdr:colOff>1701200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BD01D400-A8CA-4D00-A598-37FEFD0AF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407" y="0"/>
          <a:ext cx="2868543" cy="10822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416984</xdr:colOff>
      <xdr:row>0</xdr:row>
      <xdr:rowOff>0</xdr:rowOff>
    </xdr:from>
    <xdr:to>
      <xdr:col>2</xdr:col>
      <xdr:colOff>1698027</xdr:colOff>
      <xdr:row>4</xdr:row>
      <xdr:rowOff>235594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FD224DFB-F350-4E8B-BAC9-ADBF07E56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984" y="0"/>
          <a:ext cx="2868543" cy="10854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0</xdr:row>
      <xdr:rowOff>0</xdr:rowOff>
    </xdr:from>
    <xdr:to>
      <xdr:col>2</xdr:col>
      <xdr:colOff>1711784</xdr:colOff>
      <xdr:row>4</xdr:row>
      <xdr:rowOff>235594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94B06C48-E367-4A47-BF71-6A63BD658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6" y="0"/>
          <a:ext cx="2865368" cy="10822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402167</xdr:colOff>
      <xdr:row>0</xdr:row>
      <xdr:rowOff>0</xdr:rowOff>
    </xdr:from>
    <xdr:to>
      <xdr:col>2</xdr:col>
      <xdr:colOff>1686385</xdr:colOff>
      <xdr:row>4</xdr:row>
      <xdr:rowOff>254897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15691B87-AFE3-4B67-0334-78EA31B5D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167" y="0"/>
          <a:ext cx="2865368" cy="106981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12AD9-D6EC-48F4-8A81-8482B56D105D}">
  <sheetPr>
    <pageSetUpPr fitToPage="1"/>
  </sheetPr>
  <dimension ref="B1:O96"/>
  <sheetViews>
    <sheetView tabSelected="1" topLeftCell="A2" zoomScale="90" zoomScaleNormal="90" workbookViewId="0">
      <selection activeCell="C15" sqref="C15"/>
    </sheetView>
  </sheetViews>
  <sheetFormatPr defaultColWidth="9.26953125" defaultRowHeight="15.5"/>
  <cols>
    <col min="1" max="1" width="9.26953125" style="4"/>
    <col min="2" max="2" width="13.54296875" style="4" customWidth="1"/>
    <col min="3" max="3" width="61.81640625" style="4" customWidth="1"/>
    <col min="4" max="4" width="15.6328125" style="4" customWidth="1"/>
    <col min="5" max="5" width="14.54296875" style="4" bestFit="1" customWidth="1"/>
    <col min="6" max="6" width="15.81640625" style="4" bestFit="1" customWidth="1"/>
    <col min="7" max="8" width="10.81640625" style="4" bestFit="1" customWidth="1"/>
    <col min="9" max="16384" width="9.26953125" style="4"/>
  </cols>
  <sheetData>
    <row r="1" spans="2:12">
      <c r="B1" s="315"/>
      <c r="C1" s="315"/>
      <c r="D1" s="315"/>
    </row>
    <row r="2" spans="2:12">
      <c r="B2" s="315"/>
      <c r="C2" s="315"/>
      <c r="D2" s="315"/>
    </row>
    <row r="3" spans="2:12">
      <c r="B3" s="315"/>
      <c r="C3" s="315"/>
      <c r="D3" s="315"/>
    </row>
    <row r="4" spans="2:12">
      <c r="B4" s="315"/>
      <c r="C4" s="315"/>
      <c r="D4" s="315"/>
    </row>
    <row r="5" spans="2:12" ht="24" customHeight="1">
      <c r="B5" s="161" t="s">
        <v>96</v>
      </c>
      <c r="C5" s="24"/>
      <c r="D5" s="316"/>
    </row>
    <row r="6" spans="2:12" s="164" customFormat="1" ht="24" customHeight="1">
      <c r="B6" s="253" t="s">
        <v>0</v>
      </c>
      <c r="C6" s="191"/>
      <c r="D6" s="192" t="s">
        <v>1</v>
      </c>
      <c r="E6" s="192" t="s">
        <v>2</v>
      </c>
      <c r="F6" s="192" t="s">
        <v>3</v>
      </c>
      <c r="G6" s="192" t="s">
        <v>4</v>
      </c>
      <c r="H6" s="192" t="s">
        <v>5</v>
      </c>
    </row>
    <row r="7" spans="2:12">
      <c r="B7" s="254" t="s">
        <v>6</v>
      </c>
      <c r="C7" s="144" t="s">
        <v>79</v>
      </c>
      <c r="D7" s="182">
        <v>60</v>
      </c>
      <c r="E7" s="182">
        <v>41.703600000000002</v>
      </c>
      <c r="F7" s="182">
        <v>2.7155999999999998</v>
      </c>
      <c r="G7" s="182">
        <v>2.0916000000000001</v>
      </c>
      <c r="H7" s="182">
        <v>3.1152000000000002</v>
      </c>
    </row>
    <row r="8" spans="2:12">
      <c r="B8" s="254" t="s">
        <v>17</v>
      </c>
      <c r="C8" s="144" t="s">
        <v>148</v>
      </c>
      <c r="D8" s="182">
        <v>60</v>
      </c>
      <c r="E8" s="182">
        <v>64.409400000000005</v>
      </c>
      <c r="F8" s="182">
        <v>5.7641999999999998</v>
      </c>
      <c r="G8" s="182">
        <v>3.8759999999999999</v>
      </c>
      <c r="H8" s="182">
        <v>1.9985999999999999</v>
      </c>
    </row>
    <row r="9" spans="2:12">
      <c r="B9" s="254"/>
      <c r="C9" s="143" t="s">
        <v>80</v>
      </c>
      <c r="D9" s="165">
        <v>60</v>
      </c>
      <c r="E9" s="165">
        <v>102.93899999999999</v>
      </c>
      <c r="F9" s="165">
        <v>21.394199999999998</v>
      </c>
      <c r="G9" s="165">
        <v>0.80699999999999994</v>
      </c>
      <c r="H9" s="165">
        <v>3.4061999999999997</v>
      </c>
    </row>
    <row r="10" spans="2:12">
      <c r="B10" s="254"/>
      <c r="C10" s="143" t="s">
        <v>37</v>
      </c>
      <c r="D10" s="165">
        <v>60</v>
      </c>
      <c r="E10" s="165">
        <v>48.359999999999992</v>
      </c>
      <c r="F10" s="165">
        <v>10.185</v>
      </c>
      <c r="G10" s="165">
        <v>0.3</v>
      </c>
      <c r="H10" s="165">
        <v>1.7849999999999999</v>
      </c>
    </row>
    <row r="11" spans="2:12">
      <c r="B11" s="254"/>
      <c r="C11" s="143" t="s">
        <v>38</v>
      </c>
      <c r="D11" s="165">
        <v>50</v>
      </c>
      <c r="E11" s="165">
        <v>30.42</v>
      </c>
      <c r="F11" s="165">
        <v>6.2534999999999998</v>
      </c>
      <c r="G11" s="165">
        <v>0.5615</v>
      </c>
      <c r="H11" s="165">
        <v>0.84150000000000003</v>
      </c>
    </row>
    <row r="12" spans="2:12">
      <c r="B12" s="254"/>
      <c r="C12" s="143" t="s">
        <v>43</v>
      </c>
      <c r="D12" s="165">
        <v>5</v>
      </c>
      <c r="E12" s="165">
        <v>32.189399999999999</v>
      </c>
      <c r="F12" s="165">
        <v>9.7050000000000011E-2</v>
      </c>
      <c r="G12" s="165">
        <v>3.5305500000000003</v>
      </c>
      <c r="H12" s="165">
        <v>1.3550000000000001E-2</v>
      </c>
    </row>
    <row r="13" spans="2:12">
      <c r="B13" s="254"/>
      <c r="C13" s="143" t="s">
        <v>81</v>
      </c>
      <c r="D13" s="165">
        <v>50</v>
      </c>
      <c r="E13" s="165">
        <v>27.956</v>
      </c>
      <c r="F13" s="165">
        <v>4.7930000000000001</v>
      </c>
      <c r="G13" s="165">
        <v>1.1005</v>
      </c>
      <c r="H13" s="165">
        <v>0.39400000000000002</v>
      </c>
    </row>
    <row r="14" spans="2:12">
      <c r="B14" s="247"/>
      <c r="C14" s="144" t="s">
        <v>82</v>
      </c>
      <c r="D14" s="182">
        <v>30</v>
      </c>
      <c r="E14" s="182">
        <v>14.365600000000001</v>
      </c>
      <c r="F14" s="182">
        <v>3.1040000000000001</v>
      </c>
      <c r="G14" s="182">
        <v>0.1</v>
      </c>
      <c r="H14" s="182">
        <v>0.878</v>
      </c>
    </row>
    <row r="15" spans="2:12">
      <c r="B15" s="247"/>
      <c r="C15" s="174" t="s">
        <v>29</v>
      </c>
      <c r="D15" s="169">
        <v>10</v>
      </c>
      <c r="E15" s="169">
        <v>60.876700000000007</v>
      </c>
      <c r="F15" s="169">
        <v>1.2800000000000002</v>
      </c>
      <c r="G15" s="169">
        <v>5.1567000000000007</v>
      </c>
      <c r="H15" s="169">
        <v>2.8233000000000001</v>
      </c>
    </row>
    <row r="16" spans="2:12">
      <c r="B16" s="247"/>
      <c r="C16" s="193" t="s">
        <v>48</v>
      </c>
      <c r="D16" s="176">
        <v>25</v>
      </c>
      <c r="E16" s="177">
        <v>14.0975</v>
      </c>
      <c r="F16" s="177">
        <v>1.21875</v>
      </c>
      <c r="G16" s="177">
        <v>0.64249999999999996</v>
      </c>
      <c r="H16" s="177">
        <v>0.86</v>
      </c>
      <c r="I16" s="29"/>
      <c r="J16" s="29"/>
      <c r="K16" s="29"/>
      <c r="L16" s="29"/>
    </row>
    <row r="17" spans="2:12">
      <c r="B17" s="247"/>
      <c r="C17" s="143" t="s">
        <v>49</v>
      </c>
      <c r="D17" s="165">
        <v>25</v>
      </c>
      <c r="E17" s="165">
        <v>12.132199999999999</v>
      </c>
      <c r="F17" s="165">
        <v>2.9455</v>
      </c>
      <c r="G17" s="165">
        <v>1.2500000000000001E-2</v>
      </c>
      <c r="H17" s="165">
        <v>9.0749999999999997E-2</v>
      </c>
      <c r="I17" s="29"/>
      <c r="J17" s="29"/>
      <c r="K17" s="29"/>
      <c r="L17" s="29"/>
    </row>
    <row r="18" spans="2:12">
      <c r="B18" s="247"/>
      <c r="C18" s="193" t="s">
        <v>50</v>
      </c>
      <c r="D18" s="176">
        <v>25</v>
      </c>
      <c r="E18" s="177">
        <v>18.686499999999999</v>
      </c>
      <c r="F18" s="177">
        <v>3.0307499999999998</v>
      </c>
      <c r="G18" s="177">
        <v>0.375</v>
      </c>
      <c r="H18" s="177">
        <v>0.8</v>
      </c>
      <c r="I18" s="29"/>
      <c r="J18" s="29"/>
      <c r="K18" s="29"/>
      <c r="L18" s="29"/>
    </row>
    <row r="19" spans="2:12">
      <c r="B19" s="247"/>
      <c r="C19" s="193" t="s">
        <v>51</v>
      </c>
      <c r="D19" s="176">
        <v>50</v>
      </c>
      <c r="E19" s="177">
        <v>0.2</v>
      </c>
      <c r="F19" s="177">
        <v>0</v>
      </c>
      <c r="G19" s="177">
        <v>0</v>
      </c>
      <c r="H19" s="177">
        <v>0.05</v>
      </c>
      <c r="I19" s="29"/>
      <c r="J19" s="29"/>
      <c r="K19" s="29"/>
      <c r="L19" s="29"/>
    </row>
    <row r="20" spans="2:12">
      <c r="B20" s="247"/>
      <c r="C20" s="166" t="s">
        <v>28</v>
      </c>
      <c r="D20" s="177">
        <v>50</v>
      </c>
      <c r="E20" s="177">
        <v>123.1</v>
      </c>
      <c r="F20" s="177">
        <v>26.15</v>
      </c>
      <c r="G20" s="177">
        <v>1</v>
      </c>
      <c r="H20" s="177">
        <v>3.5750000000000002</v>
      </c>
      <c r="I20" s="29"/>
      <c r="J20" s="29"/>
      <c r="K20" s="29"/>
      <c r="L20" s="29"/>
    </row>
    <row r="21" spans="2:12">
      <c r="B21" s="247"/>
      <c r="C21" s="166" t="s">
        <v>66</v>
      </c>
      <c r="D21" s="177">
        <v>100</v>
      </c>
      <c r="E21" s="177">
        <v>32.4</v>
      </c>
      <c r="F21" s="177">
        <v>5.6</v>
      </c>
      <c r="G21" s="177">
        <v>0.2</v>
      </c>
      <c r="H21" s="177">
        <v>0.6</v>
      </c>
    </row>
    <row r="22" spans="2:12" s="164" customFormat="1" ht="15" customHeight="1">
      <c r="B22" s="249"/>
      <c r="C22" s="194" t="s">
        <v>7</v>
      </c>
      <c r="D22" s="195"/>
      <c r="E22" s="196">
        <f>SUM(E7:E21)</f>
        <v>623.83590000000004</v>
      </c>
      <c r="F22" s="196">
        <f t="shared" ref="F22:H22" si="0">SUM(F7:F21)</f>
        <v>94.531549999999996</v>
      </c>
      <c r="G22" s="196">
        <f t="shared" si="0"/>
        <v>19.753849999999996</v>
      </c>
      <c r="H22" s="196">
        <f t="shared" si="0"/>
        <v>21.231100000000001</v>
      </c>
    </row>
    <row r="23" spans="2:12" ht="15" customHeight="1">
      <c r="B23" s="20"/>
      <c r="C23" s="34"/>
    </row>
    <row r="24" spans="2:12" ht="24" customHeight="1">
      <c r="B24" s="253" t="s">
        <v>8</v>
      </c>
      <c r="C24" s="191"/>
      <c r="D24" s="192" t="s">
        <v>1</v>
      </c>
      <c r="E24" s="192" t="s">
        <v>2</v>
      </c>
      <c r="F24" s="192" t="s">
        <v>3</v>
      </c>
      <c r="G24" s="192" t="s">
        <v>4</v>
      </c>
      <c r="H24" s="192" t="s">
        <v>5</v>
      </c>
    </row>
    <row r="25" spans="2:12">
      <c r="B25" s="246" t="s">
        <v>6</v>
      </c>
      <c r="C25" s="114" t="s">
        <v>101</v>
      </c>
      <c r="D25" s="115">
        <v>60</v>
      </c>
      <c r="E25" s="115">
        <v>50.3</v>
      </c>
      <c r="F25" s="115">
        <v>5.08</v>
      </c>
      <c r="G25" s="115">
        <v>1.05</v>
      </c>
      <c r="H25" s="115">
        <v>4.7</v>
      </c>
      <c r="I25" s="29"/>
    </row>
    <row r="26" spans="2:12">
      <c r="B26" s="246" t="s">
        <v>17</v>
      </c>
      <c r="C26" s="114" t="s">
        <v>149</v>
      </c>
      <c r="D26" s="115">
        <v>60</v>
      </c>
      <c r="E26" s="115">
        <v>47.819399999999995</v>
      </c>
      <c r="F26" s="115">
        <v>6.585</v>
      </c>
      <c r="G26" s="115">
        <v>2.2919999999999998</v>
      </c>
      <c r="H26" s="115">
        <v>1.5822000000000001</v>
      </c>
      <c r="I26" s="29"/>
    </row>
    <row r="27" spans="2:12">
      <c r="B27" s="246"/>
      <c r="C27" s="114" t="s">
        <v>39</v>
      </c>
      <c r="D27" s="115">
        <v>60</v>
      </c>
      <c r="E27" s="115">
        <v>43.5</v>
      </c>
      <c r="F27" s="115">
        <v>9.9</v>
      </c>
      <c r="G27" s="115">
        <v>0.06</v>
      </c>
      <c r="H27" s="115">
        <v>1.1399999999999999</v>
      </c>
      <c r="I27" s="29"/>
    </row>
    <row r="28" spans="2:12">
      <c r="B28" s="246"/>
      <c r="C28" s="114" t="s">
        <v>78</v>
      </c>
      <c r="D28" s="115">
        <v>60</v>
      </c>
      <c r="E28" s="115">
        <v>76.891799999999989</v>
      </c>
      <c r="F28" s="115">
        <v>16.295399999999997</v>
      </c>
      <c r="G28" s="115">
        <v>0.41339999999999993</v>
      </c>
      <c r="H28" s="115">
        <v>2.3615999999999997</v>
      </c>
      <c r="I28" s="29"/>
    </row>
    <row r="29" spans="2:12">
      <c r="B29" s="246"/>
      <c r="C29" s="114" t="s">
        <v>84</v>
      </c>
      <c r="D29" s="115">
        <v>50</v>
      </c>
      <c r="E29" s="115">
        <v>16.2</v>
      </c>
      <c r="F29" s="115">
        <v>4.25</v>
      </c>
      <c r="G29" s="115">
        <v>0.1</v>
      </c>
      <c r="H29" s="115">
        <v>0.3</v>
      </c>
      <c r="I29" s="29"/>
    </row>
    <row r="30" spans="2:12">
      <c r="B30" s="246"/>
      <c r="C30" s="114" t="s">
        <v>20</v>
      </c>
      <c r="D30" s="115">
        <v>50</v>
      </c>
      <c r="E30" s="115">
        <v>59.125999999999998</v>
      </c>
      <c r="F30" s="115">
        <v>4.077</v>
      </c>
      <c r="G30" s="115">
        <v>3.9460000000000002</v>
      </c>
      <c r="H30" s="115">
        <v>1.873</v>
      </c>
      <c r="I30" s="29"/>
    </row>
    <row r="31" spans="2:12">
      <c r="B31" s="246"/>
      <c r="C31" s="114" t="s">
        <v>43</v>
      </c>
      <c r="D31" s="115">
        <v>5</v>
      </c>
      <c r="E31" s="115">
        <v>32.189399999999999</v>
      </c>
      <c r="F31" s="115">
        <v>9.7050000000000011E-2</v>
      </c>
      <c r="G31" s="115">
        <v>3.5305500000000003</v>
      </c>
      <c r="H31" s="115">
        <v>1.3550000000000001E-2</v>
      </c>
      <c r="I31" s="29"/>
    </row>
    <row r="32" spans="2:12">
      <c r="B32" s="246"/>
      <c r="C32" s="114" t="s">
        <v>85</v>
      </c>
      <c r="D32" s="115">
        <v>50</v>
      </c>
      <c r="E32" s="115">
        <v>18.3765</v>
      </c>
      <c r="F32" s="115">
        <v>4.4584999999999999</v>
      </c>
      <c r="G32" s="115">
        <v>0.15</v>
      </c>
      <c r="H32" s="115">
        <v>0.55000000000000004</v>
      </c>
      <c r="I32" s="29"/>
    </row>
    <row r="33" spans="2:15">
      <c r="B33" s="246"/>
      <c r="C33" s="114" t="s">
        <v>86</v>
      </c>
      <c r="D33" s="115">
        <v>30</v>
      </c>
      <c r="E33" s="115">
        <v>7.5630000000000006</v>
      </c>
      <c r="F33" s="115">
        <v>1.42</v>
      </c>
      <c r="G33" s="115">
        <v>0.10700000000000001</v>
      </c>
      <c r="H33" s="115">
        <v>0.45999999999999996</v>
      </c>
      <c r="I33" s="29"/>
    </row>
    <row r="34" spans="2:15">
      <c r="B34" s="246"/>
      <c r="C34" s="114" t="s">
        <v>29</v>
      </c>
      <c r="D34" s="115">
        <v>10</v>
      </c>
      <c r="E34" s="115">
        <v>60.876700000000007</v>
      </c>
      <c r="F34" s="115">
        <v>1.2800000000000002</v>
      </c>
      <c r="G34" s="115">
        <v>5.1567000000000007</v>
      </c>
      <c r="H34" s="115">
        <v>2.8233000000000001</v>
      </c>
      <c r="I34" s="29"/>
    </row>
    <row r="35" spans="2:15">
      <c r="B35" s="246"/>
      <c r="C35" s="114" t="s">
        <v>48</v>
      </c>
      <c r="D35" s="115">
        <v>25</v>
      </c>
      <c r="E35" s="115">
        <v>14.0975</v>
      </c>
      <c r="F35" s="115">
        <v>1.21875</v>
      </c>
      <c r="G35" s="115">
        <v>0.64249999999999996</v>
      </c>
      <c r="H35" s="115">
        <v>0.86</v>
      </c>
    </row>
    <row r="36" spans="2:15">
      <c r="B36" s="246"/>
      <c r="C36" s="143" t="s">
        <v>49</v>
      </c>
      <c r="D36" s="165">
        <v>25</v>
      </c>
      <c r="E36" s="165">
        <v>12.132199999999999</v>
      </c>
      <c r="F36" s="165">
        <v>2.9455</v>
      </c>
      <c r="G36" s="165">
        <v>1.2500000000000001E-2</v>
      </c>
      <c r="H36" s="165">
        <v>9.0749999999999997E-2</v>
      </c>
    </row>
    <row r="37" spans="2:15">
      <c r="B37" s="246"/>
      <c r="C37" s="114" t="s">
        <v>50</v>
      </c>
      <c r="D37" s="115">
        <v>25</v>
      </c>
      <c r="E37" s="115">
        <v>18.686499999999999</v>
      </c>
      <c r="F37" s="115">
        <v>3.0307499999999998</v>
      </c>
      <c r="G37" s="115">
        <v>0.375</v>
      </c>
      <c r="H37" s="115">
        <v>0.8</v>
      </c>
    </row>
    <row r="38" spans="2:15">
      <c r="B38" s="246"/>
      <c r="C38" s="114" t="s">
        <v>51</v>
      </c>
      <c r="D38" s="115">
        <v>50</v>
      </c>
      <c r="E38" s="115">
        <v>0.2</v>
      </c>
      <c r="F38" s="115">
        <v>0</v>
      </c>
      <c r="G38" s="115">
        <v>0</v>
      </c>
      <c r="H38" s="115">
        <v>0.05</v>
      </c>
    </row>
    <row r="39" spans="2:15">
      <c r="B39" s="247"/>
      <c r="C39" s="114" t="s">
        <v>28</v>
      </c>
      <c r="D39" s="115">
        <v>50</v>
      </c>
      <c r="E39" s="115">
        <v>123.1</v>
      </c>
      <c r="F39" s="115">
        <v>26.15</v>
      </c>
      <c r="G39" s="115">
        <v>1</v>
      </c>
      <c r="H39" s="115">
        <v>3.5750000000000002</v>
      </c>
    </row>
    <row r="40" spans="2:15">
      <c r="B40" s="248"/>
      <c r="C40" s="143" t="s">
        <v>83</v>
      </c>
      <c r="D40" s="165">
        <v>100</v>
      </c>
      <c r="E40" s="165">
        <v>48.1</v>
      </c>
      <c r="F40" s="165">
        <v>10.9</v>
      </c>
      <c r="G40" s="165">
        <v>0</v>
      </c>
      <c r="H40" s="165">
        <v>0</v>
      </c>
    </row>
    <row r="41" spans="2:15" s="164" customFormat="1" ht="15" customHeight="1">
      <c r="B41" s="250"/>
      <c r="C41" s="197" t="s">
        <v>7</v>
      </c>
      <c r="D41" s="180"/>
      <c r="E41" s="181">
        <f>SUM(E25:E40)</f>
        <v>629.15899999999999</v>
      </c>
      <c r="F41" s="181">
        <f t="shared" ref="F41:H41" si="1">SUM(F25:F40)</f>
        <v>97.687950000000001</v>
      </c>
      <c r="G41" s="181">
        <f t="shared" si="1"/>
        <v>18.835649999999998</v>
      </c>
      <c r="H41" s="181">
        <f t="shared" si="1"/>
        <v>21.179400000000001</v>
      </c>
    </row>
    <row r="42" spans="2:15" ht="14.25" customHeight="1">
      <c r="B42" s="20"/>
      <c r="C42" s="34"/>
    </row>
    <row r="43" spans="2:15" ht="24" customHeight="1">
      <c r="B43" s="253" t="s">
        <v>10</v>
      </c>
      <c r="C43" s="303" t="s">
        <v>131</v>
      </c>
      <c r="D43" s="163" t="s">
        <v>1</v>
      </c>
      <c r="E43" s="163" t="s">
        <v>2</v>
      </c>
      <c r="F43" s="192" t="s">
        <v>3</v>
      </c>
      <c r="G43" s="163" t="s">
        <v>4</v>
      </c>
      <c r="H43" s="163" t="s">
        <v>5</v>
      </c>
    </row>
    <row r="44" spans="2:15" s="164" customFormat="1">
      <c r="B44" s="246" t="s">
        <v>6</v>
      </c>
      <c r="C44" s="144" t="s">
        <v>75</v>
      </c>
      <c r="D44" s="165">
        <v>125</v>
      </c>
      <c r="E44" s="165">
        <v>187.56374999999997</v>
      </c>
      <c r="F44" s="165">
        <v>21.074999999999999</v>
      </c>
      <c r="G44" s="165">
        <v>7.86625</v>
      </c>
      <c r="H44" s="165">
        <v>10.82375</v>
      </c>
      <c r="J44" s="241"/>
      <c r="K44" s="230"/>
      <c r="L44" s="230"/>
      <c r="M44" s="230"/>
      <c r="N44" s="230"/>
      <c r="O44" s="230"/>
    </row>
    <row r="45" spans="2:15" s="164" customFormat="1">
      <c r="B45" s="246" t="s">
        <v>17</v>
      </c>
      <c r="C45" s="144" t="s">
        <v>150</v>
      </c>
      <c r="D45" s="165">
        <v>125</v>
      </c>
      <c r="E45" s="165">
        <v>114.18625</v>
      </c>
      <c r="F45" s="165">
        <v>21.38</v>
      </c>
      <c r="G45" s="165">
        <v>1.9075</v>
      </c>
      <c r="H45" s="165">
        <v>5.6437499999999998</v>
      </c>
      <c r="J45" s="241"/>
      <c r="K45" s="230"/>
      <c r="L45" s="230"/>
      <c r="M45" s="230"/>
      <c r="N45" s="230"/>
      <c r="O45" s="230"/>
    </row>
    <row r="46" spans="2:15" s="164" customFormat="1">
      <c r="B46" s="247"/>
      <c r="C46" s="183" t="s">
        <v>97</v>
      </c>
      <c r="D46" s="165">
        <v>100</v>
      </c>
      <c r="E46" s="269">
        <v>241</v>
      </c>
      <c r="F46" s="269">
        <v>32.5</v>
      </c>
      <c r="G46" s="269">
        <v>9.31</v>
      </c>
      <c r="H46" s="270">
        <v>6.13</v>
      </c>
    </row>
    <row r="47" spans="2:15" s="164" customFormat="1">
      <c r="B47" s="247"/>
      <c r="C47" s="184" t="s">
        <v>98</v>
      </c>
      <c r="D47" s="169">
        <v>100</v>
      </c>
      <c r="E47" s="169">
        <v>132</v>
      </c>
      <c r="F47" s="169">
        <v>13</v>
      </c>
      <c r="G47" s="169">
        <v>7.09</v>
      </c>
      <c r="H47" s="199">
        <v>3.09</v>
      </c>
    </row>
    <row r="48" spans="2:15">
      <c r="B48" s="248"/>
      <c r="C48" s="200" t="s">
        <v>48</v>
      </c>
      <c r="D48" s="201">
        <v>25</v>
      </c>
      <c r="E48" s="185">
        <v>14.0975</v>
      </c>
      <c r="F48" s="185">
        <v>1.21875</v>
      </c>
      <c r="G48" s="185">
        <v>0.64249999999999996</v>
      </c>
      <c r="H48" s="185">
        <v>0.86</v>
      </c>
    </row>
    <row r="49" spans="2:8">
      <c r="B49" s="248"/>
      <c r="C49" s="143" t="s">
        <v>49</v>
      </c>
      <c r="D49" s="165">
        <v>25</v>
      </c>
      <c r="E49" s="165">
        <v>12.132199999999999</v>
      </c>
      <c r="F49" s="165">
        <v>2.9455</v>
      </c>
      <c r="G49" s="165">
        <v>1.2500000000000001E-2</v>
      </c>
      <c r="H49" s="165">
        <v>9.0749999999999997E-2</v>
      </c>
    </row>
    <row r="50" spans="2:8">
      <c r="B50" s="248"/>
      <c r="C50" s="200" t="s">
        <v>50</v>
      </c>
      <c r="D50" s="201">
        <v>25</v>
      </c>
      <c r="E50" s="185">
        <v>18.686499999999999</v>
      </c>
      <c r="F50" s="185">
        <v>3.0307499999999998</v>
      </c>
      <c r="G50" s="185">
        <v>0.375</v>
      </c>
      <c r="H50" s="185">
        <v>0.8</v>
      </c>
    </row>
    <row r="51" spans="2:8">
      <c r="B51" s="246"/>
      <c r="C51" s="200" t="s">
        <v>51</v>
      </c>
      <c r="D51" s="185">
        <v>50</v>
      </c>
      <c r="E51" s="185">
        <v>0.2</v>
      </c>
      <c r="F51" s="185">
        <v>0</v>
      </c>
      <c r="G51" s="185">
        <v>0</v>
      </c>
      <c r="H51" s="185">
        <v>0.05</v>
      </c>
    </row>
    <row r="52" spans="2:8">
      <c r="B52" s="248"/>
      <c r="C52" s="200" t="s">
        <v>28</v>
      </c>
      <c r="D52" s="177">
        <v>50</v>
      </c>
      <c r="E52" s="177">
        <v>123.1</v>
      </c>
      <c r="F52" s="177">
        <v>26.15</v>
      </c>
      <c r="G52" s="177">
        <v>1</v>
      </c>
      <c r="H52" s="177">
        <v>3.5750000000000002</v>
      </c>
    </row>
    <row r="53" spans="2:8">
      <c r="B53" s="248"/>
      <c r="C53" s="146" t="s">
        <v>67</v>
      </c>
      <c r="D53" s="104">
        <v>100</v>
      </c>
      <c r="E53" s="104">
        <v>30.2</v>
      </c>
      <c r="F53" s="104">
        <v>4.9400000000000004</v>
      </c>
      <c r="G53" s="104">
        <v>0.1</v>
      </c>
      <c r="H53" s="104">
        <v>1.2</v>
      </c>
    </row>
    <row r="54" spans="2:8" s="164" customFormat="1" ht="15" customHeight="1">
      <c r="B54" s="250"/>
      <c r="C54" s="179" t="s">
        <v>7</v>
      </c>
      <c r="D54" s="180"/>
      <c r="E54" s="181">
        <f>SUM(E44:E53)</f>
        <v>873.16620000000012</v>
      </c>
      <c r="F54" s="181">
        <f>SUM(F44:F53)</f>
        <v>126.23999999999998</v>
      </c>
      <c r="G54" s="181">
        <f>SUM(G44:G53)</f>
        <v>28.303750000000001</v>
      </c>
      <c r="H54" s="181">
        <f>SUM(H44:H53)</f>
        <v>32.263249999999999</v>
      </c>
    </row>
    <row r="55" spans="2:8" ht="14.25" customHeight="1">
      <c r="B55" s="202"/>
      <c r="C55" s="34"/>
      <c r="D55" s="29"/>
    </row>
    <row r="56" spans="2:8" ht="24" customHeight="1">
      <c r="B56" s="253" t="s">
        <v>11</v>
      </c>
      <c r="C56" s="191"/>
      <c r="D56" s="192" t="s">
        <v>1</v>
      </c>
      <c r="E56" s="192" t="s">
        <v>2</v>
      </c>
      <c r="F56" s="192" t="s">
        <v>3</v>
      </c>
      <c r="G56" s="192" t="s">
        <v>4</v>
      </c>
      <c r="H56" s="192" t="s">
        <v>5</v>
      </c>
    </row>
    <row r="57" spans="2:8">
      <c r="B57" s="246" t="s">
        <v>6</v>
      </c>
      <c r="C57" s="203" t="s">
        <v>124</v>
      </c>
      <c r="D57" s="165">
        <v>50</v>
      </c>
      <c r="E57" s="165">
        <v>68</v>
      </c>
      <c r="F57" s="165">
        <v>1.55</v>
      </c>
      <c r="G57" s="165">
        <v>3.32</v>
      </c>
      <c r="H57" s="165">
        <v>7.91</v>
      </c>
    </row>
    <row r="58" spans="2:8">
      <c r="B58" s="246" t="s">
        <v>17</v>
      </c>
      <c r="C58" s="203" t="s">
        <v>151</v>
      </c>
      <c r="D58" s="165">
        <v>60</v>
      </c>
      <c r="E58" s="173">
        <v>55.7</v>
      </c>
      <c r="F58" s="173">
        <v>7.86</v>
      </c>
      <c r="G58" s="173">
        <v>1.67</v>
      </c>
      <c r="H58" s="173">
        <v>1.85</v>
      </c>
    </row>
    <row r="59" spans="2:8">
      <c r="B59" s="246"/>
      <c r="C59" s="203" t="s">
        <v>27</v>
      </c>
      <c r="D59" s="165">
        <v>60</v>
      </c>
      <c r="E59" s="173">
        <v>45.920400000000001</v>
      </c>
      <c r="F59" s="173">
        <v>9.5076000000000001</v>
      </c>
      <c r="G59" s="173">
        <v>0.36599999999999999</v>
      </c>
      <c r="H59" s="173">
        <v>1.4177999999999999</v>
      </c>
    </row>
    <row r="60" spans="2:8">
      <c r="B60" s="246"/>
      <c r="C60" s="203" t="s">
        <v>30</v>
      </c>
      <c r="D60" s="165">
        <v>60</v>
      </c>
      <c r="E60" s="173">
        <v>94.621200000000002</v>
      </c>
      <c r="F60" s="173">
        <v>16.125599999999999</v>
      </c>
      <c r="G60" s="173">
        <v>2.8451999999999997</v>
      </c>
      <c r="H60" s="173">
        <v>1.3662000000000001</v>
      </c>
    </row>
    <row r="61" spans="2:8">
      <c r="B61" s="246"/>
      <c r="C61" s="203" t="s">
        <v>47</v>
      </c>
      <c r="D61" s="165">
        <v>50</v>
      </c>
      <c r="E61" s="173">
        <v>29.5</v>
      </c>
      <c r="F61" s="173">
        <v>1.68</v>
      </c>
      <c r="G61" s="173">
        <v>0.8</v>
      </c>
      <c r="H61" s="173">
        <v>2.7</v>
      </c>
    </row>
    <row r="62" spans="2:8">
      <c r="B62" s="246"/>
      <c r="C62" s="203" t="s">
        <v>87</v>
      </c>
      <c r="D62" s="165">
        <v>50</v>
      </c>
      <c r="E62" s="173">
        <v>77.715000000000003</v>
      </c>
      <c r="F62" s="173">
        <v>2.5674999999999999</v>
      </c>
      <c r="G62" s="173">
        <v>7.0279999999999996</v>
      </c>
      <c r="H62" s="173">
        <v>1.0994999999999999</v>
      </c>
    </row>
    <row r="63" spans="2:8">
      <c r="B63" s="246"/>
      <c r="C63" s="203" t="s">
        <v>43</v>
      </c>
      <c r="D63" s="165">
        <v>5</v>
      </c>
      <c r="E63" s="173">
        <v>32.189399999999999</v>
      </c>
      <c r="F63" s="173">
        <v>9.7050000000000011E-2</v>
      </c>
      <c r="G63" s="173">
        <v>3.5305500000000003</v>
      </c>
      <c r="H63" s="173">
        <v>1.3550000000000001E-2</v>
      </c>
    </row>
    <row r="64" spans="2:8">
      <c r="B64" s="246"/>
      <c r="C64" s="203" t="s">
        <v>88</v>
      </c>
      <c r="D64" s="165">
        <v>50</v>
      </c>
      <c r="E64" s="173">
        <v>12.7765</v>
      </c>
      <c r="F64" s="173">
        <v>1.1775</v>
      </c>
      <c r="G64" s="173">
        <v>0.78</v>
      </c>
      <c r="H64" s="173">
        <v>0.49249999999999999</v>
      </c>
    </row>
    <row r="65" spans="2:13">
      <c r="B65" s="246"/>
      <c r="C65" s="203" t="s">
        <v>89</v>
      </c>
      <c r="D65" s="165">
        <v>30</v>
      </c>
      <c r="E65" s="173">
        <v>13.208</v>
      </c>
      <c r="F65" s="173">
        <v>2.9350000000000005</v>
      </c>
      <c r="G65" s="173">
        <v>0.18000000000000005</v>
      </c>
      <c r="H65" s="173">
        <v>0.47000000000000003</v>
      </c>
    </row>
    <row r="66" spans="2:13">
      <c r="B66" s="246"/>
      <c r="C66" s="203" t="s">
        <v>29</v>
      </c>
      <c r="D66" s="165">
        <v>5</v>
      </c>
      <c r="E66" s="173">
        <v>30.58</v>
      </c>
      <c r="F66" s="173">
        <v>0.65</v>
      </c>
      <c r="G66" s="173">
        <v>2.67</v>
      </c>
      <c r="H66" s="173">
        <v>1.28</v>
      </c>
    </row>
    <row r="67" spans="2:13">
      <c r="B67" s="246"/>
      <c r="C67" s="203" t="s">
        <v>48</v>
      </c>
      <c r="D67" s="165">
        <v>25</v>
      </c>
      <c r="E67" s="173">
        <v>14.0975</v>
      </c>
      <c r="F67" s="173">
        <v>1.21875</v>
      </c>
      <c r="G67" s="173">
        <v>0.64249999999999996</v>
      </c>
      <c r="H67" s="173">
        <v>0.86</v>
      </c>
    </row>
    <row r="68" spans="2:13">
      <c r="B68" s="246"/>
      <c r="C68" s="203" t="s">
        <v>49</v>
      </c>
      <c r="D68" s="165">
        <v>25</v>
      </c>
      <c r="E68" s="173">
        <v>12.132199999999999</v>
      </c>
      <c r="F68" s="173">
        <v>2.9455</v>
      </c>
      <c r="G68" s="173">
        <v>1.2500000000000001E-2</v>
      </c>
      <c r="H68" s="173">
        <v>9.0749999999999997E-2</v>
      </c>
    </row>
    <row r="69" spans="2:13">
      <c r="B69" s="246"/>
      <c r="C69" s="203" t="s">
        <v>50</v>
      </c>
      <c r="D69" s="165">
        <v>25</v>
      </c>
      <c r="E69" s="173">
        <v>18.686499999999999</v>
      </c>
      <c r="F69" s="173">
        <v>3.0307499999999998</v>
      </c>
      <c r="G69" s="173">
        <v>0.375</v>
      </c>
      <c r="H69" s="173">
        <v>0.8</v>
      </c>
    </row>
    <row r="70" spans="2:13">
      <c r="B70" s="246"/>
      <c r="C70" s="143" t="s">
        <v>51</v>
      </c>
      <c r="D70" s="165">
        <v>50</v>
      </c>
      <c r="E70" s="173">
        <v>0.2</v>
      </c>
      <c r="F70" s="173">
        <v>0</v>
      </c>
      <c r="G70" s="173">
        <v>0</v>
      </c>
      <c r="H70" s="173">
        <v>0.05</v>
      </c>
    </row>
    <row r="71" spans="2:13">
      <c r="B71" s="246"/>
      <c r="C71" s="143" t="s">
        <v>28</v>
      </c>
      <c r="D71" s="165">
        <v>50</v>
      </c>
      <c r="E71" s="173">
        <v>123.1</v>
      </c>
      <c r="F71" s="173">
        <v>26.15</v>
      </c>
      <c r="G71" s="173">
        <v>1</v>
      </c>
      <c r="H71" s="173">
        <v>3.5750000000000002</v>
      </c>
    </row>
    <row r="72" spans="2:13">
      <c r="B72" s="248"/>
      <c r="C72" s="143" t="s">
        <v>9</v>
      </c>
      <c r="D72" s="167">
        <v>100</v>
      </c>
      <c r="E72" s="165">
        <v>40</v>
      </c>
      <c r="F72" s="165">
        <v>9.24</v>
      </c>
      <c r="G72" s="165">
        <v>0</v>
      </c>
      <c r="H72" s="165">
        <v>0.3</v>
      </c>
    </row>
    <row r="73" spans="2:13" s="164" customFormat="1" ht="15.75" customHeight="1">
      <c r="B73" s="249"/>
      <c r="C73" s="197" t="s">
        <v>7</v>
      </c>
      <c r="D73" s="180"/>
      <c r="E73" s="181">
        <f>SUM(E57:E72)</f>
        <v>668.42669999999998</v>
      </c>
      <c r="F73" s="181">
        <f t="shared" ref="F73:H73" si="2">SUM(F57:F72)</f>
        <v>86.735249999999994</v>
      </c>
      <c r="G73" s="181">
        <f t="shared" si="2"/>
        <v>25.219750000000001</v>
      </c>
      <c r="H73" s="181">
        <f t="shared" si="2"/>
        <v>24.275299999999998</v>
      </c>
    </row>
    <row r="74" spans="2:13" ht="14.25" customHeight="1">
      <c r="B74" s="202"/>
      <c r="C74" s="34"/>
    </row>
    <row r="75" spans="2:13" ht="24" customHeight="1">
      <c r="B75" s="245" t="s">
        <v>12</v>
      </c>
      <c r="C75" s="191"/>
      <c r="D75" s="192" t="s">
        <v>1</v>
      </c>
      <c r="E75" s="192" t="s">
        <v>2</v>
      </c>
      <c r="F75" s="192" t="s">
        <v>3</v>
      </c>
      <c r="G75" s="192" t="s">
        <v>4</v>
      </c>
      <c r="H75" s="192" t="s">
        <v>5</v>
      </c>
    </row>
    <row r="76" spans="2:13">
      <c r="B76" s="246" t="s">
        <v>6</v>
      </c>
      <c r="C76" s="204" t="s">
        <v>103</v>
      </c>
      <c r="D76" s="165">
        <v>100</v>
      </c>
      <c r="E76" s="165">
        <v>168</v>
      </c>
      <c r="F76" s="165">
        <v>21</v>
      </c>
      <c r="G76" s="165">
        <v>5.1100000000000003</v>
      </c>
      <c r="H76" s="165">
        <v>7.69</v>
      </c>
    </row>
    <row r="77" spans="2:13">
      <c r="B77" s="246" t="s">
        <v>17</v>
      </c>
      <c r="C77" s="204" t="s">
        <v>90</v>
      </c>
      <c r="D77" s="165">
        <v>100</v>
      </c>
      <c r="E77" s="165">
        <v>114.16</v>
      </c>
      <c r="F77" s="165">
        <v>20.170000000000002</v>
      </c>
      <c r="G77" s="165">
        <v>3.24</v>
      </c>
      <c r="H77" s="165">
        <v>1.89</v>
      </c>
    </row>
    <row r="78" spans="2:13">
      <c r="B78" s="246"/>
      <c r="C78" s="143" t="s">
        <v>152</v>
      </c>
      <c r="D78" s="165">
        <v>50</v>
      </c>
      <c r="E78" s="165">
        <v>44.323500000000003</v>
      </c>
      <c r="F78" s="165">
        <v>7.4645000000000001</v>
      </c>
      <c r="G78" s="165">
        <v>1.7244999999999999</v>
      </c>
      <c r="H78" s="165">
        <v>0.72099999999999997</v>
      </c>
      <c r="I78" s="29"/>
      <c r="J78" s="29"/>
      <c r="K78" s="29"/>
    </row>
    <row r="79" spans="2:13">
      <c r="B79" s="248"/>
      <c r="C79" s="143" t="s">
        <v>91</v>
      </c>
      <c r="D79" s="165">
        <v>10</v>
      </c>
      <c r="E79" s="165">
        <v>12.790300000000002</v>
      </c>
      <c r="F79" s="165">
        <v>1.4038000000000002</v>
      </c>
      <c r="G79" s="165">
        <v>0.68620000000000003</v>
      </c>
      <c r="H79" s="165">
        <v>0.25559999999999999</v>
      </c>
      <c r="I79" s="29"/>
      <c r="J79" s="29"/>
      <c r="K79" s="29"/>
      <c r="L79" s="29"/>
      <c r="M79" s="29"/>
    </row>
    <row r="80" spans="2:13">
      <c r="B80" s="248"/>
      <c r="C80" s="143" t="s">
        <v>43</v>
      </c>
      <c r="D80" s="165">
        <v>5</v>
      </c>
      <c r="E80" s="165">
        <v>32.189399999999999</v>
      </c>
      <c r="F80" s="165">
        <v>9.7050000000000011E-2</v>
      </c>
      <c r="G80" s="165">
        <v>3.5305500000000003</v>
      </c>
      <c r="H80" s="165">
        <v>1.3550000000000001E-2</v>
      </c>
      <c r="I80" s="29"/>
      <c r="J80" s="29"/>
      <c r="K80" s="29"/>
      <c r="L80" s="29"/>
      <c r="M80" s="29"/>
    </row>
    <row r="81" spans="2:13">
      <c r="B81" s="248"/>
      <c r="C81" s="143" t="s">
        <v>92</v>
      </c>
      <c r="D81" s="165">
        <v>50</v>
      </c>
      <c r="E81" s="165">
        <v>29.194500000000001</v>
      </c>
      <c r="F81" s="165">
        <v>5.1740000000000004</v>
      </c>
      <c r="G81" s="165">
        <v>0.83599999999999997</v>
      </c>
      <c r="H81" s="165">
        <v>0.77100000000000002</v>
      </c>
      <c r="I81" s="29"/>
      <c r="J81" s="29"/>
      <c r="K81" s="29"/>
      <c r="L81" s="29"/>
      <c r="M81" s="29"/>
    </row>
    <row r="82" spans="2:13">
      <c r="B82" s="248"/>
      <c r="C82" s="143" t="s">
        <v>93</v>
      </c>
      <c r="D82" s="165">
        <v>30</v>
      </c>
      <c r="E82" s="165">
        <v>9.0259999999999998</v>
      </c>
      <c r="F82" s="165">
        <v>1.6300000000000001</v>
      </c>
      <c r="G82" s="165">
        <v>0.11000000000000001</v>
      </c>
      <c r="H82" s="165">
        <v>0.7</v>
      </c>
      <c r="I82" s="29"/>
      <c r="J82" s="29"/>
      <c r="K82" s="29"/>
      <c r="L82" s="29"/>
      <c r="M82" s="29"/>
    </row>
    <row r="83" spans="2:13">
      <c r="B83" s="248"/>
      <c r="C83" s="143" t="s">
        <v>29</v>
      </c>
      <c r="D83" s="165">
        <v>10</v>
      </c>
      <c r="E83" s="165">
        <v>60.876700000000007</v>
      </c>
      <c r="F83" s="165">
        <v>1.2800000000000002</v>
      </c>
      <c r="G83" s="165">
        <v>5.1567000000000007</v>
      </c>
      <c r="H83" s="165">
        <v>2.8233000000000001</v>
      </c>
      <c r="I83" s="29"/>
      <c r="J83" s="29"/>
      <c r="K83" s="29"/>
      <c r="L83" s="29"/>
      <c r="M83" s="29"/>
    </row>
    <row r="84" spans="2:13">
      <c r="B84" s="248"/>
      <c r="C84" s="143" t="s">
        <v>48</v>
      </c>
      <c r="D84" s="165">
        <v>25</v>
      </c>
      <c r="E84" s="165">
        <v>14.0975</v>
      </c>
      <c r="F84" s="165">
        <v>1.21875</v>
      </c>
      <c r="G84" s="165">
        <v>0.64249999999999996</v>
      </c>
      <c r="H84" s="165">
        <v>0.86</v>
      </c>
    </row>
    <row r="85" spans="2:13">
      <c r="B85" s="248"/>
      <c r="C85" s="183" t="s">
        <v>49</v>
      </c>
      <c r="D85" s="173">
        <v>25</v>
      </c>
      <c r="E85" s="173">
        <v>12.132199999999999</v>
      </c>
      <c r="F85" s="173">
        <v>2.9455</v>
      </c>
      <c r="G85" s="173">
        <v>1.2500000000000001E-2</v>
      </c>
      <c r="H85" s="173">
        <v>9.0749999999999997E-2</v>
      </c>
    </row>
    <row r="86" spans="2:13">
      <c r="B86" s="247"/>
      <c r="C86" s="143" t="s">
        <v>50</v>
      </c>
      <c r="D86" s="167">
        <v>25</v>
      </c>
      <c r="E86" s="165">
        <v>18.686499999999999</v>
      </c>
      <c r="F86" s="165">
        <v>3.0307499999999998</v>
      </c>
      <c r="G86" s="165">
        <v>0.375</v>
      </c>
      <c r="H86" s="165">
        <v>0.8</v>
      </c>
    </row>
    <row r="87" spans="2:13">
      <c r="B87" s="247"/>
      <c r="C87" s="20" t="s">
        <v>51</v>
      </c>
      <c r="D87" s="167">
        <v>50</v>
      </c>
      <c r="E87" s="165">
        <v>0.2</v>
      </c>
      <c r="F87" s="165">
        <v>0</v>
      </c>
      <c r="G87" s="165">
        <v>0</v>
      </c>
      <c r="H87" s="165">
        <v>0.05</v>
      </c>
    </row>
    <row r="88" spans="2:13">
      <c r="B88" s="248"/>
      <c r="C88" s="166" t="s">
        <v>28</v>
      </c>
      <c r="D88" s="165">
        <v>50</v>
      </c>
      <c r="E88" s="165">
        <v>123.1</v>
      </c>
      <c r="F88" s="165">
        <v>26.15</v>
      </c>
      <c r="G88" s="165">
        <v>1</v>
      </c>
      <c r="H88" s="165">
        <v>3.5750000000000002</v>
      </c>
    </row>
    <row r="89" spans="2:13">
      <c r="B89" s="247"/>
      <c r="C89" s="143" t="s">
        <v>83</v>
      </c>
      <c r="D89" s="165">
        <v>100</v>
      </c>
      <c r="E89" s="165">
        <v>48.1</v>
      </c>
      <c r="F89" s="165">
        <v>10.9</v>
      </c>
      <c r="G89" s="165">
        <v>0</v>
      </c>
      <c r="H89" s="165">
        <v>0</v>
      </c>
    </row>
    <row r="90" spans="2:13">
      <c r="B90" s="250"/>
      <c r="C90" s="197" t="s">
        <v>7</v>
      </c>
      <c r="D90" s="180"/>
      <c r="E90" s="205">
        <f>SUM(E76:E89)</f>
        <v>686.87660000000017</v>
      </c>
      <c r="F90" s="205">
        <f t="shared" ref="F90:H90" si="3">SUM(F76:F89)</f>
        <v>102.46435000000002</v>
      </c>
      <c r="G90" s="205">
        <f t="shared" si="3"/>
        <v>22.423949999999998</v>
      </c>
      <c r="H90" s="205">
        <f t="shared" si="3"/>
        <v>20.240199999999998</v>
      </c>
    </row>
    <row r="91" spans="2:13">
      <c r="C91" s="21" t="s">
        <v>13</v>
      </c>
      <c r="E91" s="190">
        <f>AVERAGE(E22,E41,E54,E73,E90)</f>
        <v>696.29288000000008</v>
      </c>
      <c r="F91" s="190">
        <f>AVERAGE(F22,F41,F54,F73,F90)</f>
        <v>101.53182</v>
      </c>
      <c r="G91" s="190">
        <f>AVERAGE(G22,G41,G54,G73,G90)</f>
        <v>22.907389999999999</v>
      </c>
      <c r="H91" s="190">
        <f>AVERAGE(H22,H41,H54,H73,H90)</f>
        <v>23.83785</v>
      </c>
    </row>
    <row r="92" spans="2:13">
      <c r="B92" s="4" t="s">
        <v>25</v>
      </c>
      <c r="C92" s="21"/>
      <c r="E92" s="41"/>
      <c r="F92" s="41"/>
      <c r="G92" s="41"/>
      <c r="H92" s="41"/>
    </row>
    <row r="93" spans="2:13">
      <c r="B93" s="23" t="s">
        <v>64</v>
      </c>
    </row>
    <row r="94" spans="2:13">
      <c r="B94" s="4" t="s">
        <v>21</v>
      </c>
      <c r="D94" s="29"/>
      <c r="H94" s="164"/>
    </row>
    <row r="95" spans="2:13">
      <c r="B95" s="4" t="s">
        <v>23</v>
      </c>
    </row>
    <row r="96" spans="2:13">
      <c r="B96" s="4" t="s">
        <v>14</v>
      </c>
    </row>
  </sheetData>
  <mergeCells count="2">
    <mergeCell ref="B1:C4"/>
    <mergeCell ref="D1:D5"/>
  </mergeCells>
  <pageMargins left="0.7" right="0.7" top="0.75" bottom="0.75" header="0.3" footer="0.3"/>
  <pageSetup paperSize="9" scale="4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D685-DBBB-4A4F-B862-BA884EF3FEF8}">
  <sheetPr>
    <pageSetUpPr fitToPage="1"/>
  </sheetPr>
  <dimension ref="B1:H91"/>
  <sheetViews>
    <sheetView zoomScale="90" zoomScaleNormal="90" workbookViewId="0">
      <selection activeCell="D1" sqref="D1:D5"/>
    </sheetView>
  </sheetViews>
  <sheetFormatPr defaultRowHeight="15.5"/>
  <cols>
    <col min="1" max="1" width="8.7265625" style="52"/>
    <col min="2" max="2" width="13.54296875" style="52" customWidth="1"/>
    <col min="3" max="3" width="71.1796875" style="50" customWidth="1"/>
    <col min="4" max="4" width="15.6328125" style="50" customWidth="1"/>
    <col min="5" max="5" width="14.54296875" style="50" bestFit="1" customWidth="1"/>
    <col min="6" max="6" width="15.81640625" style="50" bestFit="1" customWidth="1"/>
    <col min="7" max="8" width="10.81640625" style="50" bestFit="1" customWidth="1"/>
    <col min="9" max="258" width="8.7265625" style="52"/>
    <col min="259" max="259" width="37.7265625" style="52" customWidth="1"/>
    <col min="260" max="261" width="14.26953125" style="52" customWidth="1"/>
    <col min="262" max="262" width="13.54296875" style="52" customWidth="1"/>
    <col min="263" max="263" width="15.7265625" style="52" customWidth="1"/>
    <col min="264" max="264" width="15.54296875" style="52" customWidth="1"/>
    <col min="265" max="514" width="8.7265625" style="52"/>
    <col min="515" max="515" width="37.7265625" style="52" customWidth="1"/>
    <col min="516" max="517" width="14.26953125" style="52" customWidth="1"/>
    <col min="518" max="518" width="13.54296875" style="52" customWidth="1"/>
    <col min="519" max="519" width="15.7265625" style="52" customWidth="1"/>
    <col min="520" max="520" width="15.54296875" style="52" customWidth="1"/>
    <col min="521" max="770" width="8.7265625" style="52"/>
    <col min="771" max="771" width="37.7265625" style="52" customWidth="1"/>
    <col min="772" max="773" width="14.26953125" style="52" customWidth="1"/>
    <col min="774" max="774" width="13.54296875" style="52" customWidth="1"/>
    <col min="775" max="775" width="15.7265625" style="52" customWidth="1"/>
    <col min="776" max="776" width="15.54296875" style="52" customWidth="1"/>
    <col min="777" max="1026" width="8.7265625" style="52"/>
    <col min="1027" max="1027" width="37.7265625" style="52" customWidth="1"/>
    <col min="1028" max="1029" width="14.26953125" style="52" customWidth="1"/>
    <col min="1030" max="1030" width="13.54296875" style="52" customWidth="1"/>
    <col min="1031" max="1031" width="15.7265625" style="52" customWidth="1"/>
    <col min="1032" max="1032" width="15.54296875" style="52" customWidth="1"/>
    <col min="1033" max="1282" width="8.7265625" style="52"/>
    <col min="1283" max="1283" width="37.7265625" style="52" customWidth="1"/>
    <col min="1284" max="1285" width="14.26953125" style="52" customWidth="1"/>
    <col min="1286" max="1286" width="13.54296875" style="52" customWidth="1"/>
    <col min="1287" max="1287" width="15.7265625" style="52" customWidth="1"/>
    <col min="1288" max="1288" width="15.54296875" style="52" customWidth="1"/>
    <col min="1289" max="1538" width="8.7265625" style="52"/>
    <col min="1539" max="1539" width="37.7265625" style="52" customWidth="1"/>
    <col min="1540" max="1541" width="14.26953125" style="52" customWidth="1"/>
    <col min="1542" max="1542" width="13.54296875" style="52" customWidth="1"/>
    <col min="1543" max="1543" width="15.7265625" style="52" customWidth="1"/>
    <col min="1544" max="1544" width="15.54296875" style="52" customWidth="1"/>
    <col min="1545" max="1794" width="8.7265625" style="52"/>
    <col min="1795" max="1795" width="37.7265625" style="52" customWidth="1"/>
    <col min="1796" max="1797" width="14.26953125" style="52" customWidth="1"/>
    <col min="1798" max="1798" width="13.54296875" style="52" customWidth="1"/>
    <col min="1799" max="1799" width="15.7265625" style="52" customWidth="1"/>
    <col min="1800" max="1800" width="15.54296875" style="52" customWidth="1"/>
    <col min="1801" max="2050" width="8.7265625" style="52"/>
    <col min="2051" max="2051" width="37.7265625" style="52" customWidth="1"/>
    <col min="2052" max="2053" width="14.26953125" style="52" customWidth="1"/>
    <col min="2054" max="2054" width="13.54296875" style="52" customWidth="1"/>
    <col min="2055" max="2055" width="15.7265625" style="52" customWidth="1"/>
    <col min="2056" max="2056" width="15.54296875" style="52" customWidth="1"/>
    <col min="2057" max="2306" width="8.7265625" style="52"/>
    <col min="2307" max="2307" width="37.7265625" style="52" customWidth="1"/>
    <col min="2308" max="2309" width="14.26953125" style="52" customWidth="1"/>
    <col min="2310" max="2310" width="13.54296875" style="52" customWidth="1"/>
    <col min="2311" max="2311" width="15.7265625" style="52" customWidth="1"/>
    <col min="2312" max="2312" width="15.54296875" style="52" customWidth="1"/>
    <col min="2313" max="2562" width="8.7265625" style="52"/>
    <col min="2563" max="2563" width="37.7265625" style="52" customWidth="1"/>
    <col min="2564" max="2565" width="14.26953125" style="52" customWidth="1"/>
    <col min="2566" max="2566" width="13.54296875" style="52" customWidth="1"/>
    <col min="2567" max="2567" width="15.7265625" style="52" customWidth="1"/>
    <col min="2568" max="2568" width="15.54296875" style="52" customWidth="1"/>
    <col min="2569" max="2818" width="8.7265625" style="52"/>
    <col min="2819" max="2819" width="37.7265625" style="52" customWidth="1"/>
    <col min="2820" max="2821" width="14.26953125" style="52" customWidth="1"/>
    <col min="2822" max="2822" width="13.54296875" style="52" customWidth="1"/>
    <col min="2823" max="2823" width="15.7265625" style="52" customWidth="1"/>
    <col min="2824" max="2824" width="15.54296875" style="52" customWidth="1"/>
    <col min="2825" max="3074" width="8.7265625" style="52"/>
    <col min="3075" max="3075" width="37.7265625" style="52" customWidth="1"/>
    <col min="3076" max="3077" width="14.26953125" style="52" customWidth="1"/>
    <col min="3078" max="3078" width="13.54296875" style="52" customWidth="1"/>
    <col min="3079" max="3079" width="15.7265625" style="52" customWidth="1"/>
    <col min="3080" max="3080" width="15.54296875" style="52" customWidth="1"/>
    <col min="3081" max="3330" width="8.7265625" style="52"/>
    <col min="3331" max="3331" width="37.7265625" style="52" customWidth="1"/>
    <col min="3332" max="3333" width="14.26953125" style="52" customWidth="1"/>
    <col min="3334" max="3334" width="13.54296875" style="52" customWidth="1"/>
    <col min="3335" max="3335" width="15.7265625" style="52" customWidth="1"/>
    <col min="3336" max="3336" width="15.54296875" style="52" customWidth="1"/>
    <col min="3337" max="3586" width="8.7265625" style="52"/>
    <col min="3587" max="3587" width="37.7265625" style="52" customWidth="1"/>
    <col min="3588" max="3589" width="14.26953125" style="52" customWidth="1"/>
    <col min="3590" max="3590" width="13.54296875" style="52" customWidth="1"/>
    <col min="3591" max="3591" width="15.7265625" style="52" customWidth="1"/>
    <col min="3592" max="3592" width="15.54296875" style="52" customWidth="1"/>
    <col min="3593" max="3842" width="8.7265625" style="52"/>
    <col min="3843" max="3843" width="37.7265625" style="52" customWidth="1"/>
    <col min="3844" max="3845" width="14.26953125" style="52" customWidth="1"/>
    <col min="3846" max="3846" width="13.54296875" style="52" customWidth="1"/>
    <col min="3847" max="3847" width="15.7265625" style="52" customWidth="1"/>
    <col min="3848" max="3848" width="15.54296875" style="52" customWidth="1"/>
    <col min="3849" max="4098" width="8.7265625" style="52"/>
    <col min="4099" max="4099" width="37.7265625" style="52" customWidth="1"/>
    <col min="4100" max="4101" width="14.26953125" style="52" customWidth="1"/>
    <col min="4102" max="4102" width="13.54296875" style="52" customWidth="1"/>
    <col min="4103" max="4103" width="15.7265625" style="52" customWidth="1"/>
    <col min="4104" max="4104" width="15.54296875" style="52" customWidth="1"/>
    <col min="4105" max="4354" width="8.7265625" style="52"/>
    <col min="4355" max="4355" width="37.7265625" style="52" customWidth="1"/>
    <col min="4356" max="4357" width="14.26953125" style="52" customWidth="1"/>
    <col min="4358" max="4358" width="13.54296875" style="52" customWidth="1"/>
    <col min="4359" max="4359" width="15.7265625" style="52" customWidth="1"/>
    <col min="4360" max="4360" width="15.54296875" style="52" customWidth="1"/>
    <col min="4361" max="4610" width="8.7265625" style="52"/>
    <col min="4611" max="4611" width="37.7265625" style="52" customWidth="1"/>
    <col min="4612" max="4613" width="14.26953125" style="52" customWidth="1"/>
    <col min="4614" max="4614" width="13.54296875" style="52" customWidth="1"/>
    <col min="4615" max="4615" width="15.7265625" style="52" customWidth="1"/>
    <col min="4616" max="4616" width="15.54296875" style="52" customWidth="1"/>
    <col min="4617" max="4866" width="8.7265625" style="52"/>
    <col min="4867" max="4867" width="37.7265625" style="52" customWidth="1"/>
    <col min="4868" max="4869" width="14.26953125" style="52" customWidth="1"/>
    <col min="4870" max="4870" width="13.54296875" style="52" customWidth="1"/>
    <col min="4871" max="4871" width="15.7265625" style="52" customWidth="1"/>
    <col min="4872" max="4872" width="15.54296875" style="52" customWidth="1"/>
    <col min="4873" max="5122" width="8.7265625" style="52"/>
    <col min="5123" max="5123" width="37.7265625" style="52" customWidth="1"/>
    <col min="5124" max="5125" width="14.26953125" style="52" customWidth="1"/>
    <col min="5126" max="5126" width="13.54296875" style="52" customWidth="1"/>
    <col min="5127" max="5127" width="15.7265625" style="52" customWidth="1"/>
    <col min="5128" max="5128" width="15.54296875" style="52" customWidth="1"/>
    <col min="5129" max="5378" width="8.7265625" style="52"/>
    <col min="5379" max="5379" width="37.7265625" style="52" customWidth="1"/>
    <col min="5380" max="5381" width="14.26953125" style="52" customWidth="1"/>
    <col min="5382" max="5382" width="13.54296875" style="52" customWidth="1"/>
    <col min="5383" max="5383" width="15.7265625" style="52" customWidth="1"/>
    <col min="5384" max="5384" width="15.54296875" style="52" customWidth="1"/>
    <col min="5385" max="5634" width="8.7265625" style="52"/>
    <col min="5635" max="5635" width="37.7265625" style="52" customWidth="1"/>
    <col min="5636" max="5637" width="14.26953125" style="52" customWidth="1"/>
    <col min="5638" max="5638" width="13.54296875" style="52" customWidth="1"/>
    <col min="5639" max="5639" width="15.7265625" style="52" customWidth="1"/>
    <col min="5640" max="5640" width="15.54296875" style="52" customWidth="1"/>
    <col min="5641" max="5890" width="8.7265625" style="52"/>
    <col min="5891" max="5891" width="37.7265625" style="52" customWidth="1"/>
    <col min="5892" max="5893" width="14.26953125" style="52" customWidth="1"/>
    <col min="5894" max="5894" width="13.54296875" style="52" customWidth="1"/>
    <col min="5895" max="5895" width="15.7265625" style="52" customWidth="1"/>
    <col min="5896" max="5896" width="15.54296875" style="52" customWidth="1"/>
    <col min="5897" max="6146" width="8.7265625" style="52"/>
    <col min="6147" max="6147" width="37.7265625" style="52" customWidth="1"/>
    <col min="6148" max="6149" width="14.26953125" style="52" customWidth="1"/>
    <col min="6150" max="6150" width="13.54296875" style="52" customWidth="1"/>
    <col min="6151" max="6151" width="15.7265625" style="52" customWidth="1"/>
    <col min="6152" max="6152" width="15.54296875" style="52" customWidth="1"/>
    <col min="6153" max="6402" width="8.7265625" style="52"/>
    <col min="6403" max="6403" width="37.7265625" style="52" customWidth="1"/>
    <col min="6404" max="6405" width="14.26953125" style="52" customWidth="1"/>
    <col min="6406" max="6406" width="13.54296875" style="52" customWidth="1"/>
    <col min="6407" max="6407" width="15.7265625" style="52" customWidth="1"/>
    <col min="6408" max="6408" width="15.54296875" style="52" customWidth="1"/>
    <col min="6409" max="6658" width="8.7265625" style="52"/>
    <col min="6659" max="6659" width="37.7265625" style="52" customWidth="1"/>
    <col min="6660" max="6661" width="14.26953125" style="52" customWidth="1"/>
    <col min="6662" max="6662" width="13.54296875" style="52" customWidth="1"/>
    <col min="6663" max="6663" width="15.7265625" style="52" customWidth="1"/>
    <col min="6664" max="6664" width="15.54296875" style="52" customWidth="1"/>
    <col min="6665" max="6914" width="8.7265625" style="52"/>
    <col min="6915" max="6915" width="37.7265625" style="52" customWidth="1"/>
    <col min="6916" max="6917" width="14.26953125" style="52" customWidth="1"/>
    <col min="6918" max="6918" width="13.54296875" style="52" customWidth="1"/>
    <col min="6919" max="6919" width="15.7265625" style="52" customWidth="1"/>
    <col min="6920" max="6920" width="15.54296875" style="52" customWidth="1"/>
    <col min="6921" max="7170" width="8.7265625" style="52"/>
    <col min="7171" max="7171" width="37.7265625" style="52" customWidth="1"/>
    <col min="7172" max="7173" width="14.26953125" style="52" customWidth="1"/>
    <col min="7174" max="7174" width="13.54296875" style="52" customWidth="1"/>
    <col min="7175" max="7175" width="15.7265625" style="52" customWidth="1"/>
    <col min="7176" max="7176" width="15.54296875" style="52" customWidth="1"/>
    <col min="7177" max="7426" width="8.7265625" style="52"/>
    <col min="7427" max="7427" width="37.7265625" style="52" customWidth="1"/>
    <col min="7428" max="7429" width="14.26953125" style="52" customWidth="1"/>
    <col min="7430" max="7430" width="13.54296875" style="52" customWidth="1"/>
    <col min="7431" max="7431" width="15.7265625" style="52" customWidth="1"/>
    <col min="7432" max="7432" width="15.54296875" style="52" customWidth="1"/>
    <col min="7433" max="7682" width="8.7265625" style="52"/>
    <col min="7683" max="7683" width="37.7265625" style="52" customWidth="1"/>
    <col min="7684" max="7685" width="14.26953125" style="52" customWidth="1"/>
    <col min="7686" max="7686" width="13.54296875" style="52" customWidth="1"/>
    <col min="7687" max="7687" width="15.7265625" style="52" customWidth="1"/>
    <col min="7688" max="7688" width="15.54296875" style="52" customWidth="1"/>
    <col min="7689" max="7938" width="8.7265625" style="52"/>
    <col min="7939" max="7939" width="37.7265625" style="52" customWidth="1"/>
    <col min="7940" max="7941" width="14.26953125" style="52" customWidth="1"/>
    <col min="7942" max="7942" width="13.54296875" style="52" customWidth="1"/>
    <col min="7943" max="7943" width="15.7265625" style="52" customWidth="1"/>
    <col min="7944" max="7944" width="15.54296875" style="52" customWidth="1"/>
    <col min="7945" max="8194" width="8.7265625" style="52"/>
    <col min="8195" max="8195" width="37.7265625" style="52" customWidth="1"/>
    <col min="8196" max="8197" width="14.26953125" style="52" customWidth="1"/>
    <col min="8198" max="8198" width="13.54296875" style="52" customWidth="1"/>
    <col min="8199" max="8199" width="15.7265625" style="52" customWidth="1"/>
    <col min="8200" max="8200" width="15.54296875" style="52" customWidth="1"/>
    <col min="8201" max="8450" width="8.7265625" style="52"/>
    <col min="8451" max="8451" width="37.7265625" style="52" customWidth="1"/>
    <col min="8452" max="8453" width="14.26953125" style="52" customWidth="1"/>
    <col min="8454" max="8454" width="13.54296875" style="52" customWidth="1"/>
    <col min="8455" max="8455" width="15.7265625" style="52" customWidth="1"/>
    <col min="8456" max="8456" width="15.54296875" style="52" customWidth="1"/>
    <col min="8457" max="8706" width="8.7265625" style="52"/>
    <col min="8707" max="8707" width="37.7265625" style="52" customWidth="1"/>
    <col min="8708" max="8709" width="14.26953125" style="52" customWidth="1"/>
    <col min="8710" max="8710" width="13.54296875" style="52" customWidth="1"/>
    <col min="8711" max="8711" width="15.7265625" style="52" customWidth="1"/>
    <col min="8712" max="8712" width="15.54296875" style="52" customWidth="1"/>
    <col min="8713" max="8962" width="8.7265625" style="52"/>
    <col min="8963" max="8963" width="37.7265625" style="52" customWidth="1"/>
    <col min="8964" max="8965" width="14.26953125" style="52" customWidth="1"/>
    <col min="8966" max="8966" width="13.54296875" style="52" customWidth="1"/>
    <col min="8967" max="8967" width="15.7265625" style="52" customWidth="1"/>
    <col min="8968" max="8968" width="15.54296875" style="52" customWidth="1"/>
    <col min="8969" max="9218" width="8.7265625" style="52"/>
    <col min="9219" max="9219" width="37.7265625" style="52" customWidth="1"/>
    <col min="9220" max="9221" width="14.26953125" style="52" customWidth="1"/>
    <col min="9222" max="9222" width="13.54296875" style="52" customWidth="1"/>
    <col min="9223" max="9223" width="15.7265625" style="52" customWidth="1"/>
    <col min="9224" max="9224" width="15.54296875" style="52" customWidth="1"/>
    <col min="9225" max="9474" width="8.7265625" style="52"/>
    <col min="9475" max="9475" width="37.7265625" style="52" customWidth="1"/>
    <col min="9476" max="9477" width="14.26953125" style="52" customWidth="1"/>
    <col min="9478" max="9478" width="13.54296875" style="52" customWidth="1"/>
    <col min="9479" max="9479" width="15.7265625" style="52" customWidth="1"/>
    <col min="9480" max="9480" width="15.54296875" style="52" customWidth="1"/>
    <col min="9481" max="9730" width="8.7265625" style="52"/>
    <col min="9731" max="9731" width="37.7265625" style="52" customWidth="1"/>
    <col min="9732" max="9733" width="14.26953125" style="52" customWidth="1"/>
    <col min="9734" max="9734" width="13.54296875" style="52" customWidth="1"/>
    <col min="9735" max="9735" width="15.7265625" style="52" customWidth="1"/>
    <col min="9736" max="9736" width="15.54296875" style="52" customWidth="1"/>
    <col min="9737" max="9986" width="8.7265625" style="52"/>
    <col min="9987" max="9987" width="37.7265625" style="52" customWidth="1"/>
    <col min="9988" max="9989" width="14.26953125" style="52" customWidth="1"/>
    <col min="9990" max="9990" width="13.54296875" style="52" customWidth="1"/>
    <col min="9991" max="9991" width="15.7265625" style="52" customWidth="1"/>
    <col min="9992" max="9992" width="15.54296875" style="52" customWidth="1"/>
    <col min="9993" max="10242" width="8.7265625" style="52"/>
    <col min="10243" max="10243" width="37.7265625" style="52" customWidth="1"/>
    <col min="10244" max="10245" width="14.26953125" style="52" customWidth="1"/>
    <col min="10246" max="10246" width="13.54296875" style="52" customWidth="1"/>
    <col min="10247" max="10247" width="15.7265625" style="52" customWidth="1"/>
    <col min="10248" max="10248" width="15.54296875" style="52" customWidth="1"/>
    <col min="10249" max="10498" width="8.7265625" style="52"/>
    <col min="10499" max="10499" width="37.7265625" style="52" customWidth="1"/>
    <col min="10500" max="10501" width="14.26953125" style="52" customWidth="1"/>
    <col min="10502" max="10502" width="13.54296875" style="52" customWidth="1"/>
    <col min="10503" max="10503" width="15.7265625" style="52" customWidth="1"/>
    <col min="10504" max="10504" width="15.54296875" style="52" customWidth="1"/>
    <col min="10505" max="10754" width="8.7265625" style="52"/>
    <col min="10755" max="10755" width="37.7265625" style="52" customWidth="1"/>
    <col min="10756" max="10757" width="14.26953125" style="52" customWidth="1"/>
    <col min="10758" max="10758" width="13.54296875" style="52" customWidth="1"/>
    <col min="10759" max="10759" width="15.7265625" style="52" customWidth="1"/>
    <col min="10760" max="10760" width="15.54296875" style="52" customWidth="1"/>
    <col min="10761" max="11010" width="8.7265625" style="52"/>
    <col min="11011" max="11011" width="37.7265625" style="52" customWidth="1"/>
    <col min="11012" max="11013" width="14.26953125" style="52" customWidth="1"/>
    <col min="11014" max="11014" width="13.54296875" style="52" customWidth="1"/>
    <col min="11015" max="11015" width="15.7265625" style="52" customWidth="1"/>
    <col min="11016" max="11016" width="15.54296875" style="52" customWidth="1"/>
    <col min="11017" max="11266" width="8.7265625" style="52"/>
    <col min="11267" max="11267" width="37.7265625" style="52" customWidth="1"/>
    <col min="11268" max="11269" width="14.26953125" style="52" customWidth="1"/>
    <col min="11270" max="11270" width="13.54296875" style="52" customWidth="1"/>
    <col min="11271" max="11271" width="15.7265625" style="52" customWidth="1"/>
    <col min="11272" max="11272" width="15.54296875" style="52" customWidth="1"/>
    <col min="11273" max="11522" width="8.7265625" style="52"/>
    <col min="11523" max="11523" width="37.7265625" style="52" customWidth="1"/>
    <col min="11524" max="11525" width="14.26953125" style="52" customWidth="1"/>
    <col min="11526" max="11526" width="13.54296875" style="52" customWidth="1"/>
    <col min="11527" max="11527" width="15.7265625" style="52" customWidth="1"/>
    <col min="11528" max="11528" width="15.54296875" style="52" customWidth="1"/>
    <col min="11529" max="11778" width="8.7265625" style="52"/>
    <col min="11779" max="11779" width="37.7265625" style="52" customWidth="1"/>
    <col min="11780" max="11781" width="14.26953125" style="52" customWidth="1"/>
    <col min="11782" max="11782" width="13.54296875" style="52" customWidth="1"/>
    <col min="11783" max="11783" width="15.7265625" style="52" customWidth="1"/>
    <col min="11784" max="11784" width="15.54296875" style="52" customWidth="1"/>
    <col min="11785" max="12034" width="8.7265625" style="52"/>
    <col min="12035" max="12035" width="37.7265625" style="52" customWidth="1"/>
    <col min="12036" max="12037" width="14.26953125" style="52" customWidth="1"/>
    <col min="12038" max="12038" width="13.54296875" style="52" customWidth="1"/>
    <col min="12039" max="12039" width="15.7265625" style="52" customWidth="1"/>
    <col min="12040" max="12040" width="15.54296875" style="52" customWidth="1"/>
    <col min="12041" max="12290" width="8.7265625" style="52"/>
    <col min="12291" max="12291" width="37.7265625" style="52" customWidth="1"/>
    <col min="12292" max="12293" width="14.26953125" style="52" customWidth="1"/>
    <col min="12294" max="12294" width="13.54296875" style="52" customWidth="1"/>
    <col min="12295" max="12295" width="15.7265625" style="52" customWidth="1"/>
    <col min="12296" max="12296" width="15.54296875" style="52" customWidth="1"/>
    <col min="12297" max="12546" width="8.7265625" style="52"/>
    <col min="12547" max="12547" width="37.7265625" style="52" customWidth="1"/>
    <col min="12548" max="12549" width="14.26953125" style="52" customWidth="1"/>
    <col min="12550" max="12550" width="13.54296875" style="52" customWidth="1"/>
    <col min="12551" max="12551" width="15.7265625" style="52" customWidth="1"/>
    <col min="12552" max="12552" width="15.54296875" style="52" customWidth="1"/>
    <col min="12553" max="12802" width="8.7265625" style="52"/>
    <col min="12803" max="12803" width="37.7265625" style="52" customWidth="1"/>
    <col min="12804" max="12805" width="14.26953125" style="52" customWidth="1"/>
    <col min="12806" max="12806" width="13.54296875" style="52" customWidth="1"/>
    <col min="12807" max="12807" width="15.7265625" style="52" customWidth="1"/>
    <col min="12808" max="12808" width="15.54296875" style="52" customWidth="1"/>
    <col min="12809" max="13058" width="8.7265625" style="52"/>
    <col min="13059" max="13059" width="37.7265625" style="52" customWidth="1"/>
    <col min="13060" max="13061" width="14.26953125" style="52" customWidth="1"/>
    <col min="13062" max="13062" width="13.54296875" style="52" customWidth="1"/>
    <col min="13063" max="13063" width="15.7265625" style="52" customWidth="1"/>
    <col min="13064" max="13064" width="15.54296875" style="52" customWidth="1"/>
    <col min="13065" max="13314" width="8.7265625" style="52"/>
    <col min="13315" max="13315" width="37.7265625" style="52" customWidth="1"/>
    <col min="13316" max="13317" width="14.26953125" style="52" customWidth="1"/>
    <col min="13318" max="13318" width="13.54296875" style="52" customWidth="1"/>
    <col min="13319" max="13319" width="15.7265625" style="52" customWidth="1"/>
    <col min="13320" max="13320" width="15.54296875" style="52" customWidth="1"/>
    <col min="13321" max="13570" width="8.7265625" style="52"/>
    <col min="13571" max="13571" width="37.7265625" style="52" customWidth="1"/>
    <col min="13572" max="13573" width="14.26953125" style="52" customWidth="1"/>
    <col min="13574" max="13574" width="13.54296875" style="52" customWidth="1"/>
    <col min="13575" max="13575" width="15.7265625" style="52" customWidth="1"/>
    <col min="13576" max="13576" width="15.54296875" style="52" customWidth="1"/>
    <col min="13577" max="13826" width="8.7265625" style="52"/>
    <col min="13827" max="13827" width="37.7265625" style="52" customWidth="1"/>
    <col min="13828" max="13829" width="14.26953125" style="52" customWidth="1"/>
    <col min="13830" max="13830" width="13.54296875" style="52" customWidth="1"/>
    <col min="13831" max="13831" width="15.7265625" style="52" customWidth="1"/>
    <col min="13832" max="13832" width="15.54296875" style="52" customWidth="1"/>
    <col min="13833" max="14082" width="8.7265625" style="52"/>
    <col min="14083" max="14083" width="37.7265625" style="52" customWidth="1"/>
    <col min="14084" max="14085" width="14.26953125" style="52" customWidth="1"/>
    <col min="14086" max="14086" width="13.54296875" style="52" customWidth="1"/>
    <col min="14087" max="14087" width="15.7265625" style="52" customWidth="1"/>
    <col min="14088" max="14088" width="15.54296875" style="52" customWidth="1"/>
    <col min="14089" max="14338" width="8.7265625" style="52"/>
    <col min="14339" max="14339" width="37.7265625" style="52" customWidth="1"/>
    <col min="14340" max="14341" width="14.26953125" style="52" customWidth="1"/>
    <col min="14342" max="14342" width="13.54296875" style="52" customWidth="1"/>
    <col min="14343" max="14343" width="15.7265625" style="52" customWidth="1"/>
    <col min="14344" max="14344" width="15.54296875" style="52" customWidth="1"/>
    <col min="14345" max="14594" width="8.7265625" style="52"/>
    <col min="14595" max="14595" width="37.7265625" style="52" customWidth="1"/>
    <col min="14596" max="14597" width="14.26953125" style="52" customWidth="1"/>
    <col min="14598" max="14598" width="13.54296875" style="52" customWidth="1"/>
    <col min="14599" max="14599" width="15.7265625" style="52" customWidth="1"/>
    <col min="14600" max="14600" width="15.54296875" style="52" customWidth="1"/>
    <col min="14601" max="14850" width="8.7265625" style="52"/>
    <col min="14851" max="14851" width="37.7265625" style="52" customWidth="1"/>
    <col min="14852" max="14853" width="14.26953125" style="52" customWidth="1"/>
    <col min="14854" max="14854" width="13.54296875" style="52" customWidth="1"/>
    <col min="14855" max="14855" width="15.7265625" style="52" customWidth="1"/>
    <col min="14856" max="14856" width="15.54296875" style="52" customWidth="1"/>
    <col min="14857" max="15106" width="8.7265625" style="52"/>
    <col min="15107" max="15107" width="37.7265625" style="52" customWidth="1"/>
    <col min="15108" max="15109" width="14.26953125" style="52" customWidth="1"/>
    <col min="15110" max="15110" width="13.54296875" style="52" customWidth="1"/>
    <col min="15111" max="15111" width="15.7265625" style="52" customWidth="1"/>
    <col min="15112" max="15112" width="15.54296875" style="52" customWidth="1"/>
    <col min="15113" max="15362" width="8.7265625" style="52"/>
    <col min="15363" max="15363" width="37.7265625" style="52" customWidth="1"/>
    <col min="15364" max="15365" width="14.26953125" style="52" customWidth="1"/>
    <col min="15366" max="15366" width="13.54296875" style="52" customWidth="1"/>
    <col min="15367" max="15367" width="15.7265625" style="52" customWidth="1"/>
    <col min="15368" max="15368" width="15.54296875" style="52" customWidth="1"/>
    <col min="15369" max="15618" width="8.7265625" style="52"/>
    <col min="15619" max="15619" width="37.7265625" style="52" customWidth="1"/>
    <col min="15620" max="15621" width="14.26953125" style="52" customWidth="1"/>
    <col min="15622" max="15622" width="13.54296875" style="52" customWidth="1"/>
    <col min="15623" max="15623" width="15.7265625" style="52" customWidth="1"/>
    <col min="15624" max="15624" width="15.54296875" style="52" customWidth="1"/>
    <col min="15625" max="15874" width="8.7265625" style="52"/>
    <col min="15875" max="15875" width="37.7265625" style="52" customWidth="1"/>
    <col min="15876" max="15877" width="14.26953125" style="52" customWidth="1"/>
    <col min="15878" max="15878" width="13.54296875" style="52" customWidth="1"/>
    <col min="15879" max="15879" width="15.7265625" style="52" customWidth="1"/>
    <col min="15880" max="15880" width="15.54296875" style="52" customWidth="1"/>
    <col min="15881" max="16130" width="8.7265625" style="52"/>
    <col min="16131" max="16131" width="37.7265625" style="52" customWidth="1"/>
    <col min="16132" max="16133" width="14.26953125" style="52" customWidth="1"/>
    <col min="16134" max="16134" width="13.54296875" style="52" customWidth="1"/>
    <col min="16135" max="16135" width="15.7265625" style="52" customWidth="1"/>
    <col min="16136" max="16136" width="15.54296875" style="52" customWidth="1"/>
    <col min="16137" max="16384" width="8.7265625" style="52"/>
  </cols>
  <sheetData>
    <row r="1" spans="2:8">
      <c r="B1" s="318"/>
      <c r="C1" s="318"/>
      <c r="D1" s="315"/>
    </row>
    <row r="2" spans="2:8">
      <c r="B2" s="318"/>
      <c r="C2" s="318"/>
      <c r="D2" s="315"/>
    </row>
    <row r="3" spans="2:8">
      <c r="B3" s="318"/>
      <c r="C3" s="318"/>
      <c r="D3" s="315"/>
    </row>
    <row r="4" spans="2:8">
      <c r="B4" s="318"/>
      <c r="C4" s="318"/>
      <c r="D4" s="315"/>
    </row>
    <row r="5" spans="2:8" ht="24" customHeight="1">
      <c r="B5" s="48" t="str">
        <f>'Teine 11'!B5</f>
        <v>Koolilõuna 10.03-14.03.2025</v>
      </c>
      <c r="C5" s="49"/>
      <c r="D5" s="316"/>
      <c r="E5" s="51"/>
    </row>
    <row r="6" spans="2:8" ht="24" customHeight="1">
      <c r="B6" s="25" t="s">
        <v>0</v>
      </c>
      <c r="C6" s="53"/>
      <c r="D6" s="54" t="s">
        <v>1</v>
      </c>
      <c r="E6" s="54" t="s">
        <v>2</v>
      </c>
      <c r="F6" s="54" t="s">
        <v>3</v>
      </c>
      <c r="G6" s="54" t="s">
        <v>4</v>
      </c>
      <c r="H6" s="54" t="s">
        <v>5</v>
      </c>
    </row>
    <row r="7" spans="2:8" ht="17.25" customHeight="1">
      <c r="B7" s="43" t="s">
        <v>6</v>
      </c>
      <c r="C7" s="151" t="str">
        <f>'Teine 11'!C7</f>
        <v>Magushapu kana seesamiseemnetega</v>
      </c>
      <c r="D7" s="55">
        <v>75</v>
      </c>
      <c r="E7" s="55">
        <f>D7*'Teine 11'!E7/'Teine 11'!D7</f>
        <v>85.5</v>
      </c>
      <c r="F7" s="55">
        <f>D7*'Teine 11'!F7/'Teine 11'!D7</f>
        <v>6.2625000000000002</v>
      </c>
      <c r="G7" s="55">
        <f>D7*'Teine 11'!G7/'Teine 11'!D7</f>
        <v>4.4249999999999998</v>
      </c>
      <c r="H7" s="55">
        <f>D7*'Teine 11'!H7/'Teine 11'!D7</f>
        <v>4.6500000000000004</v>
      </c>
    </row>
    <row r="8" spans="2:8" ht="17.25" customHeight="1">
      <c r="B8" s="43" t="s">
        <v>17</v>
      </c>
      <c r="C8" s="151" t="str">
        <f>'Teine 11'!C8</f>
        <v>Lillkapsas magushapus kastmes (mahe)</v>
      </c>
      <c r="D8" s="55">
        <v>75</v>
      </c>
      <c r="E8" s="55">
        <f>D8*'Teine 11'!E8/'Teine 11'!D8</f>
        <v>34.875</v>
      </c>
      <c r="F8" s="55">
        <f>D8*'Teine 11'!F8/'Teine 11'!D8</f>
        <v>4.8</v>
      </c>
      <c r="G8" s="55">
        <f>D8*'Teine 11'!G8/'Teine 11'!D8</f>
        <v>1.1975</v>
      </c>
      <c r="H8" s="55">
        <f>D8*'Teine 11'!H8/'Teine 11'!D8</f>
        <v>0.88749999999999996</v>
      </c>
    </row>
    <row r="9" spans="2:8">
      <c r="B9" s="46"/>
      <c r="C9" s="151" t="str">
        <f>'Teine 11'!C9</f>
        <v>Täisterapasta/pasta (G) (mahe)</v>
      </c>
      <c r="D9" s="57">
        <v>100</v>
      </c>
      <c r="E9" s="55">
        <f>D9*'Teine 11'!E9/'Teine 11'!D9</f>
        <v>171.565</v>
      </c>
      <c r="F9" s="55">
        <f>D9*'Teine 11'!F9/'Teine 11'!D9</f>
        <v>35.656999999999996</v>
      </c>
      <c r="G9" s="55">
        <f>D9*'Teine 11'!G9/'Teine 11'!D9</f>
        <v>1.3449999999999998</v>
      </c>
      <c r="H9" s="55">
        <f>D9*'Teine 11'!H9/'Teine 11'!D9</f>
        <v>5.6769999999999987</v>
      </c>
    </row>
    <row r="10" spans="2:8" s="50" customFormat="1">
      <c r="B10" s="46"/>
      <c r="C10" s="151" t="str">
        <f>'Teine 11'!C10</f>
        <v>Riis, aurutatud (mahe)</v>
      </c>
      <c r="D10" s="55">
        <v>100</v>
      </c>
      <c r="E10" s="55">
        <f>D10*'Teine 11'!E10/'Teine 11'!D10</f>
        <v>157.70200000000003</v>
      </c>
      <c r="F10" s="55">
        <f>D10*'Teine 11'!F10/'Teine 11'!D10</f>
        <v>26.875999999999998</v>
      </c>
      <c r="G10" s="55">
        <f>D10*'Teine 11'!G10/'Teine 11'!D10</f>
        <v>4.742</v>
      </c>
      <c r="H10" s="55">
        <f>D10*'Teine 11'!H10/'Teine 11'!D10</f>
        <v>2.2770000000000001</v>
      </c>
    </row>
    <row r="11" spans="2:8">
      <c r="B11" s="46"/>
      <c r="C11" s="151" t="str">
        <f>'Teine 11'!C11</f>
        <v>Porgand, aurutatud</v>
      </c>
      <c r="D11" s="55">
        <v>50</v>
      </c>
      <c r="E11" s="55">
        <f>D11*'Teine 11'!E11/'Teine 11'!D11</f>
        <v>17.236499999999999</v>
      </c>
      <c r="F11" s="55">
        <f>D11*'Teine 11'!F11/'Teine 11'!D11</f>
        <v>4.5220000000000002</v>
      </c>
      <c r="G11" s="55">
        <f>D11*'Teine 11'!G11/'Teine 11'!D11</f>
        <v>0.1065</v>
      </c>
      <c r="H11" s="55">
        <f>D11*'Teine 11'!H11/'Teine 11'!D11</f>
        <v>0.31900000000000001</v>
      </c>
    </row>
    <row r="12" spans="2:8">
      <c r="B12" s="46"/>
      <c r="C12" s="151" t="str">
        <f>'Teine 11'!C12</f>
        <v>Külm jogurtikaste (L)</v>
      </c>
      <c r="D12" s="55">
        <v>50</v>
      </c>
      <c r="E12" s="55">
        <f>D12*'Teine 11'!E12/'Teine 11'!D12</f>
        <v>20.558500000000002</v>
      </c>
      <c r="F12" s="55">
        <f>D12*'Teine 11'!F12/'Teine 11'!D12</f>
        <v>2.7290000000000001</v>
      </c>
      <c r="G12" s="55">
        <f>D12*'Teine 11'!G12/'Teine 11'!D12</f>
        <v>0.2455</v>
      </c>
      <c r="H12" s="55">
        <f>D12*'Teine 11'!H12/'Teine 11'!D12</f>
        <v>1.9</v>
      </c>
    </row>
    <row r="13" spans="2:8">
      <c r="B13" s="46"/>
      <c r="C13" s="151" t="str">
        <f>'Teine 11'!C13</f>
        <v>Peedi-küüslaugusalat</v>
      </c>
      <c r="D13" s="55">
        <v>50</v>
      </c>
      <c r="E13" s="55">
        <f>D13*'Teine 11'!E13/'Teine 11'!D13</f>
        <v>20.9</v>
      </c>
      <c r="F13" s="55">
        <f>D13*'Teine 11'!F13/'Teine 11'!D13</f>
        <v>4.7975000000000003</v>
      </c>
      <c r="G13" s="55">
        <f>D13*'Teine 11'!G13/'Teine 11'!D13</f>
        <v>9.849999999999999E-2</v>
      </c>
      <c r="H13" s="55">
        <f>D13*'Teine 11'!H13/'Teine 11'!D13</f>
        <v>0.85549999999999993</v>
      </c>
    </row>
    <row r="14" spans="2:8">
      <c r="B14" s="46"/>
      <c r="C14" s="151" t="str">
        <f>'Teine 11'!C14</f>
        <v>Hiina kapsas, tomat, redis (mahe)</v>
      </c>
      <c r="D14" s="55">
        <v>50</v>
      </c>
      <c r="E14" s="55">
        <f>D14*'Teine 11'!E14/'Teine 11'!D14</f>
        <v>8.4499999999999993</v>
      </c>
      <c r="F14" s="55">
        <f>D14*'Teine 11'!F14/'Teine 11'!D14</f>
        <v>1.8333333333333335</v>
      </c>
      <c r="G14" s="55">
        <f>D14*'Teine 11'!G14/'Teine 11'!D14</f>
        <v>8.3333333333333329E-2</v>
      </c>
      <c r="H14" s="55">
        <f>D14*'Teine 11'!H14/'Teine 11'!D14</f>
        <v>0.43333333333333335</v>
      </c>
    </row>
    <row r="15" spans="2:8">
      <c r="B15" s="46"/>
      <c r="C15" s="151" t="str">
        <f>'Teine 11'!C15</f>
        <v>Seemnesegu (mahe)</v>
      </c>
      <c r="D15" s="55">
        <v>10</v>
      </c>
      <c r="E15" s="55">
        <f>D15*'Teine 11'!E15/'Teine 11'!D15</f>
        <v>61.163499999999999</v>
      </c>
      <c r="F15" s="55">
        <f>D15*'Teine 11'!F15/'Teine 11'!D15</f>
        <v>1.2974999999999999</v>
      </c>
      <c r="G15" s="55">
        <f>D15*'Teine 11'!G15/'Teine 11'!D15</f>
        <v>5.3405000000000005</v>
      </c>
      <c r="H15" s="55">
        <f>D15*'Teine 11'!H15/'Teine 11'!D15</f>
        <v>2.5524999999999998</v>
      </c>
    </row>
    <row r="16" spans="2:8">
      <c r="B16" s="46"/>
      <c r="C16" s="157" t="s">
        <v>68</v>
      </c>
      <c r="D16" s="93">
        <v>25</v>
      </c>
      <c r="E16" s="55">
        <v>14.1</v>
      </c>
      <c r="F16" s="55">
        <v>1.22</v>
      </c>
      <c r="G16" s="55">
        <v>0.64</v>
      </c>
      <c r="H16" s="55">
        <v>0.86</v>
      </c>
    </row>
    <row r="17" spans="2:8">
      <c r="B17" s="46"/>
      <c r="C17" s="151" t="str">
        <f>'Teine 11'!C17</f>
        <v>Mahl (erinevad maitsed)</v>
      </c>
      <c r="D17" s="93">
        <v>25</v>
      </c>
      <c r="E17" s="55">
        <f>D17*'Teine 11'!E17/'Teine 11'!D17</f>
        <v>12.132200000000001</v>
      </c>
      <c r="F17" s="55">
        <f>D17*'Teine 11'!F17/'Teine 11'!D17</f>
        <v>2.9455</v>
      </c>
      <c r="G17" s="55">
        <f>D17*'Teine 11'!G17/'Teine 11'!D17</f>
        <v>1.2500000000000001E-2</v>
      </c>
      <c r="H17" s="55">
        <f>D17*'Teine 11'!H17/'Teine 11'!D17</f>
        <v>9.0749999999999997E-2</v>
      </c>
    </row>
    <row r="18" spans="2:8">
      <c r="B18" s="46"/>
      <c r="C18" s="151" t="str">
        <f>'Teine 11'!C18</f>
        <v>Joogijogurt R 1,5%, maitsestatud (L)</v>
      </c>
      <c r="D18" s="93">
        <v>25</v>
      </c>
      <c r="E18" s="55">
        <f>D18*'Teine 11'!E18/'Teine 11'!D18</f>
        <v>18.686499999999999</v>
      </c>
      <c r="F18" s="55">
        <f>D18*'Teine 11'!F18/'Teine 11'!D18</f>
        <v>3.0307499999999998</v>
      </c>
      <c r="G18" s="55">
        <f>D18*'Teine 11'!G18/'Teine 11'!D18</f>
        <v>0.375</v>
      </c>
      <c r="H18" s="55">
        <f>D18*'Teine 11'!H18/'Teine 11'!D18</f>
        <v>0.8</v>
      </c>
    </row>
    <row r="19" spans="2:8">
      <c r="B19" s="46"/>
      <c r="C19" s="151" t="str">
        <f>'Teine 11'!C19</f>
        <v>Tee, suhkruta</v>
      </c>
      <c r="D19" s="93">
        <v>50</v>
      </c>
      <c r="E19" s="55">
        <f>D19*'Teine 11'!E19/'Teine 11'!D19</f>
        <v>0.2</v>
      </c>
      <c r="F19" s="55">
        <f>D19*'Teine 11'!F19/'Teine 11'!D19</f>
        <v>0</v>
      </c>
      <c r="G19" s="55">
        <f>D19*'Teine 11'!G19/'Teine 11'!D19</f>
        <v>0</v>
      </c>
      <c r="H19" s="55">
        <f>D19*'Teine 11'!H19/'Teine 11'!D19</f>
        <v>0.05</v>
      </c>
    </row>
    <row r="20" spans="2:8">
      <c r="B20" s="46"/>
      <c r="C20" s="151" t="str">
        <f>'Teine 11'!C20</f>
        <v>Rukkileiva (3 sorti) - ja sepikutoodete valik  (G)</v>
      </c>
      <c r="D20" s="57">
        <v>50</v>
      </c>
      <c r="E20" s="55">
        <f>D20*'Teine 11'!E20/'Teine 11'!D20</f>
        <v>123.1</v>
      </c>
      <c r="F20" s="55">
        <f>D20*'Teine 11'!F20/'Teine 11'!D20</f>
        <v>26.15</v>
      </c>
      <c r="G20" s="55">
        <f>D20*'Teine 11'!G20/'Teine 11'!D20</f>
        <v>1</v>
      </c>
      <c r="H20" s="55">
        <f>D20*'Teine 11'!H20/'Teine 11'!D20</f>
        <v>3.5750000000000002</v>
      </c>
    </row>
    <row r="21" spans="2:8">
      <c r="B21" s="46"/>
      <c r="C21" s="157" t="s">
        <v>16</v>
      </c>
      <c r="D21" s="55">
        <v>100</v>
      </c>
      <c r="E21" s="55">
        <f>D21*'Teine 11'!E21/'Teine 11'!D21</f>
        <v>40</v>
      </c>
      <c r="F21" s="55">
        <f>D21*'Teine 11'!F21/'Teine 11'!D21</f>
        <v>9.24</v>
      </c>
      <c r="G21" s="55">
        <f>D21*'Teine 11'!G21/'Teine 11'!D21</f>
        <v>0</v>
      </c>
      <c r="H21" s="55">
        <f>D21*'Teine 11'!H21/'Teine 11'!D21</f>
        <v>0.3</v>
      </c>
    </row>
    <row r="22" spans="2:8" s="60" customFormat="1">
      <c r="B22" s="30"/>
      <c r="C22" s="85" t="s">
        <v>7</v>
      </c>
      <c r="D22" s="118"/>
      <c r="E22" s="118">
        <f>SUM(E7:E21)</f>
        <v>786.16920000000016</v>
      </c>
      <c r="F22" s="118">
        <f t="shared" ref="F22:H22" si="0">SUM(F7:F21)</f>
        <v>131.36108333333331</v>
      </c>
      <c r="G22" s="118">
        <f t="shared" si="0"/>
        <v>19.611333333333331</v>
      </c>
      <c r="H22" s="118">
        <f t="shared" si="0"/>
        <v>25.227583333333332</v>
      </c>
    </row>
    <row r="23" spans="2:8">
      <c r="B23" s="61"/>
      <c r="C23" s="62"/>
    </row>
    <row r="24" spans="2:8" ht="24" customHeight="1">
      <c r="B24" s="25" t="s">
        <v>8</v>
      </c>
      <c r="C24" s="53"/>
      <c r="D24" s="54" t="s">
        <v>1</v>
      </c>
      <c r="E24" s="54" t="s">
        <v>2</v>
      </c>
      <c r="F24" s="54" t="s">
        <v>3</v>
      </c>
      <c r="G24" s="54" t="s">
        <v>4</v>
      </c>
      <c r="H24" s="54" t="s">
        <v>5</v>
      </c>
    </row>
    <row r="25" spans="2:8">
      <c r="B25" s="43" t="s">
        <v>6</v>
      </c>
      <c r="C25" s="95" t="str">
        <f>'Teine 11'!C25</f>
        <v>Frikadellisupp</v>
      </c>
      <c r="D25" s="55">
        <v>150</v>
      </c>
      <c r="E25" s="56">
        <f>D25*'Teine 11'!E25/'Teine 11'!D25</f>
        <v>121.2</v>
      </c>
      <c r="F25" s="56">
        <f>D25*'Teine 11'!F25/'Teine 11'!D25</f>
        <v>7.7519999999999998</v>
      </c>
      <c r="G25" s="56">
        <f>D25*'Teine 11'!G25/'Teine 11'!D25</f>
        <v>6.6120000000000001</v>
      </c>
      <c r="H25" s="56">
        <f>D25*'Teine 11'!H25/'Teine 11'!D25</f>
        <v>7.14</v>
      </c>
    </row>
    <row r="26" spans="2:8">
      <c r="B26" s="43" t="s">
        <v>17</v>
      </c>
      <c r="C26" s="95" t="str">
        <f>'Teine 11'!C26</f>
        <v>Juurviljasupp (mahe)</v>
      </c>
      <c r="D26" s="55">
        <v>150</v>
      </c>
      <c r="E26" s="56">
        <f>D26*'Teine 11'!E26/'Teine 11'!D26</f>
        <v>96.6</v>
      </c>
      <c r="F26" s="56">
        <f>D26*'Teine 11'!F26/'Teine 11'!D26</f>
        <v>10.8</v>
      </c>
      <c r="G26" s="56">
        <f>D26*'Teine 11'!G26/'Teine 11'!D26</f>
        <v>4.7039999999999997</v>
      </c>
      <c r="H26" s="56">
        <f>D26*'Teine 11'!H26/'Teine 11'!D26</f>
        <v>1.56</v>
      </c>
    </row>
    <row r="27" spans="2:8">
      <c r="B27" s="46"/>
      <c r="C27" s="95" t="str">
        <f>'Teine 11'!C27</f>
        <v>Hapukoor R 10% (L)</v>
      </c>
      <c r="D27" s="55">
        <v>30</v>
      </c>
      <c r="E27" s="56">
        <f>D27*'Teine 11'!E27/'Teine 11'!D27</f>
        <v>35.520000000000003</v>
      </c>
      <c r="F27" s="56">
        <f>D27*'Teine 11'!F27/'Teine 11'!D27</f>
        <v>1.2299999999999998</v>
      </c>
      <c r="G27" s="56">
        <f>D27*'Teine 11'!G27/'Teine 11'!D27</f>
        <v>3</v>
      </c>
      <c r="H27" s="56">
        <f>D27*'Teine 11'!H27/'Teine 11'!D27</f>
        <v>0.89999999999999991</v>
      </c>
    </row>
    <row r="28" spans="2:8">
      <c r="B28" s="46"/>
      <c r="C28" s="95" t="str">
        <f>'Teine 11'!C28</f>
        <v>Riisivaht maasikakisselliga (L)</v>
      </c>
      <c r="D28" s="55">
        <v>100</v>
      </c>
      <c r="E28" s="56">
        <f>D28*'Teine 11'!E28/'Teine 11'!D28</f>
        <v>175</v>
      </c>
      <c r="F28" s="56">
        <f>D28*'Teine 11'!F28/'Teine 11'!D28</f>
        <v>30.8</v>
      </c>
      <c r="G28" s="56">
        <f>D28*'Teine 11'!G28/'Teine 11'!D28</f>
        <v>4.63</v>
      </c>
      <c r="H28" s="56">
        <f>D28*'Teine 11'!H28/'Teine 11'!D28</f>
        <v>2.25</v>
      </c>
    </row>
    <row r="29" spans="2:8">
      <c r="B29" s="46"/>
      <c r="C29" s="95" t="str">
        <f>'Teine 11'!C29</f>
        <v>Mango-jogurtikreem (L)</v>
      </c>
      <c r="D29" s="55">
        <v>100</v>
      </c>
      <c r="E29" s="56">
        <f>D29*'Teine 11'!E29/'Teine 11'!D29</f>
        <v>124</v>
      </c>
      <c r="F29" s="56">
        <f>D29*'Teine 11'!F29/'Teine 11'!D29</f>
        <v>13.1</v>
      </c>
      <c r="G29" s="56">
        <f>D29*'Teine 11'!G29/'Teine 11'!D29</f>
        <v>6.89</v>
      </c>
      <c r="H29" s="56">
        <f>D29*'Teine 11'!H29/'Teine 11'!D29</f>
        <v>2.48</v>
      </c>
    </row>
    <row r="30" spans="2:8">
      <c r="B30" s="46"/>
      <c r="C30" s="157" t="s">
        <v>68</v>
      </c>
      <c r="D30" s="93">
        <v>25</v>
      </c>
      <c r="E30" s="55">
        <v>14.1</v>
      </c>
      <c r="F30" s="55">
        <v>1.22</v>
      </c>
      <c r="G30" s="55">
        <v>0.64</v>
      </c>
      <c r="H30" s="55">
        <v>0.86</v>
      </c>
    </row>
    <row r="31" spans="2:8">
      <c r="B31" s="46"/>
      <c r="C31" s="95" t="str">
        <f>'Teine 11'!C31</f>
        <v>Mahl (erinevad maitsed)</v>
      </c>
      <c r="D31" s="55">
        <v>25</v>
      </c>
      <c r="E31" s="56">
        <f>D31*'Teine 11'!E31/'Teine 11'!D31</f>
        <v>12.132200000000001</v>
      </c>
      <c r="F31" s="56">
        <f>D31*'Teine 11'!F31/'Teine 11'!D31</f>
        <v>2.9455</v>
      </c>
      <c r="G31" s="56">
        <f>D31*'Teine 11'!G31/'Teine 11'!D31</f>
        <v>1.2500000000000001E-2</v>
      </c>
      <c r="H31" s="56">
        <f>D31*'Teine 11'!H31/'Teine 11'!D31</f>
        <v>9.0749999999999997E-2</v>
      </c>
    </row>
    <row r="32" spans="2:8">
      <c r="B32" s="46"/>
      <c r="C32" s="95" t="str">
        <f>'Teine 11'!C32</f>
        <v>Joogijogurt R 1,5%, maitsestatud (L)</v>
      </c>
      <c r="D32" s="55">
        <v>25</v>
      </c>
      <c r="E32" s="56">
        <f>D32*'Teine 11'!E32/'Teine 11'!D32</f>
        <v>18.686499999999999</v>
      </c>
      <c r="F32" s="56">
        <f>D32*'Teine 11'!F32/'Teine 11'!D32</f>
        <v>3.0307499999999998</v>
      </c>
      <c r="G32" s="56">
        <f>D32*'Teine 11'!G32/'Teine 11'!D32</f>
        <v>0.375</v>
      </c>
      <c r="H32" s="56">
        <f>D32*'Teine 11'!H32/'Teine 11'!D32</f>
        <v>0.8</v>
      </c>
    </row>
    <row r="33" spans="2:8">
      <c r="B33" s="46"/>
      <c r="C33" s="95" t="str">
        <f>'Teine 11'!C33</f>
        <v>Tee, suhkruta</v>
      </c>
      <c r="D33" s="55">
        <v>50</v>
      </c>
      <c r="E33" s="56">
        <f>D33*'Teine 11'!E33/'Teine 11'!D33</f>
        <v>0.2</v>
      </c>
      <c r="F33" s="56">
        <f>D33*'Teine 11'!F33/'Teine 11'!D33</f>
        <v>0</v>
      </c>
      <c r="G33" s="56">
        <f>D33*'Teine 11'!G33/'Teine 11'!D33</f>
        <v>0</v>
      </c>
      <c r="H33" s="56">
        <f>D33*'Teine 11'!H33/'Teine 11'!D33</f>
        <v>0.05</v>
      </c>
    </row>
    <row r="34" spans="2:8">
      <c r="B34" s="46"/>
      <c r="C34" s="95" t="str">
        <f>'Teine 11'!C34</f>
        <v>Rukkileiva (3 sorti) - ja sepikutoodete valik  (G)</v>
      </c>
      <c r="D34" s="55">
        <v>50</v>
      </c>
      <c r="E34" s="56">
        <f>D34*'Teine 11'!E34/'Teine 11'!D34</f>
        <v>123.1</v>
      </c>
      <c r="F34" s="56">
        <f>D34*'Teine 11'!F34/'Teine 11'!D34</f>
        <v>26.15</v>
      </c>
      <c r="G34" s="56">
        <f>D34*'Teine 11'!G34/'Teine 11'!D34</f>
        <v>1</v>
      </c>
      <c r="H34" s="56">
        <f>D34*'Teine 11'!H34/'Teine 11'!D34</f>
        <v>3.5750000000000002</v>
      </c>
    </row>
    <row r="35" spans="2:8">
      <c r="B35" s="46"/>
      <c r="C35" s="95" t="s">
        <v>69</v>
      </c>
      <c r="D35" s="55">
        <v>100</v>
      </c>
      <c r="E35" s="56">
        <f>D35*'Teine 11'!E35/'Teine 11'!D35</f>
        <v>35.6</v>
      </c>
      <c r="F35" s="56">
        <f>D35*'Teine 11'!F35/'Teine 11'!D35</f>
        <v>6.22</v>
      </c>
      <c r="G35" s="56">
        <f>D35*'Teine 11'!G35/'Teine 11'!D35</f>
        <v>0.1</v>
      </c>
      <c r="H35" s="56">
        <f>D35*'Teine 11'!H35/'Teine 11'!D35</f>
        <v>1.1000000000000001</v>
      </c>
    </row>
    <row r="36" spans="2:8" s="60" customFormat="1">
      <c r="B36" s="30"/>
      <c r="C36" s="85" t="s">
        <v>7</v>
      </c>
      <c r="D36" s="59"/>
      <c r="E36" s="59">
        <f>SUM(E25:E35)</f>
        <v>756.1387000000002</v>
      </c>
      <c r="F36" s="59">
        <f t="shared" ref="F36:H36" si="1">SUM(F25:F35)</f>
        <v>103.24824999999998</v>
      </c>
      <c r="G36" s="59">
        <f t="shared" si="1"/>
        <v>27.9635</v>
      </c>
      <c r="H36" s="59">
        <f t="shared" si="1"/>
        <v>20.80575</v>
      </c>
    </row>
    <row r="37" spans="2:8">
      <c r="B37" s="61"/>
      <c r="C37" s="62"/>
    </row>
    <row r="38" spans="2:8" ht="24" customHeight="1">
      <c r="B38" s="25" t="s">
        <v>10</v>
      </c>
      <c r="C38" s="53"/>
      <c r="D38" s="54" t="s">
        <v>1</v>
      </c>
      <c r="E38" s="54" t="s">
        <v>2</v>
      </c>
      <c r="F38" s="54" t="s">
        <v>3</v>
      </c>
      <c r="G38" s="54" t="s">
        <v>4</v>
      </c>
      <c r="H38" s="54" t="s">
        <v>5</v>
      </c>
    </row>
    <row r="39" spans="2:8">
      <c r="B39" s="43" t="s">
        <v>6</v>
      </c>
      <c r="C39" s="152" t="str">
        <f>'Teine 11'!C39</f>
        <v>Hakkliha-porgandipikkpoiss (G, PT)</v>
      </c>
      <c r="D39" s="109">
        <v>50</v>
      </c>
      <c r="E39" s="56">
        <f>D39*'Teine 11'!E39/'Teine 11'!D39</f>
        <v>85.9</v>
      </c>
      <c r="F39" s="56">
        <f>D39*'Teine 11'!F39/'Teine 11'!D39</f>
        <v>3.09</v>
      </c>
      <c r="G39" s="56">
        <f>D39*'Teine 11'!G39/'Teine 11'!D39</f>
        <v>5.0999999999999996</v>
      </c>
      <c r="H39" s="56">
        <f>D39*'Teine 11'!H39/'Teine 11'!D39</f>
        <v>6.49</v>
      </c>
    </row>
    <row r="40" spans="2:8">
      <c r="B40" s="43" t="s">
        <v>17</v>
      </c>
      <c r="C40" s="152" t="str">
        <f>'Teine 11'!C40</f>
        <v>Porgandi-kõrvitsapikkpoiss ( PT) (mahe)</v>
      </c>
      <c r="D40" s="109">
        <v>50</v>
      </c>
      <c r="E40" s="56">
        <f>D40*'Teine 11'!E40/'Teine 11'!D40</f>
        <v>33.200000000000003</v>
      </c>
      <c r="F40" s="56">
        <f>D40*'Teine 11'!F40/'Teine 11'!D40</f>
        <v>4.3899999999999997</v>
      </c>
      <c r="G40" s="56">
        <f>D40*'Teine 11'!G40/'Teine 11'!D40</f>
        <v>1.07</v>
      </c>
      <c r="H40" s="56">
        <f>D40*'Teine 11'!H40/'Teine 11'!D40</f>
        <v>0.96299999999999997</v>
      </c>
    </row>
    <row r="41" spans="2:8">
      <c r="B41" s="46"/>
      <c r="C41" s="152" t="str">
        <f>'Teine 11'!C41</f>
        <v>Kartulipuder (L)</v>
      </c>
      <c r="D41" s="109">
        <v>100</v>
      </c>
      <c r="E41" s="56">
        <f>D41*'Teine 11'!E41/'Teine 11'!D41</f>
        <v>76.534000000000006</v>
      </c>
      <c r="F41" s="56">
        <f>D41*'Teine 11'!F41/'Teine 11'!D41</f>
        <v>15.846</v>
      </c>
      <c r="G41" s="56">
        <f>D41*'Teine 11'!G41/'Teine 11'!D41</f>
        <v>0.61</v>
      </c>
      <c r="H41" s="56">
        <f>D41*'Teine 11'!H41/'Teine 11'!D41</f>
        <v>2.363</v>
      </c>
    </row>
    <row r="42" spans="2:8">
      <c r="B42" s="46"/>
      <c r="C42" s="152" t="str">
        <f>'Teine 11'!C42</f>
        <v>Tatar, aurutatud (mahe)</v>
      </c>
      <c r="D42" s="109">
        <v>100</v>
      </c>
      <c r="E42" s="56">
        <f>D42*'Teine 11'!E42/'Teine 11'!D42</f>
        <v>80.59999999999998</v>
      </c>
      <c r="F42" s="56">
        <f>D42*'Teine 11'!F42/'Teine 11'!D42</f>
        <v>16.975000000000001</v>
      </c>
      <c r="G42" s="56">
        <f>D42*'Teine 11'!G42/'Teine 11'!D42</f>
        <v>0.5</v>
      </c>
      <c r="H42" s="56">
        <f>D42*'Teine 11'!H42/'Teine 11'!D42</f>
        <v>2.9750000000000001</v>
      </c>
    </row>
    <row r="43" spans="2:8">
      <c r="B43" s="46"/>
      <c r="C43" s="152" t="str">
        <f>'Teine 11'!C43</f>
        <v>Kapsas, röstitud</v>
      </c>
      <c r="D43" s="109">
        <v>50</v>
      </c>
      <c r="E43" s="56">
        <f>D43*'Teine 11'!E43/'Teine 11'!D43</f>
        <v>12.092000000000001</v>
      </c>
      <c r="F43" s="56">
        <f>D43*'Teine 11'!F43/'Teine 11'!D43</f>
        <v>2.78</v>
      </c>
      <c r="G43" s="56">
        <f>D43*'Teine 11'!G43/'Teine 11'!D43</f>
        <v>0.1</v>
      </c>
      <c r="H43" s="56">
        <f>D43*'Teine 11'!H43/'Teine 11'!D43</f>
        <v>0.55000000000000004</v>
      </c>
    </row>
    <row r="44" spans="2:8">
      <c r="B44" s="46"/>
      <c r="C44" s="152" t="str">
        <f>'Teine 11'!C44</f>
        <v>Soe rõõsakoorekaste tilliga (G,L)</v>
      </c>
      <c r="D44" s="109">
        <v>100</v>
      </c>
      <c r="E44" s="56">
        <f>D44*'Teine 11'!E44/'Teine 11'!D44</f>
        <v>147</v>
      </c>
      <c r="F44" s="56">
        <f>D44*'Teine 11'!F44/'Teine 11'!D44</f>
        <v>8.74</v>
      </c>
      <c r="G44" s="56">
        <f>D44*'Teine 11'!G44/'Teine 11'!D44</f>
        <v>10.9</v>
      </c>
      <c r="H44" s="56">
        <f>D44*'Teine 11'!H44/'Teine 11'!D44</f>
        <v>3.07</v>
      </c>
    </row>
    <row r="45" spans="2:8">
      <c r="B45" s="46"/>
      <c r="C45" s="152" t="str">
        <f>'Teine 11'!C45</f>
        <v xml:space="preserve">Mahla-õlikaste </v>
      </c>
      <c r="D45" s="109">
        <v>10</v>
      </c>
      <c r="E45" s="56">
        <f>D45*'Teine 11'!E45/'Teine 11'!D45</f>
        <v>64.378799999999998</v>
      </c>
      <c r="F45" s="56">
        <f>D45*'Teine 11'!F45/'Teine 11'!D45</f>
        <v>0.19410000000000002</v>
      </c>
      <c r="G45" s="56">
        <f>D45*'Teine 11'!G45/'Teine 11'!D45</f>
        <v>7.0611000000000006</v>
      </c>
      <c r="H45" s="56">
        <f>D45*'Teine 11'!H45/'Teine 11'!D45</f>
        <v>2.7100000000000003E-2</v>
      </c>
    </row>
    <row r="46" spans="2:8">
      <c r="B46" s="46"/>
      <c r="C46" s="152" t="str">
        <f>'Teine 11'!C46</f>
        <v>Hiina kapsa salat spinatiga</v>
      </c>
      <c r="D46" s="66">
        <v>50</v>
      </c>
      <c r="E46" s="56">
        <f>D46*'Teine 11'!E46/'Teine 11'!D46</f>
        <v>7.1</v>
      </c>
      <c r="F46" s="56">
        <f>D46*'Teine 11'!F46/'Teine 11'!D46</f>
        <v>1.21</v>
      </c>
      <c r="G46" s="56">
        <f>D46*'Teine 11'!G46/'Teine 11'!D46</f>
        <v>0.08</v>
      </c>
      <c r="H46" s="56">
        <f>D46*'Teine 11'!H46/'Teine 11'!D46</f>
        <v>0.67</v>
      </c>
    </row>
    <row r="47" spans="2:8">
      <c r="B47" s="46"/>
      <c r="C47" s="152" t="str">
        <f>'Teine 11'!C47</f>
        <v>Porgand (mahe), mais, marineeritud kurk</v>
      </c>
      <c r="D47" s="135">
        <v>50</v>
      </c>
      <c r="E47" s="56">
        <f>D47*'Teine 11'!E47/'Teine 11'!D47</f>
        <v>22.513333333333332</v>
      </c>
      <c r="F47" s="56">
        <f>D47*'Teine 11'!F47/'Teine 11'!D47</f>
        <v>4.991666666666668</v>
      </c>
      <c r="G47" s="56">
        <f>D47*'Teine 11'!G47/'Teine 11'!D47</f>
        <v>0.30000000000000004</v>
      </c>
      <c r="H47" s="56">
        <f>D47*'Teine 11'!H47/'Teine 11'!D47</f>
        <v>0.80000000000000016</v>
      </c>
    </row>
    <row r="48" spans="2:8">
      <c r="B48" s="46"/>
      <c r="C48" s="152" t="str">
        <f>'Teine 11'!C48</f>
        <v>Seemnesegu (mahe)</v>
      </c>
      <c r="D48" s="55">
        <v>10</v>
      </c>
      <c r="E48" s="56">
        <f>D48*'Teine 11'!E48/'Teine 11'!D48</f>
        <v>61.163499999999999</v>
      </c>
      <c r="F48" s="56">
        <f>D48*'Teine 11'!F48/'Teine 11'!D48</f>
        <v>1.2975000000000001</v>
      </c>
      <c r="G48" s="56">
        <f>D48*'Teine 11'!G48/'Teine 11'!D48</f>
        <v>5.3405000000000005</v>
      </c>
      <c r="H48" s="56">
        <f>D48*'Teine 11'!H48/'Teine 11'!D48</f>
        <v>2.5525000000000002</v>
      </c>
    </row>
    <row r="49" spans="2:8">
      <c r="B49" s="46"/>
      <c r="C49" s="157" t="s">
        <v>68</v>
      </c>
      <c r="D49" s="93">
        <v>25</v>
      </c>
      <c r="E49" s="55">
        <v>14.1</v>
      </c>
      <c r="F49" s="55">
        <v>1.22</v>
      </c>
      <c r="G49" s="55">
        <v>0.64</v>
      </c>
      <c r="H49" s="55">
        <v>0.86</v>
      </c>
    </row>
    <row r="50" spans="2:8">
      <c r="B50" s="46"/>
      <c r="C50" s="152" t="str">
        <f>'Teine 11'!C50</f>
        <v>Mahl (erinevad maitsed)</v>
      </c>
      <c r="D50" s="55">
        <v>25</v>
      </c>
      <c r="E50" s="56">
        <f>D50*'Teine 11'!E50/'Teine 11'!D50</f>
        <v>12.132200000000001</v>
      </c>
      <c r="F50" s="56">
        <f>D50*'Teine 11'!F50/'Teine 11'!D50</f>
        <v>2.9455</v>
      </c>
      <c r="G50" s="56">
        <f>D50*'Teine 11'!G50/'Teine 11'!D50</f>
        <v>1.2500000000000001E-2</v>
      </c>
      <c r="H50" s="56">
        <f>D50*'Teine 11'!H50/'Teine 11'!D50</f>
        <v>9.0749999999999997E-2</v>
      </c>
    </row>
    <row r="51" spans="2:8">
      <c r="B51" s="46"/>
      <c r="C51" s="152" t="str">
        <f>'Teine 11'!C51</f>
        <v>Joogijogurt R 1,5%, maitsestatud (L)</v>
      </c>
      <c r="D51" s="55">
        <v>25</v>
      </c>
      <c r="E51" s="56">
        <f>D51*'Teine 11'!E51/'Teine 11'!D51</f>
        <v>18.686499999999999</v>
      </c>
      <c r="F51" s="56">
        <f>D51*'Teine 11'!F51/'Teine 11'!D51</f>
        <v>3.0307499999999998</v>
      </c>
      <c r="G51" s="56">
        <f>D51*'Teine 11'!G51/'Teine 11'!D51</f>
        <v>0.375</v>
      </c>
      <c r="H51" s="56">
        <f>D51*'Teine 11'!H51/'Teine 11'!D51</f>
        <v>0.8</v>
      </c>
    </row>
    <row r="52" spans="2:8">
      <c r="B52" s="46"/>
      <c r="C52" s="152" t="str">
        <f>'Teine 11'!C52</f>
        <v>Tee, suhkruta</v>
      </c>
      <c r="D52" s="93">
        <v>50</v>
      </c>
      <c r="E52" s="56">
        <f>D52*'Teine 11'!E52/'Teine 11'!D52</f>
        <v>0.2</v>
      </c>
      <c r="F52" s="56">
        <f>D52*'Teine 11'!F52/'Teine 11'!D52</f>
        <v>0</v>
      </c>
      <c r="G52" s="56">
        <f>D52*'Teine 11'!G52/'Teine 11'!D52</f>
        <v>0</v>
      </c>
      <c r="H52" s="56">
        <f>D52*'Teine 11'!H52/'Teine 11'!D52</f>
        <v>0.05</v>
      </c>
    </row>
    <row r="53" spans="2:8">
      <c r="B53" s="46"/>
      <c r="C53" s="152" t="str">
        <f>'Teine 11'!C53</f>
        <v>Rukkileiva (3 sorti) - ja sepikutoodete valik  (G)</v>
      </c>
      <c r="D53" s="57">
        <v>50</v>
      </c>
      <c r="E53" s="56">
        <f>D53*'Teine 11'!E53/'Teine 11'!D53</f>
        <v>123.1</v>
      </c>
      <c r="F53" s="56">
        <f>D53*'Teine 11'!F53/'Teine 11'!D53</f>
        <v>26.15</v>
      </c>
      <c r="G53" s="56">
        <f>D53*'Teine 11'!G53/'Teine 11'!D53</f>
        <v>1</v>
      </c>
      <c r="H53" s="56">
        <f>D53*'Teine 11'!H53/'Teine 11'!D53</f>
        <v>3.5750000000000002</v>
      </c>
    </row>
    <row r="54" spans="2:8">
      <c r="B54" s="63"/>
      <c r="C54" s="158" t="s">
        <v>45</v>
      </c>
      <c r="D54" s="136">
        <v>100</v>
      </c>
      <c r="E54" s="56">
        <f>D54*'Teine 11'!E54/'Teine 11'!D54</f>
        <v>48.1</v>
      </c>
      <c r="F54" s="56">
        <f>D54*'Teine 11'!F54/'Teine 11'!D54</f>
        <v>10.9</v>
      </c>
      <c r="G54" s="56">
        <f>D54*'Teine 11'!G54/'Teine 11'!D54</f>
        <v>0</v>
      </c>
      <c r="H54" s="56">
        <f>D54*'Teine 11'!H54/'Teine 11'!D54</f>
        <v>0</v>
      </c>
    </row>
    <row r="55" spans="2:8" s="60" customFormat="1">
      <c r="B55" s="30"/>
      <c r="C55" s="107" t="s">
        <v>7</v>
      </c>
      <c r="D55" s="59"/>
      <c r="E55" s="59">
        <f>SUM(E39:E54)</f>
        <v>806.80033333333347</v>
      </c>
      <c r="F55" s="59">
        <f t="shared" ref="F55:H55" si="2">SUM(F39:F54)</f>
        <v>103.76051666666669</v>
      </c>
      <c r="G55" s="59">
        <f t="shared" si="2"/>
        <v>33.089100000000002</v>
      </c>
      <c r="H55" s="59">
        <f t="shared" si="2"/>
        <v>25.836350000000007</v>
      </c>
    </row>
    <row r="56" spans="2:8">
      <c r="B56" s="61"/>
      <c r="C56" s="62"/>
    </row>
    <row r="57" spans="2:8" ht="24" customHeight="1">
      <c r="B57" s="25" t="s">
        <v>11</v>
      </c>
      <c r="C57" s="53"/>
      <c r="D57" s="54" t="s">
        <v>1</v>
      </c>
      <c r="E57" s="54" t="s">
        <v>2</v>
      </c>
      <c r="F57" s="54" t="s">
        <v>3</v>
      </c>
      <c r="G57" s="54" t="s">
        <v>4</v>
      </c>
      <c r="H57" s="54" t="s">
        <v>5</v>
      </c>
    </row>
    <row r="58" spans="2:8">
      <c r="B58" s="43" t="s">
        <v>6</v>
      </c>
      <c r="C58" s="96" t="str">
        <f>'Teine 11'!C58</f>
        <v>Kalasupp</v>
      </c>
      <c r="D58" s="64">
        <v>150</v>
      </c>
      <c r="E58" s="55">
        <f>D58*'Teine 11'!E58/'Teine 11'!D58</f>
        <v>117.96</v>
      </c>
      <c r="F58" s="55">
        <f>D58*'Teine 11'!F58/'Teine 11'!D58</f>
        <v>3.6119999999999997</v>
      </c>
      <c r="G58" s="55">
        <f>D58*'Teine 11'!G58/'Teine 11'!D58</f>
        <v>2.9880000000000004</v>
      </c>
      <c r="H58" s="55">
        <f>D58*'Teine 11'!H58/'Teine 11'!D58</f>
        <v>18.72</v>
      </c>
    </row>
    <row r="59" spans="2:8">
      <c r="B59" s="43" t="s">
        <v>17</v>
      </c>
      <c r="C59" s="96" t="str">
        <f>'Teine 11'!C59</f>
        <v>Aedvilja-riisisupp (mahe)</v>
      </c>
      <c r="D59" s="64">
        <v>150</v>
      </c>
      <c r="E59" s="55">
        <f>D59*'Teine 11'!E59/'Teine 11'!D59</f>
        <v>112</v>
      </c>
      <c r="F59" s="55">
        <f>D59*'Teine 11'!F59/'Teine 11'!D59</f>
        <v>12.999999999999998</v>
      </c>
      <c r="G59" s="55">
        <f>D59*'Teine 11'!G59/'Teine 11'!D59</f>
        <v>4.97</v>
      </c>
      <c r="H59" s="55">
        <f>D59*'Teine 11'!H59/'Teine 11'!D59</f>
        <v>2.5</v>
      </c>
    </row>
    <row r="60" spans="2:8" s="5" customFormat="1">
      <c r="B60" s="27"/>
      <c r="C60" s="96" t="str">
        <f>'Teine 11'!C60</f>
        <v>Kakaojogurt kirssidega (L)</v>
      </c>
      <c r="D60" s="97">
        <v>100</v>
      </c>
      <c r="E60" s="55">
        <f>D60*'Teine 11'!E60/'Teine 11'!D60</f>
        <v>95.2</v>
      </c>
      <c r="F60" s="55">
        <f>D60*'Teine 11'!F60/'Teine 11'!D60</f>
        <v>15.9</v>
      </c>
      <c r="G60" s="55">
        <f>D60*'Teine 11'!G60/'Teine 11'!D60</f>
        <v>2.21</v>
      </c>
      <c r="H60" s="55">
        <f>D60*'Teine 11'!H60/'Teine 11'!D60</f>
        <v>2.75</v>
      </c>
    </row>
    <row r="61" spans="2:8">
      <c r="B61" s="46"/>
      <c r="C61" s="96" t="str">
        <f>'Teine 11'!C61</f>
        <v>Muffin (G, L)</v>
      </c>
      <c r="D61" s="64">
        <v>60</v>
      </c>
      <c r="E61" s="55">
        <f>D61*'Teine 11'!E61/'Teine 11'!D61</f>
        <v>152</v>
      </c>
      <c r="F61" s="55">
        <f>D61*'Teine 11'!F61/'Teine 11'!D61</f>
        <v>23.5</v>
      </c>
      <c r="G61" s="55">
        <f>D61*'Teine 11'!G61/'Teine 11'!D61</f>
        <v>4.3499999999999996</v>
      </c>
      <c r="H61" s="55">
        <f>D61*'Teine 11'!H61/'Teine 11'!D61</f>
        <v>3.24</v>
      </c>
    </row>
    <row r="62" spans="2:8">
      <c r="B62" s="46"/>
      <c r="C62" s="157" t="s">
        <v>68</v>
      </c>
      <c r="D62" s="93">
        <v>25</v>
      </c>
      <c r="E62" s="55">
        <v>14.1</v>
      </c>
      <c r="F62" s="55">
        <v>1.22</v>
      </c>
      <c r="G62" s="55">
        <v>0.64</v>
      </c>
      <c r="H62" s="55">
        <v>0.86</v>
      </c>
    </row>
    <row r="63" spans="2:8">
      <c r="B63" s="46"/>
      <c r="C63" s="96" t="str">
        <f>'Teine 11'!C63</f>
        <v>Mahl (erinevad maitsed)</v>
      </c>
      <c r="D63" s="64">
        <v>25</v>
      </c>
      <c r="E63" s="55">
        <f>D63*'Teine 11'!E63/'Teine 11'!D63</f>
        <v>12.132200000000001</v>
      </c>
      <c r="F63" s="55">
        <f>D63*'Teine 11'!F63/'Teine 11'!D63</f>
        <v>2.9455</v>
      </c>
      <c r="G63" s="55">
        <f>D63*'Teine 11'!G63/'Teine 11'!D63</f>
        <v>1.2500000000000001E-2</v>
      </c>
      <c r="H63" s="55">
        <f>D63*'Teine 11'!H63/'Teine 11'!D63</f>
        <v>9.0749999999999997E-2</v>
      </c>
    </row>
    <row r="64" spans="2:8">
      <c r="B64" s="46"/>
      <c r="C64" s="96" t="str">
        <f>'Teine 11'!C64</f>
        <v>Joogijogurt R 1,5%, maitsestatud (L)</v>
      </c>
      <c r="D64" s="64">
        <v>25</v>
      </c>
      <c r="E64" s="55">
        <f>D64*'Teine 11'!E64/'Teine 11'!D64</f>
        <v>18.686499999999999</v>
      </c>
      <c r="F64" s="55">
        <f>D64*'Teine 11'!F64/'Teine 11'!D64</f>
        <v>3.0307499999999998</v>
      </c>
      <c r="G64" s="55">
        <f>D64*'Teine 11'!G64/'Teine 11'!D64</f>
        <v>0.375</v>
      </c>
      <c r="H64" s="55">
        <f>D64*'Teine 11'!H64/'Teine 11'!D64</f>
        <v>0.8</v>
      </c>
    </row>
    <row r="65" spans="2:8">
      <c r="B65" s="46"/>
      <c r="C65" s="96" t="str">
        <f>'Teine 11'!C65</f>
        <v>Tee, suhkruta</v>
      </c>
      <c r="D65" s="64">
        <v>50</v>
      </c>
      <c r="E65" s="55">
        <f>D65*'Teine 11'!E65/'Teine 11'!D65</f>
        <v>0.2</v>
      </c>
      <c r="F65" s="55">
        <f>D65*'Teine 11'!F65/'Teine 11'!D65</f>
        <v>0</v>
      </c>
      <c r="G65" s="55">
        <f>D65*'Teine 11'!G65/'Teine 11'!D65</f>
        <v>0</v>
      </c>
      <c r="H65" s="55">
        <f>D65*'Teine 11'!H65/'Teine 11'!D65</f>
        <v>0.05</v>
      </c>
    </row>
    <row r="66" spans="2:8">
      <c r="B66" s="63"/>
      <c r="C66" s="96" t="str">
        <f>'Teine 11'!C66</f>
        <v>Rukkileiva (3 sorti) - ja sepikutoodete valik  (G)</v>
      </c>
      <c r="D66" s="93">
        <v>50</v>
      </c>
      <c r="E66" s="55">
        <f>D66*'Teine 11'!E66/'Teine 11'!D66</f>
        <v>123.1</v>
      </c>
      <c r="F66" s="55">
        <f>D66*'Teine 11'!F66/'Teine 11'!D66</f>
        <v>26.15</v>
      </c>
      <c r="G66" s="55">
        <f>D66*'Teine 11'!G66/'Teine 11'!D66</f>
        <v>1</v>
      </c>
      <c r="H66" s="55">
        <f>D66*'Teine 11'!H66/'Teine 11'!D66</f>
        <v>3.5750000000000002</v>
      </c>
    </row>
    <row r="67" spans="2:8">
      <c r="B67" s="63"/>
      <c r="C67" s="96" t="s">
        <v>70</v>
      </c>
      <c r="D67" s="58">
        <v>100</v>
      </c>
      <c r="E67" s="55">
        <f>D67*'Teine 11'!E67/'Teine 11'!D67</f>
        <v>32.4</v>
      </c>
      <c r="F67" s="55">
        <f>D67*'Teine 11'!F67/'Teine 11'!D67</f>
        <v>5.6</v>
      </c>
      <c r="G67" s="55">
        <f>D67*'Teine 11'!G67/'Teine 11'!D67</f>
        <v>0.2</v>
      </c>
      <c r="H67" s="55">
        <f>D67*'Teine 11'!H67/'Teine 11'!D67</f>
        <v>0.6</v>
      </c>
    </row>
    <row r="68" spans="2:8" s="60" customFormat="1">
      <c r="B68" s="30"/>
      <c r="C68" s="85" t="s">
        <v>7</v>
      </c>
      <c r="D68" s="59"/>
      <c r="E68" s="59">
        <f>SUM(E58:E66)</f>
        <v>645.37870000000009</v>
      </c>
      <c r="F68" s="59">
        <f t="shared" ref="F68:H68" si="3">SUM(F58:F66)</f>
        <v>89.358249999999998</v>
      </c>
      <c r="G68" s="59">
        <f t="shared" si="3"/>
        <v>16.545499999999997</v>
      </c>
      <c r="H68" s="59">
        <f t="shared" si="3"/>
        <v>32.585750000000004</v>
      </c>
    </row>
    <row r="69" spans="2:8">
      <c r="B69" s="67"/>
      <c r="C69" s="62"/>
    </row>
    <row r="70" spans="2:8" ht="24" customHeight="1">
      <c r="B70" s="25" t="s">
        <v>12</v>
      </c>
      <c r="C70" s="53"/>
      <c r="D70" s="54" t="s">
        <v>1</v>
      </c>
      <c r="E70" s="54" t="s">
        <v>2</v>
      </c>
      <c r="F70" s="54" t="s">
        <v>3</v>
      </c>
      <c r="G70" s="54" t="s">
        <v>4</v>
      </c>
      <c r="H70" s="54" t="s">
        <v>5</v>
      </c>
    </row>
    <row r="71" spans="2:8" ht="15.75" customHeight="1">
      <c r="B71" s="46" t="s">
        <v>6</v>
      </c>
      <c r="C71" s="156" t="str">
        <f>'Teine 11'!C71</f>
        <v>Kartuli-hakkliharoog</v>
      </c>
      <c r="D71" s="64">
        <v>150</v>
      </c>
      <c r="E71" s="56">
        <f>D71*'Teine 11'!E71/'Teine 11'!D71</f>
        <v>175</v>
      </c>
      <c r="F71" s="56">
        <f>D71*'Teine 11'!F71/'Teine 11'!D71</f>
        <v>14.9</v>
      </c>
      <c r="G71" s="56">
        <f>D71*'Teine 11'!G71/'Teine 11'!D71</f>
        <v>9.16</v>
      </c>
      <c r="H71" s="56">
        <f>D71*'Teine 11'!H71/'Teine 11'!D71</f>
        <v>7.3600000000000012</v>
      </c>
    </row>
    <row r="72" spans="2:8" ht="15.75" customHeight="1">
      <c r="B72" s="46" t="s">
        <v>17</v>
      </c>
      <c r="C72" s="156" t="str">
        <f>'Teine 11'!C72</f>
        <v xml:space="preserve">Baklažaanivorm  mozzarellaga (L) </v>
      </c>
      <c r="D72" s="64">
        <v>150</v>
      </c>
      <c r="E72" s="56">
        <f>D72*'Teine 11'!E72/'Teine 11'!D72</f>
        <v>103</v>
      </c>
      <c r="F72" s="56">
        <f>D72*'Teine 11'!F72/'Teine 11'!D72</f>
        <v>10.5</v>
      </c>
      <c r="G72" s="56">
        <f>D72*'Teine 11'!G72/'Teine 11'!D72</f>
        <v>3.8800000000000008</v>
      </c>
      <c r="H72" s="56">
        <f>D72*'Teine 11'!H72/'Teine 11'!D72</f>
        <v>4.6500000000000004</v>
      </c>
    </row>
    <row r="73" spans="2:8">
      <c r="B73" s="46"/>
      <c r="C73" s="156" t="str">
        <f>'Teine 11'!C73</f>
        <v>Ahjuköögiviljad (mahe)</v>
      </c>
      <c r="D73" s="55">
        <v>100</v>
      </c>
      <c r="E73" s="56">
        <f>D73*'Teine 11'!E73/'Teine 11'!D73</f>
        <v>88.647000000000006</v>
      </c>
      <c r="F73" s="56">
        <f>D73*'Teine 11'!F73/'Teine 11'!D73</f>
        <v>14.929</v>
      </c>
      <c r="G73" s="56">
        <f>D73*'Teine 11'!G73/'Teine 11'!D73</f>
        <v>3.4489999999999998</v>
      </c>
      <c r="H73" s="56">
        <f>D73*'Teine 11'!H73/'Teine 11'!D73</f>
        <v>1.4419999999999999</v>
      </c>
    </row>
    <row r="74" spans="2:8">
      <c r="B74" s="46"/>
      <c r="C74" s="156" t="str">
        <f>'Teine 11'!C74</f>
        <v>Ürdi-jogurtikaste (L)</v>
      </c>
      <c r="D74" s="55">
        <v>50</v>
      </c>
      <c r="E74" s="56">
        <f>D74*'Teine 11'!E74/'Teine 11'!D74</f>
        <v>44.3</v>
      </c>
      <c r="F74" s="56">
        <f>D74*'Teine 11'!F74/'Teine 11'!D74</f>
        <v>5.6</v>
      </c>
      <c r="G74" s="56">
        <f>D74*'Teine 11'!G74/'Teine 11'!D74</f>
        <v>1.98</v>
      </c>
      <c r="H74" s="56">
        <f>D74*'Teine 11'!H74/'Teine 11'!D74</f>
        <v>0.93300000000000016</v>
      </c>
    </row>
    <row r="75" spans="2:8">
      <c r="B75" s="46"/>
      <c r="C75" s="156" t="str">
        <f>'Teine 11'!C75</f>
        <v>Mahla-õlikaste</v>
      </c>
      <c r="D75" s="127">
        <v>10</v>
      </c>
      <c r="E75" s="56">
        <f>D75*'Teine 11'!E75/'Teine 11'!D75</f>
        <v>64.378799999999998</v>
      </c>
      <c r="F75" s="56">
        <f>D75*'Teine 11'!F75/'Teine 11'!D75</f>
        <v>0.19410000000000002</v>
      </c>
      <c r="G75" s="56">
        <f>D75*'Teine 11'!G75/'Teine 11'!D75</f>
        <v>7.0611000000000006</v>
      </c>
      <c r="H75" s="56">
        <f>D75*'Teine 11'!H75/'Teine 11'!D75</f>
        <v>2.7100000000000003E-2</v>
      </c>
    </row>
    <row r="76" spans="2:8">
      <c r="B76" s="46"/>
      <c r="C76" s="156" t="str">
        <f>'Teine 11'!C76</f>
        <v>Porgandi-melonisalat</v>
      </c>
      <c r="D76" s="127">
        <v>50</v>
      </c>
      <c r="E76" s="56">
        <f>D76*'Teine 11'!E76/'Teine 11'!D76</f>
        <v>24.077999999999996</v>
      </c>
      <c r="F76" s="56">
        <f>D76*'Teine 11'!F76/'Teine 11'!D76</f>
        <v>3.843</v>
      </c>
      <c r="G76" s="56">
        <f>D76*'Teine 11'!G76/'Teine 11'!D76</f>
        <v>1.0840000000000001</v>
      </c>
      <c r="H76" s="56">
        <f>D76*'Teine 11'!H76/'Teine 11'!D76</f>
        <v>0.29399999999999998</v>
      </c>
    </row>
    <row r="77" spans="2:8">
      <c r="B77" s="63"/>
      <c r="C77" s="156" t="str">
        <f>'Teine 11'!C77</f>
        <v>Kapsas (mahe), peet, roheline hernes</v>
      </c>
      <c r="D77" s="92">
        <v>50</v>
      </c>
      <c r="E77" s="56">
        <f>D77*'Teine 11'!E77/'Teine 11'!D77</f>
        <v>26.659333333333336</v>
      </c>
      <c r="F77" s="56">
        <f>D77*'Teine 11'!F77/'Teine 11'!D77</f>
        <v>5.8400000000000007</v>
      </c>
      <c r="G77" s="56">
        <f>D77*'Teine 11'!G77/'Teine 11'!D77</f>
        <v>0.15</v>
      </c>
      <c r="H77" s="56">
        <f>D77*'Teine 11'!H77/'Teine 11'!D77</f>
        <v>1.53</v>
      </c>
    </row>
    <row r="78" spans="2:8">
      <c r="B78" s="63"/>
      <c r="C78" s="156" t="str">
        <f>'Teine 11'!C78</f>
        <v>Seemnesegu (mahe)</v>
      </c>
      <c r="D78" s="94">
        <v>10</v>
      </c>
      <c r="E78" s="56">
        <f>D78*'Teine 11'!E78/'Teine 11'!D78</f>
        <v>61.163499999999999</v>
      </c>
      <c r="F78" s="56">
        <f>D78*'Teine 11'!F78/'Teine 11'!D78</f>
        <v>1.2975000000000001</v>
      </c>
      <c r="G78" s="56">
        <f>D78*'Teine 11'!G78/'Teine 11'!D78</f>
        <v>5.3405000000000005</v>
      </c>
      <c r="H78" s="56">
        <f>D78*'Teine 11'!H78/'Teine 11'!D78</f>
        <v>2.5525000000000002</v>
      </c>
    </row>
    <row r="79" spans="2:8">
      <c r="B79" s="63"/>
      <c r="C79" s="157" t="s">
        <v>68</v>
      </c>
      <c r="D79" s="93">
        <v>25</v>
      </c>
      <c r="E79" s="55">
        <v>14.1</v>
      </c>
      <c r="F79" s="55">
        <v>1.22</v>
      </c>
      <c r="G79" s="55">
        <v>0.64</v>
      </c>
      <c r="H79" s="55">
        <v>0.86</v>
      </c>
    </row>
    <row r="80" spans="2:8">
      <c r="B80" s="46"/>
      <c r="C80" s="156" t="str">
        <f>'Teine 11'!C80</f>
        <v>Mahl (erinevad maitsed)</v>
      </c>
      <c r="D80" s="94">
        <v>25</v>
      </c>
      <c r="E80" s="56">
        <f>D80*'Teine 11'!E80/'Teine 11'!D80</f>
        <v>12.132200000000001</v>
      </c>
      <c r="F80" s="56">
        <f>D80*'Teine 11'!F80/'Teine 11'!D80</f>
        <v>2.9455</v>
      </c>
      <c r="G80" s="56">
        <f>D80*'Teine 11'!G80/'Teine 11'!D80</f>
        <v>1.2500000000000001E-2</v>
      </c>
      <c r="H80" s="56">
        <f>D80*'Teine 11'!H80/'Teine 11'!D80</f>
        <v>9.0749999999999997E-2</v>
      </c>
    </row>
    <row r="81" spans="2:8">
      <c r="B81" s="46"/>
      <c r="C81" s="156" t="str">
        <f>'Teine 11'!C81</f>
        <v>Joogijogurt R 1,5%, maitsestatud (L)</v>
      </c>
      <c r="D81" s="94">
        <v>25</v>
      </c>
      <c r="E81" s="56">
        <f>D81*'Teine 11'!E81/'Teine 11'!D81</f>
        <v>18.686499999999999</v>
      </c>
      <c r="F81" s="56">
        <f>D81*'Teine 11'!F81/'Teine 11'!D81</f>
        <v>3.0307499999999998</v>
      </c>
      <c r="G81" s="56">
        <f>D81*'Teine 11'!G81/'Teine 11'!D81</f>
        <v>0.375</v>
      </c>
      <c r="H81" s="56">
        <f>D81*'Teine 11'!H81/'Teine 11'!D81</f>
        <v>0.8</v>
      </c>
    </row>
    <row r="82" spans="2:8">
      <c r="B82" s="63"/>
      <c r="C82" s="156" t="str">
        <f>'Teine 11'!C82</f>
        <v>Tee, suhkruta</v>
      </c>
      <c r="D82" s="58">
        <v>50</v>
      </c>
      <c r="E82" s="56">
        <f>D82*'Teine 11'!E82/'Teine 11'!D82</f>
        <v>0.2</v>
      </c>
      <c r="F82" s="56">
        <f>D82*'Teine 11'!F82/'Teine 11'!D82</f>
        <v>0</v>
      </c>
      <c r="G82" s="56">
        <f>D82*'Teine 11'!G82/'Teine 11'!D82</f>
        <v>0</v>
      </c>
      <c r="H82" s="56">
        <f>D82*'Teine 11'!H82/'Teine 11'!D82</f>
        <v>0.05</v>
      </c>
    </row>
    <row r="83" spans="2:8">
      <c r="B83" s="63"/>
      <c r="C83" s="156" t="str">
        <f>'Teine 11'!C83</f>
        <v>Rukkileiva (3 sorti) - ja sepikutoodete valik  (G)</v>
      </c>
      <c r="D83" s="42">
        <v>50</v>
      </c>
      <c r="E83" s="56">
        <f>D83*'Teine 11'!E83/'Teine 11'!D83</f>
        <v>123.1</v>
      </c>
      <c r="F83" s="56">
        <f>D83*'Teine 11'!F83/'Teine 11'!D83</f>
        <v>26.15</v>
      </c>
      <c r="G83" s="56">
        <f>D83*'Teine 11'!G83/'Teine 11'!D83</f>
        <v>1</v>
      </c>
      <c r="H83" s="56">
        <f>D83*'Teine 11'!H83/'Teine 11'!D83</f>
        <v>3.5750000000000002</v>
      </c>
    </row>
    <row r="84" spans="2:8">
      <c r="B84" s="63"/>
      <c r="C84" s="156" t="str">
        <f>'Teine 11'!C84</f>
        <v>Banaan</v>
      </c>
      <c r="D84" s="68">
        <v>100</v>
      </c>
      <c r="E84" s="56">
        <f>D84*'Teine 11'!E84/'Teine 11'!D84</f>
        <v>67.599999999999994</v>
      </c>
      <c r="F84" s="56">
        <f>E84*'Teine 11'!F84/'Teine 11'!E84</f>
        <v>15.3</v>
      </c>
      <c r="G84" s="56">
        <f>F84*'Teine 11'!G84/'Teine 11'!F84</f>
        <v>0.2</v>
      </c>
      <c r="H84" s="56">
        <f>G84*'Teine 11'!H84/'Teine 11'!G84</f>
        <v>0.80000000000000016</v>
      </c>
    </row>
    <row r="85" spans="2:8" s="60" customFormat="1">
      <c r="B85" s="30"/>
      <c r="C85" s="85" t="s">
        <v>7</v>
      </c>
      <c r="D85" s="33"/>
      <c r="E85" s="69">
        <f>SUM(E71:E84)</f>
        <v>823.04533333333347</v>
      </c>
      <c r="F85" s="69">
        <f t="shared" ref="F85:H85" si="4">SUM(F71:F84)</f>
        <v>105.74985</v>
      </c>
      <c r="G85" s="69">
        <f t="shared" si="4"/>
        <v>34.332100000000004</v>
      </c>
      <c r="H85" s="69">
        <f t="shared" si="4"/>
        <v>24.964350000000003</v>
      </c>
    </row>
    <row r="86" spans="2:8">
      <c r="C86" s="21" t="s">
        <v>13</v>
      </c>
      <c r="E86" s="98">
        <f>AVERAGE(E22,E36,E55,E68,E85)</f>
        <v>763.50645333333352</v>
      </c>
      <c r="F86" s="98">
        <f>AVERAGE(F22,F36,F55,F68,F85)</f>
        <v>106.69559</v>
      </c>
      <c r="G86" s="98">
        <f>AVERAGE(G22,G36,G55,G68,G85)</f>
        <v>26.308306666666663</v>
      </c>
      <c r="H86" s="98">
        <f>AVERAGE(H22,H36,H55,H68,H85)</f>
        <v>25.88395666666667</v>
      </c>
    </row>
    <row r="87" spans="2:8">
      <c r="B87" s="52" t="s">
        <v>25</v>
      </c>
      <c r="C87" s="21"/>
      <c r="E87" s="99"/>
      <c r="F87" s="99"/>
      <c r="G87" s="99"/>
      <c r="H87" s="99"/>
    </row>
    <row r="88" spans="2:8">
      <c r="B88" s="72" t="s">
        <v>64</v>
      </c>
      <c r="C88" s="4"/>
      <c r="D88" s="29"/>
    </row>
    <row r="89" spans="2:8">
      <c r="B89" s="50" t="s">
        <v>21</v>
      </c>
      <c r="D89" s="4"/>
      <c r="E89" s="4"/>
      <c r="F89" s="4"/>
      <c r="G89" s="4"/>
      <c r="H89" s="52"/>
    </row>
    <row r="90" spans="2:8">
      <c r="B90" s="50" t="s">
        <v>24</v>
      </c>
      <c r="D90" s="4"/>
    </row>
    <row r="91" spans="2:8">
      <c r="B91" s="50" t="s">
        <v>14</v>
      </c>
      <c r="D91" s="4"/>
    </row>
  </sheetData>
  <mergeCells count="2">
    <mergeCell ref="B1:C4"/>
    <mergeCell ref="D1:D5"/>
  </mergeCells>
  <pageMargins left="0.7" right="0.7" top="0.75" bottom="0.75" header="0.3" footer="0.3"/>
  <pageSetup paperSize="9" scale="4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514C-7627-4B69-BEC7-D01AAB4A9478}">
  <sheetPr>
    <pageSetUpPr fitToPage="1"/>
  </sheetPr>
  <dimension ref="B1:M99"/>
  <sheetViews>
    <sheetView zoomScale="90" zoomScaleNormal="90" workbookViewId="0">
      <selection activeCell="D1" sqref="D1:D5"/>
    </sheetView>
  </sheetViews>
  <sheetFormatPr defaultColWidth="9.26953125" defaultRowHeight="15.5"/>
  <cols>
    <col min="1" max="1" width="9.26953125" style="50"/>
    <col min="2" max="2" width="13.54296875" style="50" customWidth="1"/>
    <col min="3" max="3" width="59.6328125" style="50" bestFit="1" customWidth="1"/>
    <col min="4" max="4" width="15.6328125" style="50" customWidth="1"/>
    <col min="5" max="5" width="14.54296875" style="50" bestFit="1" customWidth="1"/>
    <col min="6" max="6" width="15.81640625" style="50" bestFit="1" customWidth="1"/>
    <col min="7" max="8" width="10.81640625" style="50" bestFit="1" customWidth="1"/>
    <col min="9" max="16384" width="9.26953125" style="50"/>
  </cols>
  <sheetData>
    <row r="1" spans="2:12">
      <c r="B1" s="319"/>
      <c r="C1" s="319"/>
      <c r="D1" s="315"/>
    </row>
    <row r="2" spans="2:12">
      <c r="B2" s="319"/>
      <c r="C2" s="319"/>
      <c r="D2" s="315"/>
    </row>
    <row r="3" spans="2:12">
      <c r="B3" s="319"/>
      <c r="C3" s="319"/>
      <c r="D3" s="315"/>
    </row>
    <row r="4" spans="2:12">
      <c r="B4" s="319"/>
      <c r="C4" s="319"/>
      <c r="D4" s="315"/>
    </row>
    <row r="5" spans="2:12" ht="24" customHeight="1">
      <c r="B5" s="48" t="str">
        <f>'Teine 12'!B5</f>
        <v>Koolilõuna 17.03-21.03.2025</v>
      </c>
      <c r="C5" s="74"/>
      <c r="D5" s="316"/>
    </row>
    <row r="6" spans="2:12" s="52" customFormat="1" ht="24" customHeight="1">
      <c r="B6" s="25" t="s">
        <v>0</v>
      </c>
      <c r="C6" s="75"/>
      <c r="D6" s="54" t="s">
        <v>1</v>
      </c>
      <c r="E6" s="54" t="s">
        <v>2</v>
      </c>
      <c r="F6" s="54" t="s">
        <v>3</v>
      </c>
      <c r="G6" s="54" t="s">
        <v>4</v>
      </c>
      <c r="H6" s="54" t="s">
        <v>5</v>
      </c>
    </row>
    <row r="7" spans="2:12">
      <c r="B7" s="43" t="s">
        <v>6</v>
      </c>
      <c r="C7" s="159" t="str">
        <f>'Teine 12'!C7</f>
        <v>Böfstrooganov (G, L)</v>
      </c>
      <c r="D7" s="137">
        <v>75</v>
      </c>
      <c r="E7" s="128">
        <f>D7*'Teine 12'!E7/'Teine 12'!D7</f>
        <v>109</v>
      </c>
      <c r="F7" s="128">
        <f>D7*'Teine 12'!F7/'Teine 12'!D7</f>
        <v>4.4500000000000011</v>
      </c>
      <c r="G7" s="128">
        <f>D7*'Teine 12'!G7/'Teine 12'!D7</f>
        <v>7.7600000000000007</v>
      </c>
      <c r="H7" s="128">
        <f>D7*'Teine 12'!H7/'Teine 12'!D7</f>
        <v>5.13</v>
      </c>
    </row>
    <row r="8" spans="2:12">
      <c r="B8" s="43" t="s">
        <v>17</v>
      </c>
      <c r="C8" s="159" t="str">
        <f>'Teine 12'!C8</f>
        <v>Seenestrooganov (G, L)</v>
      </c>
      <c r="D8" s="132">
        <v>75</v>
      </c>
      <c r="E8" s="128">
        <f>D8*'Teine 12'!E8/'Teine 12'!D8</f>
        <v>44.875</v>
      </c>
      <c r="F8" s="128">
        <f>(E8/'Teine 12'!E8)*'Teine 12'!F8</f>
        <v>3.125</v>
      </c>
      <c r="G8" s="128">
        <f>D8*'Teine 12'!G8/'Teine 12'!D8</f>
        <v>3.0875000000000004</v>
      </c>
      <c r="H8" s="128">
        <f>D8*'Teine 12'!H8/'Teine 12'!D8</f>
        <v>1.09375</v>
      </c>
    </row>
    <row r="9" spans="2:12">
      <c r="B9" s="46"/>
      <c r="C9" s="159" t="str">
        <f>'Teine 12'!C9</f>
        <v>Tatar, aurutatud (mahe)</v>
      </c>
      <c r="D9" s="55">
        <v>100</v>
      </c>
      <c r="E9" s="128">
        <f>D9*'Teine 12'!E9/'Teine 12'!D9</f>
        <v>80.59999999999998</v>
      </c>
      <c r="F9" s="128">
        <f>(E9/'Teine 12'!E9)*'Teine 12'!F9</f>
        <v>16.974999999999998</v>
      </c>
      <c r="G9" s="128">
        <f>D9*'Teine 12'!G9/'Teine 12'!D9</f>
        <v>0.5</v>
      </c>
      <c r="H9" s="128">
        <f>D9*'Teine 12'!H9/'Teine 12'!D9</f>
        <v>2.9750000000000001</v>
      </c>
    </row>
    <row r="10" spans="2:12">
      <c r="B10" s="46"/>
      <c r="C10" s="159" t="str">
        <f>'Teine 12'!C10</f>
        <v>Riis, aurutatud (mahe)</v>
      </c>
      <c r="D10" s="55">
        <v>100</v>
      </c>
      <c r="E10" s="128">
        <f>D10*'Teine 12'!E10/'Teine 12'!D10</f>
        <v>157.70200000000003</v>
      </c>
      <c r="F10" s="128">
        <f>(E10/'Teine 12'!E10)*'Teine 12'!F10</f>
        <v>26.876000000000001</v>
      </c>
      <c r="G10" s="128">
        <f>D10*'Teine 12'!G10/'Teine 12'!D10</f>
        <v>4.742</v>
      </c>
      <c r="H10" s="128">
        <f>D10*'Teine 12'!H10/'Teine 12'!D10</f>
        <v>2.2770000000000001</v>
      </c>
    </row>
    <row r="11" spans="2:12">
      <c r="B11" s="46"/>
      <c r="C11" s="159" t="str">
        <f>'Teine 12'!C11</f>
        <v>Peet, röstitud</v>
      </c>
      <c r="D11" s="55">
        <v>50</v>
      </c>
      <c r="E11" s="128">
        <f>D11*'Teine 12'!E11/'Teine 12'!D11</f>
        <v>30.42</v>
      </c>
      <c r="F11" s="128">
        <f>(E11/'Teine 12'!E11)*'Teine 12'!F11</f>
        <v>6.2534999999999998</v>
      </c>
      <c r="G11" s="128">
        <f>D11*'Teine 12'!G11/'Teine 12'!D11</f>
        <v>0.5615</v>
      </c>
      <c r="H11" s="128">
        <f>D11*'Teine 12'!H11/'Teine 12'!D11</f>
        <v>0.84150000000000003</v>
      </c>
    </row>
    <row r="12" spans="2:12">
      <c r="B12" s="46"/>
      <c r="C12" s="159" t="str">
        <f>'Teine 12'!C12</f>
        <v xml:space="preserve">Mahla-õlikaste </v>
      </c>
      <c r="D12" s="55">
        <v>10</v>
      </c>
      <c r="E12" s="128">
        <f>D12*'Teine 12'!E12/'Teine 12'!D12</f>
        <v>64.378799999999998</v>
      </c>
      <c r="F12" s="128">
        <f>(E12/'Teine 12'!E12)*'Teine 12'!F12</f>
        <v>0.19410000000000002</v>
      </c>
      <c r="G12" s="128">
        <f>D12*'Teine 12'!G12/'Teine 12'!D12</f>
        <v>7.0611000000000006</v>
      </c>
      <c r="H12" s="128">
        <f>D12*'Teine 12'!H12/'Teine 12'!D12</f>
        <v>2.7100000000000003E-2</v>
      </c>
    </row>
    <row r="13" spans="2:12">
      <c r="B13" s="46"/>
      <c r="C13" s="159" t="str">
        <f>'Teine 12'!C13</f>
        <v>Porgandi-apelsinisalat</v>
      </c>
      <c r="D13" s="55">
        <v>50</v>
      </c>
      <c r="E13" s="128">
        <f>D13*'Teine 12'!E13/'Teine 12'!D13</f>
        <v>26.936</v>
      </c>
      <c r="F13" s="128">
        <f>(E13/'Teine 12'!E13)*'Teine 12'!F13</f>
        <v>4.5049999999999999</v>
      </c>
      <c r="G13" s="128">
        <f>D13*'Teine 12'!G13/'Teine 12'!D13</f>
        <v>1.0780000000000001</v>
      </c>
      <c r="H13" s="128">
        <f>D13*'Teine 12'!H13/'Teine 12'!D13</f>
        <v>0.39399999999999996</v>
      </c>
      <c r="I13" s="51"/>
      <c r="J13" s="51"/>
      <c r="K13" s="51"/>
      <c r="L13" s="51"/>
    </row>
    <row r="14" spans="2:12">
      <c r="B14" s="46"/>
      <c r="C14" s="159" t="str">
        <f>'Teine 12'!C14</f>
        <v>Kapsas, paprika, porrulauk (mahe kapsas)</v>
      </c>
      <c r="D14" s="104">
        <v>50</v>
      </c>
      <c r="E14" s="128">
        <f>D14*'Teine 12'!E14/'Teine 12'!D14</f>
        <v>13.709333333333332</v>
      </c>
      <c r="F14" s="128">
        <f>(E14/'Teine 12'!E14)*'Teine 12'!F14</f>
        <v>3.1583333333333337</v>
      </c>
      <c r="G14" s="128">
        <f>D14*'Teine 12'!G14/'Teine 12'!D14</f>
        <v>8.3333333333333343E-2</v>
      </c>
      <c r="H14" s="128">
        <f>D14*'Teine 12'!H14/'Teine 12'!D14</f>
        <v>0.68333333333333335</v>
      </c>
      <c r="I14" s="51"/>
      <c r="J14" s="51"/>
      <c r="K14" s="51"/>
      <c r="L14" s="51"/>
    </row>
    <row r="15" spans="2:12">
      <c r="B15" s="46"/>
      <c r="C15" s="159" t="str">
        <f>'Teine 12'!C15</f>
        <v>Seemnesegu (mahe)</v>
      </c>
      <c r="D15" s="104">
        <v>10</v>
      </c>
      <c r="E15" s="128">
        <f>D15*'Teine 12'!E15/'Teine 12'!D15</f>
        <v>61.163499999999999</v>
      </c>
      <c r="F15" s="128">
        <f>(E15/'Teine 12'!E15)*'Teine 12'!F15</f>
        <v>1.2975000000000001</v>
      </c>
      <c r="G15" s="128">
        <f>D15*'Teine 12'!G15/'Teine 12'!D15</f>
        <v>5.3405000000000005</v>
      </c>
      <c r="H15" s="128">
        <f>D15*'Teine 12'!H15/'Teine 12'!D15</f>
        <v>2.5525000000000002</v>
      </c>
      <c r="I15" s="51"/>
      <c r="J15" s="51"/>
      <c r="K15" s="51"/>
      <c r="L15" s="51"/>
    </row>
    <row r="16" spans="2:12">
      <c r="B16" s="46"/>
      <c r="C16" s="157" t="s">
        <v>68</v>
      </c>
      <c r="D16" s="104">
        <v>25</v>
      </c>
      <c r="E16" s="128">
        <f>D16*'Teine 12'!E16/'Teine 12'!D16</f>
        <v>14.1</v>
      </c>
      <c r="F16" s="128">
        <f>(E16/'Teine 12'!E16)*'Teine 12'!F16</f>
        <v>1.22</v>
      </c>
      <c r="G16" s="128">
        <f>D16*'Teine 12'!G16/'Teine 12'!D16</f>
        <v>0.64</v>
      </c>
      <c r="H16" s="128">
        <f>D16*'Teine 12'!H16/'Teine 12'!D16</f>
        <v>0.86</v>
      </c>
      <c r="I16" s="51"/>
      <c r="J16" s="51"/>
      <c r="K16" s="51"/>
      <c r="L16" s="51"/>
    </row>
    <row r="17" spans="2:12">
      <c r="B17" s="46"/>
      <c r="C17" s="159" t="str">
        <f>'Teine 12'!C17</f>
        <v>Mahl (erinevad maitsed)</v>
      </c>
      <c r="D17" s="104">
        <v>25</v>
      </c>
      <c r="E17" s="128">
        <f>D17*'Teine 12'!E17/'Teine 12'!D17</f>
        <v>12.132200000000001</v>
      </c>
      <c r="F17" s="128">
        <f>(E17/'Teine 12'!E17)*'Teine 12'!F17</f>
        <v>2.9455000000000005</v>
      </c>
      <c r="G17" s="128">
        <f>D17*'Teine 12'!G17/'Teine 12'!D17</f>
        <v>1.2500000000000001E-2</v>
      </c>
      <c r="H17" s="128">
        <f>D17*'Teine 12'!H17/'Teine 12'!D17</f>
        <v>9.0749999999999997E-2</v>
      </c>
      <c r="I17" s="51"/>
      <c r="J17" s="51"/>
      <c r="K17" s="51"/>
      <c r="L17" s="51"/>
    </row>
    <row r="18" spans="2:12">
      <c r="B18" s="46"/>
      <c r="C18" s="159" t="str">
        <f>'Teine 12'!C18</f>
        <v>Joogijogurt R 1,5%, maitsestatud (L)</v>
      </c>
      <c r="D18" s="104">
        <v>25</v>
      </c>
      <c r="E18" s="128">
        <f>D18*'Teine 12'!E18/'Teine 12'!D18</f>
        <v>18.686499999999999</v>
      </c>
      <c r="F18" s="128">
        <f>(E18/'Teine 12'!E18)*'Teine 12'!F18</f>
        <v>3.0307499999999998</v>
      </c>
      <c r="G18" s="128">
        <f>D18*'Teine 12'!G18/'Teine 12'!D18</f>
        <v>0.375</v>
      </c>
      <c r="H18" s="128">
        <f>D18*'Teine 12'!H18/'Teine 12'!D18</f>
        <v>0.8</v>
      </c>
      <c r="I18" s="51"/>
      <c r="J18" s="51"/>
      <c r="K18" s="51"/>
      <c r="L18" s="51"/>
    </row>
    <row r="19" spans="2:12">
      <c r="B19" s="46"/>
      <c r="C19" s="159" t="str">
        <f>'Teine 12'!C19</f>
        <v>Tee, suhkruta</v>
      </c>
      <c r="D19" s="55">
        <v>50</v>
      </c>
      <c r="E19" s="128">
        <f>D19*'Teine 12'!E19/'Teine 12'!D19</f>
        <v>0.2</v>
      </c>
      <c r="F19" s="128">
        <f>(E19/'Teine 12'!E19)*'Teine 12'!F19</f>
        <v>0</v>
      </c>
      <c r="G19" s="128">
        <f>D19*'Teine 12'!G19/'Teine 12'!D19</f>
        <v>0</v>
      </c>
      <c r="H19" s="128">
        <f>D19*'Teine 12'!H19/'Teine 12'!D19</f>
        <v>0.05</v>
      </c>
      <c r="I19" s="51"/>
      <c r="J19" s="51"/>
      <c r="K19" s="51"/>
      <c r="L19" s="51"/>
    </row>
    <row r="20" spans="2:12">
      <c r="B20" s="46"/>
      <c r="C20" s="159" t="str">
        <f>'Teine 12'!C20</f>
        <v>Rukkileiva (3 sorti) - ja sepikutoodete valik  (G)</v>
      </c>
      <c r="D20" s="93">
        <v>50</v>
      </c>
      <c r="E20" s="128">
        <f>D20*'Teine 12'!E20/'Teine 12'!D20</f>
        <v>123.1</v>
      </c>
      <c r="F20" s="128">
        <f>(E20/'Teine 12'!E20)*'Teine 12'!F20</f>
        <v>26.15</v>
      </c>
      <c r="G20" s="128">
        <f>D20*'Teine 12'!G20/'Teine 12'!D20</f>
        <v>1</v>
      </c>
      <c r="H20" s="128">
        <f>D20*'Teine 12'!H20/'Teine 12'!D20</f>
        <v>3.5750000000000002</v>
      </c>
    </row>
    <row r="21" spans="2:12">
      <c r="B21" s="46"/>
      <c r="C21" s="160" t="s">
        <v>94</v>
      </c>
      <c r="D21" s="129">
        <v>100</v>
      </c>
      <c r="E21" s="128">
        <f>D21*'Teine 12'!E21/'Teine 12'!D21</f>
        <v>48.1</v>
      </c>
      <c r="F21" s="128">
        <f>(E21/'Teine 12'!E21)*'Teine 12'!F21</f>
        <v>10.9</v>
      </c>
      <c r="G21" s="128">
        <f>D21*'Teine 12'!G21/'Teine 12'!D21</f>
        <v>0</v>
      </c>
      <c r="H21" s="128">
        <f>D21*'Teine 12'!H21/'Teine 12'!D21</f>
        <v>0</v>
      </c>
    </row>
    <row r="22" spans="2:12" s="73" customFormat="1">
      <c r="B22" s="30"/>
      <c r="C22" s="85" t="s">
        <v>7</v>
      </c>
      <c r="D22" s="33"/>
      <c r="E22" s="33">
        <f>SUM(E7:E21)</f>
        <v>805.10333333333358</v>
      </c>
      <c r="F22" s="33">
        <f t="shared" ref="F22:H22" si="0">SUM(F7:F21)</f>
        <v>111.08068333333333</v>
      </c>
      <c r="G22" s="33">
        <f t="shared" si="0"/>
        <v>32.241433333333333</v>
      </c>
      <c r="H22" s="33">
        <f t="shared" si="0"/>
        <v>21.349933333333336</v>
      </c>
    </row>
    <row r="23" spans="2:12">
      <c r="B23" s="67"/>
      <c r="C23" s="84"/>
    </row>
    <row r="24" spans="2:12" s="52" customFormat="1" ht="24" customHeight="1">
      <c r="B24" s="25" t="s">
        <v>8</v>
      </c>
      <c r="C24" s="75"/>
      <c r="D24" s="54" t="s">
        <v>1</v>
      </c>
      <c r="E24" s="54" t="s">
        <v>2</v>
      </c>
      <c r="F24" s="54" t="s">
        <v>3</v>
      </c>
      <c r="G24" s="54" t="s">
        <v>4</v>
      </c>
      <c r="H24" s="54" t="s">
        <v>5</v>
      </c>
    </row>
    <row r="25" spans="2:12">
      <c r="B25" s="43" t="s">
        <v>6</v>
      </c>
      <c r="C25" s="279" t="str">
        <f>'Teine 12'!C25</f>
        <v>Sinepine sealihakaste (G, L)</v>
      </c>
      <c r="D25" s="55">
        <v>75</v>
      </c>
      <c r="E25" s="56">
        <f>D25*'Teine 12'!E25/'Teine 12'!D25</f>
        <v>98.879249999999985</v>
      </c>
      <c r="F25" s="56">
        <f>E25*'Teine 12'!F25/'Teine 12'!E25</f>
        <v>2.2582499999999999</v>
      </c>
      <c r="G25" s="56">
        <f>F25*'Teine 12'!G25/'Teine 12'!F25</f>
        <v>6.7762499999999992</v>
      </c>
      <c r="H25" s="56">
        <f>G25*'Teine 12'!H25/'Teine 12'!G25</f>
        <v>7.3072499999999989</v>
      </c>
    </row>
    <row r="26" spans="2:12">
      <c r="B26" s="43" t="s">
        <v>17</v>
      </c>
      <c r="C26" s="279" t="str">
        <f>'Teine 12'!C26</f>
        <v>Stoovitud porgandid (G, L) (mahe)</v>
      </c>
      <c r="D26" s="55">
        <v>75</v>
      </c>
      <c r="E26" s="56">
        <f>D26*'Teine 12'!E26/'Teine 12'!D26</f>
        <v>51.8</v>
      </c>
      <c r="F26" s="56">
        <f>E26*'Teine 12'!F26/'Teine 12'!E26</f>
        <v>3.8299999999999996</v>
      </c>
      <c r="G26" s="56">
        <f>F26*'Teine 12'!G26/'Teine 12'!F26</f>
        <v>3.4699999999999993</v>
      </c>
      <c r="H26" s="56">
        <f>G26*'Teine 12'!H26/'Teine 12'!G26</f>
        <v>0.73399999999999976</v>
      </c>
      <c r="K26" s="16"/>
    </row>
    <row r="27" spans="2:12">
      <c r="B27" s="43"/>
      <c r="C27" s="279" t="str">
        <f>'Teine 12'!C27</f>
        <v>Täisterapasta/pasta (G)</v>
      </c>
      <c r="D27" s="55">
        <v>100</v>
      </c>
      <c r="E27" s="56">
        <f>D27*'Teine 12'!E27/'Teine 12'!D27</f>
        <v>171.565</v>
      </c>
      <c r="F27" s="56">
        <f>E27*'Teine 12'!F27/'Teine 12'!E27</f>
        <v>35.656999999999996</v>
      </c>
      <c r="G27" s="56">
        <f>F27*'Teine 12'!G27/'Teine 12'!F27</f>
        <v>1.3449999999999998</v>
      </c>
      <c r="H27" s="56">
        <f>G27*'Teine 12'!H27/'Teine 12'!G27</f>
        <v>5.6769999999999987</v>
      </c>
    </row>
    <row r="28" spans="2:12">
      <c r="B28" s="43"/>
      <c r="C28" s="279" t="str">
        <f>'Teine 12'!C28</f>
        <v>Tatar, aurutatud (mahe)</v>
      </c>
      <c r="D28" s="55">
        <v>100</v>
      </c>
      <c r="E28" s="56">
        <f>D28*'Teine 12'!E28/'Teine 12'!D28</f>
        <v>80.59999999999998</v>
      </c>
      <c r="F28" s="56">
        <f>E28*'Teine 12'!F28/'Teine 12'!E28</f>
        <v>16.974999999999998</v>
      </c>
      <c r="G28" s="56">
        <f>F28*'Teine 12'!G28/'Teine 12'!F28</f>
        <v>0.49999999999999989</v>
      </c>
      <c r="H28" s="56">
        <f>G28*'Teine 12'!H28/'Teine 12'!G28</f>
        <v>2.9749999999999992</v>
      </c>
    </row>
    <row r="29" spans="2:12">
      <c r="B29" s="43"/>
      <c r="C29" s="279" t="str">
        <f>'Teine 12'!C29</f>
        <v>Kaalikas, röstitud</v>
      </c>
      <c r="D29" s="55">
        <v>50</v>
      </c>
      <c r="E29" s="56">
        <f>D29*'Teine 12'!E29/'Teine 12'!D29</f>
        <v>25.876999999999999</v>
      </c>
      <c r="F29" s="56">
        <f>E29*'Teine 12'!F29/'Teine 12'!E29</f>
        <v>5.4720000000000013</v>
      </c>
      <c r="G29" s="56">
        <f>F29*'Teine 12'!G29/'Teine 12'!F29</f>
        <v>0.56000000000000005</v>
      </c>
      <c r="H29" s="56">
        <f>G29*'Teine 12'!H29/'Teine 12'!G29</f>
        <v>0.66</v>
      </c>
    </row>
    <row r="30" spans="2:12">
      <c r="B30" s="43"/>
      <c r="C30" s="279" t="str">
        <f>'Teine 12'!C30</f>
        <v>Külm jogurti-küüslaugukaste (L)</v>
      </c>
      <c r="D30" s="55">
        <v>50</v>
      </c>
      <c r="E30" s="56">
        <f>D30*'Teine 12'!E30/'Teine 12'!D30</f>
        <v>41.657499999999999</v>
      </c>
      <c r="F30" s="56">
        <f>E30*'Teine 12'!F30/'Teine 12'!E30</f>
        <v>2.9704999999999995</v>
      </c>
      <c r="G30" s="56">
        <f>F30*'Teine 12'!G30/'Teine 12'!F30</f>
        <v>2.4009999999999994</v>
      </c>
      <c r="H30" s="56">
        <f>G30*'Teine 12'!H30/'Teine 12'!G30</f>
        <v>2.0709999999999997</v>
      </c>
    </row>
    <row r="31" spans="2:12">
      <c r="B31" s="43"/>
      <c r="C31" s="279" t="str">
        <f>'Teine 12'!C31</f>
        <v>Mahla-õlikaste</v>
      </c>
      <c r="D31" s="55">
        <v>10</v>
      </c>
      <c r="E31" s="56">
        <f>D31*'Teine 12'!E31/'Teine 12'!D31</f>
        <v>64.378799999999998</v>
      </c>
      <c r="F31" s="56">
        <f>E31*'Teine 12'!F31/'Teine 12'!E31</f>
        <v>0.19410000000000002</v>
      </c>
      <c r="G31" s="56">
        <f>F31*'Teine 12'!G31/'Teine 12'!F31</f>
        <v>7.0611000000000006</v>
      </c>
      <c r="H31" s="56">
        <f>G31*'Teine 12'!H31/'Teine 12'!G31</f>
        <v>2.7100000000000003E-2</v>
      </c>
    </row>
    <row r="32" spans="2:12">
      <c r="B32" s="43"/>
      <c r="C32" s="279" t="str">
        <f>'Teine 12'!C32</f>
        <v>Hiina kapsa salat pirni ja Kreeka pähklitega</v>
      </c>
      <c r="D32" s="55">
        <v>50</v>
      </c>
      <c r="E32" s="56">
        <f>D32*'Teine 12'!E32/'Teine 12'!D32</f>
        <v>44.905500000000004</v>
      </c>
      <c r="F32" s="56">
        <f>E32*'Teine 12'!F32/'Teine 12'!E32</f>
        <v>3.121</v>
      </c>
      <c r="G32" s="56">
        <f>F32*'Teine 12'!G32/'Teine 12'!F32</f>
        <v>3.5030000000000006</v>
      </c>
      <c r="H32" s="56">
        <f>G32*'Teine 12'!H32/'Teine 12'!G32</f>
        <v>0.83650000000000013</v>
      </c>
    </row>
    <row r="33" spans="2:9">
      <c r="B33" s="43"/>
      <c r="C33" s="279" t="str">
        <f>'Teine 12'!C33</f>
        <v>Peet, porgand (mahe), valge redis</v>
      </c>
      <c r="D33" s="55">
        <v>50</v>
      </c>
      <c r="E33" s="56">
        <f>D33*'Teine 12'!E33/'Teine 12'!D33</f>
        <v>15.350000000000001</v>
      </c>
      <c r="F33" s="56">
        <f>E33*'Teine 12'!F33/'Teine 12'!E33</f>
        <v>3.7333333333333338</v>
      </c>
      <c r="G33" s="56">
        <f>F33*'Teine 12'!G33/'Teine 12'!F33</f>
        <v>8.3333333333333356E-2</v>
      </c>
      <c r="H33" s="56">
        <f>G33*'Teine 12'!H33/'Teine 12'!G33</f>
        <v>0.50000000000000011</v>
      </c>
    </row>
    <row r="34" spans="2:9">
      <c r="B34" s="43"/>
      <c r="C34" s="279" t="str">
        <f>'Teine 12'!C34</f>
        <v>Seemnesegu (mahe)</v>
      </c>
      <c r="D34" s="55">
        <v>15</v>
      </c>
      <c r="E34" s="56">
        <f>D34*'Teine 12'!E34/'Teine 12'!D34</f>
        <v>91.745249999999999</v>
      </c>
      <c r="F34" s="56">
        <f>E34*'Teine 12'!F34/'Teine 12'!E34</f>
        <v>1.94625</v>
      </c>
      <c r="G34" s="56">
        <f>F34*'Teine 12'!G34/'Teine 12'!F34</f>
        <v>8.0107499999999998</v>
      </c>
      <c r="H34" s="56">
        <f>G34*'Teine 12'!H34/'Teine 12'!G34</f>
        <v>3.8287499999999999</v>
      </c>
    </row>
    <row r="35" spans="2:9">
      <c r="B35" s="43"/>
      <c r="C35" s="279" t="str">
        <f>'Teine 12'!C35</f>
        <v>PRIA Piimatooted (piim, keefir R 2,5% ) (L)</v>
      </c>
      <c r="D35" s="55">
        <v>25</v>
      </c>
      <c r="E35" s="56">
        <f>D35*'Teine 12'!E35/'Teine 12'!D35</f>
        <v>14.1</v>
      </c>
      <c r="F35" s="56">
        <f>E35*'Teine 12'!F35/'Teine 12'!E35</f>
        <v>1.22</v>
      </c>
      <c r="G35" s="56">
        <f>F35*'Teine 12'!G35/'Teine 12'!F35</f>
        <v>0.64</v>
      </c>
      <c r="H35" s="56">
        <f>G35*'Teine 12'!H35/'Teine 12'!G35</f>
        <v>0.86</v>
      </c>
    </row>
    <row r="36" spans="2:9">
      <c r="B36" s="43"/>
      <c r="C36" s="279" t="str">
        <f>'Teine 12'!C36</f>
        <v>Mahl (erinevad maitsed)</v>
      </c>
      <c r="D36" s="55">
        <v>25</v>
      </c>
      <c r="E36" s="56">
        <f>D36*'Teine 12'!E36/'Teine 12'!D36</f>
        <v>12.132200000000001</v>
      </c>
      <c r="F36" s="56">
        <f>E36*'Teine 12'!F36/'Teine 12'!E36</f>
        <v>2.9455000000000005</v>
      </c>
      <c r="G36" s="56">
        <f>F36*'Teine 12'!G36/'Teine 12'!F36</f>
        <v>1.2500000000000001E-2</v>
      </c>
      <c r="H36" s="56">
        <f>G36*'Teine 12'!H36/'Teine 12'!G36</f>
        <v>9.0749999999999997E-2</v>
      </c>
    </row>
    <row r="37" spans="2:9">
      <c r="B37" s="43"/>
      <c r="C37" s="279" t="str">
        <f>'Teine 12'!C37</f>
        <v>Joogijogurt R 1,5%, maitsestatud (L)</v>
      </c>
      <c r="D37" s="55">
        <v>25</v>
      </c>
      <c r="E37" s="56">
        <f>D37*'Teine 12'!E37/'Teine 12'!D37</f>
        <v>18.686499999999999</v>
      </c>
      <c r="F37" s="56">
        <f>E37*'Teine 12'!F37/'Teine 12'!E37</f>
        <v>3.0307499999999998</v>
      </c>
      <c r="G37" s="56">
        <f>F37*'Teine 12'!G37/'Teine 12'!F37</f>
        <v>0.375</v>
      </c>
      <c r="H37" s="56">
        <f>G37*'Teine 12'!H37/'Teine 12'!G37</f>
        <v>0.80000000000000016</v>
      </c>
    </row>
    <row r="38" spans="2:9">
      <c r="B38" s="43"/>
      <c r="C38" s="279" t="str">
        <f>'Teine 12'!C38</f>
        <v>Tee, suhkruta</v>
      </c>
      <c r="D38" s="55">
        <v>50</v>
      </c>
      <c r="E38" s="56">
        <f>D38*'Teine 12'!E38/'Teine 12'!D38</f>
        <v>0.2</v>
      </c>
      <c r="F38" s="56">
        <f>E38*'Teine 12'!F38/'Teine 12'!E38</f>
        <v>0</v>
      </c>
      <c r="G38" s="56">
        <v>0</v>
      </c>
      <c r="H38" s="56">
        <v>0.2</v>
      </c>
    </row>
    <row r="39" spans="2:9">
      <c r="B39" s="46"/>
      <c r="C39" s="279" t="str">
        <f>'Teine 12'!C39</f>
        <v>Rukkileiva (3 sorti) - ja sepikutoodete valik  (G)</v>
      </c>
      <c r="D39" s="55">
        <v>50</v>
      </c>
      <c r="E39" s="56">
        <f>D39*'Teine 12'!E39/'Teine 12'!D39</f>
        <v>123.1</v>
      </c>
      <c r="F39" s="56">
        <f>E39*'Teine 12'!F39/'Teine 12'!E39</f>
        <v>26.15</v>
      </c>
      <c r="G39" s="56">
        <f>F39*'Teine 12'!G39/'Teine 12'!F39</f>
        <v>1</v>
      </c>
      <c r="H39" s="56">
        <f>G39*'Teine 12'!H39/'Teine 12'!G39</f>
        <v>3.5750000000000002</v>
      </c>
      <c r="I39" s="51"/>
    </row>
    <row r="40" spans="2:9">
      <c r="B40" s="63"/>
      <c r="C40" s="279" t="str">
        <f>'Teine 12'!C40</f>
        <v>Kapsas (PRIA)</v>
      </c>
      <c r="D40" s="55">
        <v>100</v>
      </c>
      <c r="E40" s="56">
        <f>D40*'Teine 12'!E40/'Teine 12'!D40</f>
        <v>30.2</v>
      </c>
      <c r="F40" s="56">
        <f>E40*'Teine 12'!F40/'Teine 12'!E40</f>
        <v>7.44</v>
      </c>
      <c r="G40" s="56">
        <f>F40*'Teine 12'!G40/'Teine 12'!F40</f>
        <v>0.1</v>
      </c>
      <c r="H40" s="56">
        <f>G40*'Teine 12'!H40/'Teine 12'!G40</f>
        <v>1.2</v>
      </c>
    </row>
    <row r="41" spans="2:9" s="73" customFormat="1">
      <c r="B41" s="30"/>
      <c r="C41" s="107" t="s">
        <v>7</v>
      </c>
      <c r="D41" s="33"/>
      <c r="E41" s="33">
        <f>SUM(E25:E40)</f>
        <v>885.17700000000013</v>
      </c>
      <c r="F41" s="33">
        <f t="shared" ref="F41:H41" si="1">SUM(F25:F40)</f>
        <v>116.94368333333333</v>
      </c>
      <c r="G41" s="33">
        <f t="shared" si="1"/>
        <v>35.837933333333339</v>
      </c>
      <c r="H41" s="33">
        <f t="shared" si="1"/>
        <v>31.342349999999993</v>
      </c>
    </row>
    <row r="42" spans="2:9">
      <c r="B42" s="67"/>
      <c r="C42" s="84"/>
    </row>
    <row r="43" spans="2:9" s="52" customFormat="1" ht="24" customHeight="1">
      <c r="B43" s="25" t="s">
        <v>10</v>
      </c>
      <c r="C43" s="86"/>
      <c r="D43" s="87" t="s">
        <v>1</v>
      </c>
      <c r="E43" s="87" t="s">
        <v>2</v>
      </c>
      <c r="F43" s="54" t="s">
        <v>3</v>
      </c>
      <c r="G43" s="87" t="s">
        <v>4</v>
      </c>
      <c r="H43" s="87" t="s">
        <v>5</v>
      </c>
    </row>
    <row r="44" spans="2:9">
      <c r="B44" s="43" t="s">
        <v>6</v>
      </c>
      <c r="C44" s="155" t="str">
        <f>'Teine 12'!C44</f>
        <v>Rassolnik kanalihaga (G)</v>
      </c>
      <c r="D44" s="311">
        <v>150</v>
      </c>
      <c r="E44" s="312">
        <f>D44*'Teine 12'!E44/'Teine 12'!D44</f>
        <v>67.176000000000002</v>
      </c>
      <c r="F44" s="312">
        <f>D44*'Teine 12'!F44/'Teine 12'!D44</f>
        <v>10.875</v>
      </c>
      <c r="G44" s="312">
        <f>D44*'Teine 12'!G44/'Teine 12'!D44</f>
        <v>0.5159999999999999</v>
      </c>
      <c r="H44" s="312">
        <f>D44*'Teine 12'!H44/'Teine 12'!D44</f>
        <v>5.3250000000000002</v>
      </c>
    </row>
    <row r="45" spans="2:9">
      <c r="B45" s="43" t="s">
        <v>17</v>
      </c>
      <c r="C45" s="155" t="str">
        <f>'Teine 12'!C45</f>
        <v>Rassolnik põldubadega (G) (mahe)</v>
      </c>
      <c r="D45" s="55">
        <v>150</v>
      </c>
      <c r="E45" s="55">
        <f>D45*'Teine 12'!E45/'Teine 12'!D45</f>
        <v>63.472499999999997</v>
      </c>
      <c r="F45" s="55">
        <f>D45*'Teine 12'!F45/'Teine 12'!D45</f>
        <v>13.95</v>
      </c>
      <c r="G45" s="55">
        <f>D45*'Teine 12'!G45/'Teine 12'!D45</f>
        <v>0.3075</v>
      </c>
      <c r="H45" s="55">
        <f>D45*'Teine 12'!H45/'Teine 12'!D45</f>
        <v>2.3384999999999998</v>
      </c>
    </row>
    <row r="46" spans="2:9">
      <c r="B46" s="43"/>
      <c r="C46" s="155" t="str">
        <f>'Teine 12'!C46</f>
        <v>Hapukoor R 10% (L)</v>
      </c>
      <c r="D46" s="55">
        <v>30</v>
      </c>
      <c r="E46" s="55">
        <f>D46*'Teine 12'!E46/'Teine 12'!D46</f>
        <v>35.520000000000003</v>
      </c>
      <c r="F46" s="55">
        <f>E46*'Teine 12'!F46/'Teine 12'!E46</f>
        <v>1.2299999999999998</v>
      </c>
      <c r="G46" s="55">
        <f>F46*'Teine 12'!G46/'Teine 12'!F46</f>
        <v>3</v>
      </c>
      <c r="H46" s="55">
        <f>G46*'Teine 12'!H46/'Teine 12'!G46</f>
        <v>0.89999999999999991</v>
      </c>
    </row>
    <row r="47" spans="2:9">
      <c r="B47" s="46"/>
      <c r="C47" s="155" t="str">
        <f>'Teine 12'!C47</f>
        <v>Karamellipuding keedisega (L)</v>
      </c>
      <c r="D47" s="314">
        <v>100</v>
      </c>
      <c r="E47" s="314">
        <f>D47*'Teine 12'!E47/'Teine 12'!D47</f>
        <v>90.767499999999984</v>
      </c>
      <c r="F47" s="314">
        <f>D47*'Teine 12'!F47/'Teine 12'!D47</f>
        <v>18.55875</v>
      </c>
      <c r="G47" s="314">
        <f>D47*'Teine 12'!G47/'Teine 12'!D47</f>
        <v>1.1675</v>
      </c>
      <c r="H47" s="314">
        <f>D47*'Teine 12'!H47/'Teine 12'!D47</f>
        <v>1.5062500000000001</v>
      </c>
    </row>
    <row r="48" spans="2:9" s="52" customFormat="1">
      <c r="B48" s="46"/>
      <c r="C48" s="155" t="str">
        <f>'Teine 12'!C48</f>
        <v>Vanilli-kohupiimakreem (L)</v>
      </c>
      <c r="D48" s="42">
        <v>100</v>
      </c>
      <c r="E48" s="56">
        <f>D48*'Teine 12'!E48/'Teine 12'!D48</f>
        <v>163</v>
      </c>
      <c r="F48" s="56">
        <f>D48*'Teine 12'!F48/'Teine 12'!D48</f>
        <v>13.8</v>
      </c>
      <c r="G48" s="56">
        <f>D48*'Teine 12'!G48/'Teine 12'!D48</f>
        <v>9.5500000000000007</v>
      </c>
      <c r="H48" s="56">
        <f>D48*'Teine 12'!H48/'Teine 12'!D48</f>
        <v>4.72</v>
      </c>
    </row>
    <row r="49" spans="2:8">
      <c r="B49" s="43"/>
      <c r="C49" s="157" t="s">
        <v>68</v>
      </c>
      <c r="D49" s="45">
        <v>25</v>
      </c>
      <c r="E49" s="56">
        <f>D49*'Teine 12'!E49/'Teine 12'!D49</f>
        <v>14.1</v>
      </c>
      <c r="F49" s="56">
        <f>D49*'Teine 12'!F49/'Teine 12'!D49</f>
        <v>1.22</v>
      </c>
      <c r="G49" s="56">
        <f>D49*'Teine 12'!G49/'Teine 12'!D49</f>
        <v>0.64</v>
      </c>
      <c r="H49" s="56">
        <f>D49*'Teine 12'!H49/'Teine 12'!D49</f>
        <v>0.86</v>
      </c>
    </row>
    <row r="50" spans="2:8">
      <c r="B50" s="43"/>
      <c r="C50" s="155" t="str">
        <f>'Teine 12'!C50</f>
        <v>Mahl (erinevad maitsed)</v>
      </c>
      <c r="D50" s="133">
        <v>25</v>
      </c>
      <c r="E50" s="56">
        <f>D50*'Teine 12'!E50/'Teine 12'!D50</f>
        <v>12.132200000000001</v>
      </c>
      <c r="F50" s="56">
        <f>D50*'Teine 12'!F50/'Teine 12'!D50</f>
        <v>2.9455</v>
      </c>
      <c r="G50" s="56">
        <f>D50*'Teine 12'!G50/'Teine 12'!D50</f>
        <v>1.2500000000000001E-2</v>
      </c>
      <c r="H50" s="56">
        <f>D50*'Teine 12'!H50/'Teine 12'!D50</f>
        <v>9.0749999999999997E-2</v>
      </c>
    </row>
    <row r="51" spans="2:8">
      <c r="B51" s="43"/>
      <c r="C51" s="155" t="str">
        <f>'Teine 12'!C51</f>
        <v>Joogijogurt R 1,5%, maitsestatud (L)</v>
      </c>
      <c r="D51" s="133">
        <v>50</v>
      </c>
      <c r="E51" s="56">
        <f>D51*'Teine 12'!E51/'Teine 12'!D51</f>
        <v>37.372999999999998</v>
      </c>
      <c r="F51" s="56">
        <f>D51*'Teine 12'!F51/'Teine 12'!D51</f>
        <v>6.0614999999999997</v>
      </c>
      <c r="G51" s="56">
        <f>D51*'Teine 12'!G51/'Teine 12'!D51</f>
        <v>0.75</v>
      </c>
      <c r="H51" s="56">
        <f>D51*'Teine 12'!H51/'Teine 12'!D51</f>
        <v>1.6</v>
      </c>
    </row>
    <row r="52" spans="2:8">
      <c r="B52" s="43"/>
      <c r="C52" s="155" t="str">
        <f>'Teine 12'!C52</f>
        <v>Tee, suhkruta</v>
      </c>
      <c r="D52" s="133">
        <v>50</v>
      </c>
      <c r="E52" s="56">
        <f>D52*'Teine 12'!E52/'Teine 12'!D52</f>
        <v>0.2</v>
      </c>
      <c r="F52" s="56">
        <f>D52*'Teine 12'!F52/'Teine 12'!D52</f>
        <v>0</v>
      </c>
      <c r="G52" s="56">
        <f>D52*'Teine 12'!G52/'Teine 12'!D52</f>
        <v>0</v>
      </c>
      <c r="H52" s="56">
        <f>D52*'Teine 12'!H52/'Teine 12'!D52</f>
        <v>0.05</v>
      </c>
    </row>
    <row r="53" spans="2:8">
      <c r="B53" s="63"/>
      <c r="C53" s="155" t="str">
        <f>'Teine 12'!C53</f>
        <v>Rukkileiva (3 sorti) - ja sepikutoodete valik  (G)</v>
      </c>
      <c r="D53" s="42">
        <v>50</v>
      </c>
      <c r="E53" s="56">
        <f>D53*'Teine 12'!E53/'Teine 12'!D53</f>
        <v>123.1</v>
      </c>
      <c r="F53" s="56">
        <f>D53*'Teine 12'!F53/'Teine 12'!D53</f>
        <v>26.15</v>
      </c>
      <c r="G53" s="56">
        <f>D53*'Teine 12'!G53/'Teine 12'!D53</f>
        <v>1</v>
      </c>
      <c r="H53" s="56">
        <f>D53*'Teine 12'!H53/'Teine 12'!D53</f>
        <v>3.5750000000000002</v>
      </c>
    </row>
    <row r="54" spans="2:8">
      <c r="B54" s="63"/>
      <c r="C54" s="155" t="s">
        <v>70</v>
      </c>
      <c r="D54" s="55">
        <v>100</v>
      </c>
      <c r="E54" s="56">
        <f>D54*'Teine 12'!E54/'Teine 12'!D54</f>
        <v>32.4</v>
      </c>
      <c r="F54" s="56">
        <f>D54*'Teine 12'!F54/'Teine 12'!D54</f>
        <v>5.6</v>
      </c>
      <c r="G54" s="56">
        <f>D54*'Teine 12'!G54/'Teine 12'!D54</f>
        <v>0.2</v>
      </c>
      <c r="H54" s="56">
        <f>D54*'Teine 12'!H54/'Teine 12'!D54</f>
        <v>0.6</v>
      </c>
    </row>
    <row r="55" spans="2:8" s="73" customFormat="1">
      <c r="B55" s="30"/>
      <c r="C55" s="85" t="s">
        <v>7</v>
      </c>
      <c r="D55" s="33"/>
      <c r="E55" s="33">
        <f>SUM(E44:E54)</f>
        <v>639.24120000000005</v>
      </c>
      <c r="F55" s="33">
        <f t="shared" ref="F55:H55" si="2">SUM(F44:F54)</f>
        <v>100.39075</v>
      </c>
      <c r="G55" s="33">
        <f t="shared" si="2"/>
        <v>17.1435</v>
      </c>
      <c r="H55" s="33">
        <f t="shared" si="2"/>
        <v>21.5655</v>
      </c>
    </row>
    <row r="56" spans="2:8">
      <c r="B56" s="61"/>
      <c r="C56" s="84"/>
      <c r="D56" s="51"/>
    </row>
    <row r="57" spans="2:8" s="52" customFormat="1" ht="24" customHeight="1">
      <c r="B57" s="25" t="s">
        <v>11</v>
      </c>
      <c r="C57" s="75"/>
      <c r="D57" s="54" t="s">
        <v>1</v>
      </c>
      <c r="E57" s="54" t="s">
        <v>2</v>
      </c>
      <c r="F57" s="54" t="s">
        <v>3</v>
      </c>
      <c r="G57" s="54" t="s">
        <v>4</v>
      </c>
      <c r="H57" s="54" t="s">
        <v>5</v>
      </c>
    </row>
    <row r="58" spans="2:8">
      <c r="B58" s="43" t="s">
        <v>6</v>
      </c>
      <c r="C58" s="100" t="str">
        <f>'Teine 12'!C58</f>
        <v>Kalapada värviliste köögiviljadega</v>
      </c>
      <c r="D58" s="64">
        <v>75</v>
      </c>
      <c r="E58" s="108">
        <f>D58*'Teine 12'!E58/'Teine 12'!D58</f>
        <v>96.671250000000001</v>
      </c>
      <c r="F58" s="108">
        <f>D58*'Teine 12'!F58/'Teine 12'!D58</f>
        <v>2.5365000000000002</v>
      </c>
      <c r="G58" s="108">
        <f>D58*'Teine 12'!G58/'Teine 12'!D58</f>
        <v>3.63</v>
      </c>
      <c r="H58" s="108">
        <f>D58*'Teine 12'!H58/'Teine 12'!D58</f>
        <v>13.88025</v>
      </c>
    </row>
    <row r="59" spans="2:8">
      <c r="B59" s="43" t="s">
        <v>17</v>
      </c>
      <c r="C59" s="100" t="str">
        <f>'Teine 12'!C59</f>
        <v>Läätsepada värviliste köögiviljadega (mahe)</v>
      </c>
      <c r="D59" s="64">
        <v>75</v>
      </c>
      <c r="E59" s="108">
        <f>D59*'Teine 12'!E59/'Teine 12'!D59</f>
        <v>59.708250000000007</v>
      </c>
      <c r="F59" s="108">
        <f>D59*'Teine 12'!F59/'Teine 12'!D59</f>
        <v>8.7892500000000009</v>
      </c>
      <c r="G59" s="108">
        <f>D59*'Teine 12'!G59/'Teine 12'!D59</f>
        <v>2.4299999999999997</v>
      </c>
      <c r="H59" s="108">
        <f>D59*'Teine 12'!H59/'Teine 12'!D59</f>
        <v>1.6852499999999999</v>
      </c>
    </row>
    <row r="60" spans="2:8">
      <c r="B60" s="43"/>
      <c r="C60" s="100" t="str">
        <f>'Teine 12'!C60</f>
        <v>Kuskuss, keedetud (mahe) (G)</v>
      </c>
      <c r="D60" s="64">
        <v>100</v>
      </c>
      <c r="E60" s="108">
        <f>D60*'Teine 12'!E60/'Teine 12'!D60</f>
        <v>128.15299999999996</v>
      </c>
      <c r="F60" s="108">
        <f>D60*'Teine 12'!F60/'Teine 12'!D60</f>
        <v>27.158999999999995</v>
      </c>
      <c r="G60" s="108">
        <f>D60*'Teine 12'!G60/'Teine 12'!D60</f>
        <v>0.68899999999999995</v>
      </c>
      <c r="H60" s="108">
        <f>D60*'Teine 12'!H60/'Teine 12'!D60</f>
        <v>3.9359999999999995</v>
      </c>
    </row>
    <row r="61" spans="2:8">
      <c r="B61" s="43"/>
      <c r="C61" s="100" t="str">
        <f>'Teine 12'!C61</f>
        <v xml:space="preserve">Riis, aurutatud </v>
      </c>
      <c r="D61" s="64">
        <v>100</v>
      </c>
      <c r="E61" s="108">
        <f>D61*'Teine 12'!E61/'Teine 12'!D61</f>
        <v>157.70200000000003</v>
      </c>
      <c r="F61" s="108">
        <f>D61*'Teine 12'!F61/'Teine 12'!D61</f>
        <v>26.875999999999998</v>
      </c>
      <c r="G61" s="108">
        <f>D61*'Teine 12'!G61/'Teine 12'!D61</f>
        <v>4.742</v>
      </c>
      <c r="H61" s="108">
        <f>D61*'Teine 12'!H61/'Teine 12'!D61</f>
        <v>2.2770000000000001</v>
      </c>
    </row>
    <row r="62" spans="2:8">
      <c r="B62" s="43"/>
      <c r="C62" s="100" t="str">
        <f>'Teine 12'!C62</f>
        <v>Rooskapsas, röstitud</v>
      </c>
      <c r="D62" s="64">
        <v>50</v>
      </c>
      <c r="E62" s="108">
        <f>D62*'Teine 12'!E62/'Teine 12'!D62</f>
        <v>22.877800000000001</v>
      </c>
      <c r="F62" s="108">
        <f>D62*'Teine 12'!F62/'Teine 12'!D62</f>
        <v>3.7949999999999999</v>
      </c>
      <c r="G62" s="108">
        <f>D62*'Teine 12'!G62/'Teine 12'!D62</f>
        <v>0.27500000000000002</v>
      </c>
      <c r="H62" s="108">
        <f>D62*'Teine 12'!H62/'Teine 12'!D62</f>
        <v>2.4750000000000001</v>
      </c>
    </row>
    <row r="63" spans="2:8">
      <c r="B63" s="43"/>
      <c r="C63" s="100" t="str">
        <f>'Teine 12'!C63</f>
        <v>Mahla-õlikaste</v>
      </c>
      <c r="D63" s="64">
        <v>5</v>
      </c>
      <c r="E63" s="108">
        <f>D63*'Teine 12'!E63/'Teine 12'!D63</f>
        <v>32.189399999999999</v>
      </c>
      <c r="F63" s="108">
        <f>D63*'Teine 12'!F63/'Teine 12'!D63</f>
        <v>9.7050000000000011E-2</v>
      </c>
      <c r="G63" s="108">
        <f>D63*'Teine 12'!G63/'Teine 12'!D63</f>
        <v>3.5305500000000003</v>
      </c>
      <c r="H63" s="108">
        <f>D63*'Teine 12'!H63/'Teine 12'!D63</f>
        <v>1.3550000000000001E-2</v>
      </c>
    </row>
    <row r="64" spans="2:8">
      <c r="B64" s="43"/>
      <c r="C64" s="100" t="str">
        <f>'Teine 12'!C64</f>
        <v>Jogurtikaste, murulaugu ja tilliga</v>
      </c>
      <c r="D64" s="64">
        <v>50</v>
      </c>
      <c r="E64" s="108">
        <f>D64*'Teine 12'!E64/'Teine 12'!D64</f>
        <v>20.266999999999999</v>
      </c>
      <c r="F64" s="108">
        <f>D64*'Teine 12'!F64/'Teine 12'!D64</f>
        <v>2.661</v>
      </c>
      <c r="G64" s="108">
        <f>D64*'Teine 12'!G64/'Teine 12'!D64</f>
        <v>0.249</v>
      </c>
      <c r="H64" s="108">
        <f>D64*'Teine 12'!H64/'Teine 12'!D64</f>
        <v>1.9</v>
      </c>
    </row>
    <row r="65" spans="2:12">
      <c r="B65" s="43"/>
      <c r="C65" s="100" t="str">
        <f>'Teine 12'!C65</f>
        <v>Porgandi-mangosalat (mahe porgand)</v>
      </c>
      <c r="D65" s="64">
        <v>50</v>
      </c>
      <c r="E65" s="108">
        <f>D65*'Teine 12'!E65/'Teine 12'!D65</f>
        <v>23.242999999999999</v>
      </c>
      <c r="F65" s="108">
        <f>D65*'Teine 12'!F65/'Teine 12'!D65</f>
        <v>4.7675000000000001</v>
      </c>
      <c r="G65" s="108">
        <f>D65*'Teine 12'!G65/'Teine 12'!D65</f>
        <v>0.624</v>
      </c>
      <c r="H65" s="108">
        <f>D65*'Teine 12'!H65/'Teine 12'!D65</f>
        <v>0.29699999999999999</v>
      </c>
    </row>
    <row r="66" spans="2:12">
      <c r="B66" s="43"/>
      <c r="C66" s="100" t="str">
        <f>'Teine 12'!C66</f>
        <v>Hiina kapsas, tomat, mais</v>
      </c>
      <c r="D66" s="104">
        <v>50</v>
      </c>
      <c r="E66" s="108">
        <f>D66*'Teine 12'!E66/'Teine 12'!D66</f>
        <v>20.096666666666668</v>
      </c>
      <c r="F66" s="108">
        <f>D66*'Teine 12'!F66/'Teine 12'!D66</f>
        <v>4.1416666666666675</v>
      </c>
      <c r="G66" s="108">
        <f>D66*'Teine 12'!G66/'Teine 12'!D66</f>
        <v>0.31666666666666671</v>
      </c>
      <c r="H66" s="108">
        <f>D66*'Teine 12'!H66/'Teine 12'!D66</f>
        <v>0.85</v>
      </c>
    </row>
    <row r="67" spans="2:12">
      <c r="B67" s="43"/>
      <c r="C67" s="100" t="str">
        <f>'Teine 12'!C67</f>
        <v>Seemnesegu (mahe)</v>
      </c>
      <c r="D67" s="104">
        <v>10</v>
      </c>
      <c r="E67" s="108">
        <f>D67*'Teine 12'!E67/'Teine 12'!D67</f>
        <v>61.163499999999999</v>
      </c>
      <c r="F67" s="108">
        <f>D67*'Teine 12'!F67/'Teine 12'!D67</f>
        <v>1.2975000000000001</v>
      </c>
      <c r="G67" s="108">
        <f>D67*'Teine 12'!G67/'Teine 12'!D67</f>
        <v>5.3405000000000005</v>
      </c>
      <c r="H67" s="108">
        <f>D67*'Teine 12'!H67/'Teine 12'!D67</f>
        <v>2.5525000000000002</v>
      </c>
    </row>
    <row r="68" spans="2:12">
      <c r="B68" s="43"/>
      <c r="C68" s="157" t="s">
        <v>68</v>
      </c>
      <c r="D68" s="104">
        <v>25</v>
      </c>
      <c r="E68" s="108">
        <f>D68*'Teine 12'!E68/'Teine 12'!D68</f>
        <v>14.1</v>
      </c>
      <c r="F68" s="108">
        <f>D68*'Teine 12'!F68/'Teine 12'!D68</f>
        <v>1.22</v>
      </c>
      <c r="G68" s="108">
        <f>D68*'Teine 12'!G68/'Teine 12'!D68</f>
        <v>0.64</v>
      </c>
      <c r="H68" s="108">
        <f>D68*'Teine 12'!H68/'Teine 12'!D68</f>
        <v>0.86</v>
      </c>
    </row>
    <row r="69" spans="2:12">
      <c r="B69" s="43"/>
      <c r="C69" s="100" t="str">
        <f>'Teine 12'!C69</f>
        <v>Mahl (erinevad maitsed)</v>
      </c>
      <c r="D69" s="104">
        <v>25</v>
      </c>
      <c r="E69" s="108">
        <f>D69*'Teine 12'!E69/'Teine 12'!D69</f>
        <v>12.132200000000001</v>
      </c>
      <c r="F69" s="108">
        <f>D69*'Teine 12'!F69/'Teine 12'!D69</f>
        <v>2.9455</v>
      </c>
      <c r="G69" s="108">
        <f>D69*'Teine 12'!G69/'Teine 12'!D69</f>
        <v>1.2500000000000001E-2</v>
      </c>
      <c r="H69" s="108">
        <f>D69*'Teine 12'!H69/'Teine 12'!D69</f>
        <v>9.0749999999999997E-2</v>
      </c>
    </row>
    <row r="70" spans="2:12">
      <c r="B70" s="43"/>
      <c r="C70" s="100" t="str">
        <f>'Teine 12'!C70</f>
        <v>Joogijogurt R 1,5%, maitsestatud (L)</v>
      </c>
      <c r="D70" s="104">
        <v>25</v>
      </c>
      <c r="E70" s="108">
        <f>D70*'Teine 12'!E70/'Teine 12'!D70</f>
        <v>18.686499999999999</v>
      </c>
      <c r="F70" s="108">
        <f>D70*'Teine 12'!F70/'Teine 12'!D70</f>
        <v>3.0307499999999998</v>
      </c>
      <c r="G70" s="108">
        <f>D70*'Teine 12'!G70/'Teine 12'!D70</f>
        <v>0.375</v>
      </c>
      <c r="H70" s="108">
        <f>D70*'Teine 12'!H70/'Teine 12'!D70</f>
        <v>0.8</v>
      </c>
    </row>
    <row r="71" spans="2:12">
      <c r="B71" s="43"/>
      <c r="C71" s="100" t="str">
        <f>'Teine 12'!C71</f>
        <v>Tee, suhkruta</v>
      </c>
      <c r="D71" s="64">
        <v>50</v>
      </c>
      <c r="E71" s="108">
        <f>D71*'Teine 12'!E71/'Teine 12'!D71</f>
        <v>0.2</v>
      </c>
      <c r="F71" s="108">
        <f>D71*'Teine 12'!F71/'Teine 12'!D71</f>
        <v>0</v>
      </c>
      <c r="G71" s="108">
        <f>D71*'Teine 12'!G71/'Teine 12'!D71</f>
        <v>0</v>
      </c>
      <c r="H71" s="108">
        <f>D71*'Teine 12'!H71/'Teine 12'!D71</f>
        <v>0.05</v>
      </c>
    </row>
    <row r="72" spans="2:12">
      <c r="B72" s="43"/>
      <c r="C72" s="100" t="str">
        <f>'Teine 12'!C72</f>
        <v>Rukkileiva (3 sorti) - ja sepikutoodete valik  (G)</v>
      </c>
      <c r="D72" s="64">
        <v>50</v>
      </c>
      <c r="E72" s="108">
        <f>D72*'Teine 12'!E72/'Teine 12'!D72</f>
        <v>123.1</v>
      </c>
      <c r="F72" s="108">
        <f>D72*'Teine 12'!F72/'Teine 12'!D72</f>
        <v>26.15</v>
      </c>
      <c r="G72" s="108">
        <f>D72*'Teine 12'!G72/'Teine 12'!D72</f>
        <v>1</v>
      </c>
      <c r="H72" s="108">
        <f>D72*'Teine 12'!H72/'Teine 12'!D72</f>
        <v>3.5750000000000002</v>
      </c>
    </row>
    <row r="73" spans="2:12">
      <c r="B73" s="43"/>
      <c r="C73" s="100" t="s">
        <v>45</v>
      </c>
      <c r="D73" s="64">
        <v>100</v>
      </c>
      <c r="E73" s="108">
        <f>D73*'Teine 12'!E73/'Teine 12'!D73</f>
        <v>40</v>
      </c>
      <c r="F73" s="108">
        <f>D73*'Teine 12'!F73/'Teine 12'!D73</f>
        <v>9.24</v>
      </c>
      <c r="G73" s="108">
        <f>D73*'Teine 12'!G73/'Teine 12'!D73</f>
        <v>0</v>
      </c>
      <c r="H73" s="108">
        <f>D73*'Teine 12'!H73/'Teine 12'!D73</f>
        <v>0.3</v>
      </c>
    </row>
    <row r="74" spans="2:12" s="73" customFormat="1">
      <c r="B74" s="30"/>
      <c r="C74" s="85" t="s">
        <v>7</v>
      </c>
      <c r="D74" s="33"/>
      <c r="E74" s="33">
        <f>SUM(E58:E73)</f>
        <v>830.2905666666669</v>
      </c>
      <c r="F74" s="33">
        <f t="shared" ref="F74:H74" si="3">SUM(F58:F73)</f>
        <v>124.70671666666665</v>
      </c>
      <c r="G74" s="33">
        <f t="shared" si="3"/>
        <v>23.85421666666667</v>
      </c>
      <c r="H74" s="33">
        <f t="shared" si="3"/>
        <v>35.542300000000004</v>
      </c>
    </row>
    <row r="75" spans="2:12">
      <c r="B75" s="61"/>
      <c r="C75" s="84"/>
    </row>
    <row r="76" spans="2:12" s="52" customFormat="1" ht="24" customHeight="1">
      <c r="B76" s="25" t="s">
        <v>12</v>
      </c>
      <c r="C76" s="53"/>
      <c r="D76" s="54" t="s">
        <v>1</v>
      </c>
      <c r="E76" s="54" t="s">
        <v>2</v>
      </c>
      <c r="F76" s="54" t="s">
        <v>3</v>
      </c>
      <c r="G76" s="54" t="s">
        <v>4</v>
      </c>
      <c r="H76" s="54" t="s">
        <v>5</v>
      </c>
      <c r="L76" s="278"/>
    </row>
    <row r="77" spans="2:12">
      <c r="B77" s="43" t="s">
        <v>6</v>
      </c>
      <c r="C77" s="279" t="str">
        <f>'Teine 12'!C77</f>
        <v>Ahjus küpsetatud kanakintsuliha (PT)</v>
      </c>
      <c r="D77" s="281">
        <v>50</v>
      </c>
      <c r="E77" s="55">
        <f>D77*'Teine 12'!E77/'Teine 12'!D77</f>
        <v>83.1</v>
      </c>
      <c r="F77" s="55">
        <f>E77*'Teine 12'!F77/'Teine 12'!E77</f>
        <v>0.56299999999999994</v>
      </c>
      <c r="G77" s="55">
        <f>F77*'Teine 12'!G77/'Teine 12'!F77</f>
        <v>3.55</v>
      </c>
      <c r="H77" s="55">
        <f>G77*'Teine 12'!H77/'Teine 12'!G77</f>
        <v>11.999999999999998</v>
      </c>
    </row>
    <row r="78" spans="2:12">
      <c r="B78" s="43" t="s">
        <v>17</v>
      </c>
      <c r="C78" s="279" t="str">
        <f>'Teine 12'!C78</f>
        <v>Suvikõrvitsa-spinatikotletid juustuga (G, L, PT) (mahe)</v>
      </c>
      <c r="D78" s="281">
        <v>50</v>
      </c>
      <c r="E78" s="55">
        <f>D78*'Teine 12'!E78/'Teine 12'!D78</f>
        <v>62.7</v>
      </c>
      <c r="F78" s="55">
        <f>E78*'Teine 12'!F78/'Teine 12'!E78</f>
        <v>5.43</v>
      </c>
      <c r="G78" s="55">
        <f>F78*'Teine 12'!G78/'Teine 12'!F78</f>
        <v>2.9699999999999998</v>
      </c>
      <c r="H78" s="55">
        <f>G78*'Teine 12'!H78/'Teine 12'!G78</f>
        <v>2.9699999999999998</v>
      </c>
    </row>
    <row r="79" spans="2:12">
      <c r="B79" s="301"/>
      <c r="C79" s="279" t="str">
        <f>'Teine 12'!C79</f>
        <v>Kartuli-porgandipüree (L)</v>
      </c>
      <c r="D79" s="281">
        <v>100</v>
      </c>
      <c r="E79" s="55">
        <f>D79*'Teine 12'!E79/'Teine 12'!D79</f>
        <v>75.655000000000001</v>
      </c>
      <c r="F79" s="55">
        <f>E79*'Teine 12'!F79/'Teine 12'!E79</f>
        <v>15.984999999999998</v>
      </c>
      <c r="G79" s="55">
        <f>F79*'Teine 12'!G79/'Teine 12'!F79</f>
        <v>0.65500000000000003</v>
      </c>
      <c r="H79" s="55">
        <f>G79*'Teine 12'!H79/'Teine 12'!G79</f>
        <v>2.2650000000000001</v>
      </c>
    </row>
    <row r="80" spans="2:12">
      <c r="B80" s="301"/>
      <c r="C80" s="279" t="str">
        <f>'Teine 12'!C80</f>
        <v>Bulgur, keedetud (G) (mahe)</v>
      </c>
      <c r="D80" s="281">
        <v>100</v>
      </c>
      <c r="E80" s="55">
        <f>D80*'Teine 12'!E80/'Teine 12'!D80</f>
        <v>116.798</v>
      </c>
      <c r="F80" s="55">
        <f>E80*'Teine 12'!F80/'Teine 12'!E80</f>
        <v>24.896000000000001</v>
      </c>
      <c r="G80" s="55">
        <f>F80*'Teine 12'!G80/'Teine 12'!F80</f>
        <v>0.754</v>
      </c>
      <c r="H80" s="55">
        <f>G80*'Teine 12'!H80/'Teine 12'!G80</f>
        <v>3.87</v>
      </c>
    </row>
    <row r="81" spans="2:13">
      <c r="B81" s="301"/>
      <c r="C81" s="279" t="str">
        <f>'Teine 12'!C81</f>
        <v>Pastinaak, röstitud</v>
      </c>
      <c r="D81" s="281">
        <v>50</v>
      </c>
      <c r="E81" s="55">
        <f>D81*'Teine 12'!E81/'Teine 12'!D81</f>
        <v>33.908000000000001</v>
      </c>
      <c r="F81" s="55">
        <f>E81*'Teine 12'!F81/'Teine 12'!E81</f>
        <v>8.3714999999999993</v>
      </c>
      <c r="G81" s="55">
        <f>F81*'Teine 12'!G81/'Teine 12'!F81</f>
        <v>0.316</v>
      </c>
      <c r="H81" s="55">
        <f>G81*'Teine 12'!H81/'Teine 12'!G81</f>
        <v>0.89500000000000002</v>
      </c>
    </row>
    <row r="82" spans="2:13">
      <c r="B82" s="301"/>
      <c r="C82" s="279" t="str">
        <f>'Teine 12'!C82</f>
        <v xml:space="preserve">Tomatikaste ürtidega </v>
      </c>
      <c r="D82" s="136">
        <v>50</v>
      </c>
      <c r="E82" s="55">
        <f>D82*'Teine 12'!E82/'Teine 12'!D82</f>
        <v>46</v>
      </c>
      <c r="F82" s="55">
        <f>E82*'Teine 12'!F82/'Teine 12'!E82</f>
        <v>7.9</v>
      </c>
      <c r="G82" s="55">
        <f>F82*'Teine 12'!G82/'Teine 12'!F82</f>
        <v>1.07</v>
      </c>
      <c r="H82" s="55">
        <f>G82*'Teine 12'!H82/'Teine 12'!G82</f>
        <v>0.89</v>
      </c>
      <c r="I82" s="51"/>
      <c r="J82" s="51"/>
      <c r="K82" s="51"/>
    </row>
    <row r="83" spans="2:13">
      <c r="B83" s="301"/>
      <c r="C83" s="279" t="str">
        <f>'Teine 12'!C83</f>
        <v>Mahla-õlikaste</v>
      </c>
      <c r="D83" s="281">
        <v>5</v>
      </c>
      <c r="E83" s="55">
        <f>D83*'Teine 12'!E83/'Teine 12'!D83</f>
        <v>32.189399999999999</v>
      </c>
      <c r="F83" s="55">
        <f>E83*'Teine 12'!F83/'Teine 12'!E83</f>
        <v>9.7050000000000011E-2</v>
      </c>
      <c r="G83" s="55">
        <f>F83*'Teine 12'!G83/'Teine 12'!F83</f>
        <v>3.5305500000000003</v>
      </c>
      <c r="H83" s="55">
        <f>G83*'Teine 12'!H83/'Teine 12'!G83</f>
        <v>1.3550000000000001E-2</v>
      </c>
    </row>
    <row r="84" spans="2:13">
      <c r="B84" s="301"/>
      <c r="C84" s="279" t="str">
        <f>'Teine 12'!C84</f>
        <v>Grillsalat (Hiina kapsas, tomat, kurk, punane sibul)</v>
      </c>
      <c r="D84" s="284">
        <v>50</v>
      </c>
      <c r="E84" s="55">
        <f>D84*'Teine 12'!E84/'Teine 12'!D84</f>
        <v>25.5</v>
      </c>
      <c r="F84" s="55">
        <f>E84*'Teine 12'!F84/'Teine 12'!E84</f>
        <v>3.19</v>
      </c>
      <c r="G84" s="55">
        <f>F84*'Teine 12'!G84/'Teine 12'!F84</f>
        <v>0.64600000000000002</v>
      </c>
      <c r="H84" s="55">
        <f>G84*'Teine 12'!H84/'Teine 12'!G84</f>
        <v>1.0900000000000001</v>
      </c>
    </row>
    <row r="85" spans="2:13">
      <c r="B85" s="301"/>
      <c r="C85" s="279" t="str">
        <f>'Teine 12'!C85</f>
        <v>Salatisegu, roheline hernes, kapsas</v>
      </c>
      <c r="D85" s="285">
        <v>50</v>
      </c>
      <c r="E85" s="55">
        <f>D85*'Teine 12'!E85/'Teine 12'!D85</f>
        <v>20.5</v>
      </c>
      <c r="F85" s="55">
        <f>E85*'Teine 12'!F85/'Teine 12'!E85</f>
        <v>4.020833333333333</v>
      </c>
      <c r="G85" s="55">
        <f>F85*'Teine 12'!G85/'Teine 12'!F85</f>
        <v>0.19499999999999998</v>
      </c>
      <c r="H85" s="55">
        <f>G85*'Teine 12'!H85/'Teine 12'!G85</f>
        <v>1.5174999999999998</v>
      </c>
    </row>
    <row r="86" spans="2:13">
      <c r="B86" s="301"/>
      <c r="C86" s="279" t="str">
        <f>'Teine 12'!C86</f>
        <v>Seemnesegu (mahe)</v>
      </c>
      <c r="D86" s="281">
        <v>15</v>
      </c>
      <c r="E86" s="55">
        <f>D86*'Teine 12'!E86/'Teine 12'!D86</f>
        <v>91.745249999999999</v>
      </c>
      <c r="F86" s="55">
        <f>E86*'Teine 12'!F86/'Teine 12'!E86</f>
        <v>1.94625</v>
      </c>
      <c r="G86" s="55">
        <f>F86*'Teine 12'!G86/'Teine 12'!F86</f>
        <v>8.0107499999999998</v>
      </c>
      <c r="H86" s="55">
        <f>G86*'Teine 12'!H86/'Teine 12'!G86</f>
        <v>3.8287499999999999</v>
      </c>
      <c r="I86" s="51"/>
      <c r="J86" s="51"/>
      <c r="K86" s="51"/>
      <c r="L86" s="51"/>
      <c r="M86" s="51"/>
    </row>
    <row r="87" spans="2:13">
      <c r="B87" s="301"/>
      <c r="C87" s="279" t="str">
        <f>'Teine 12'!C87</f>
        <v>PRIA Piimatooted (piim, keefir R 2,5% ) (L)</v>
      </c>
      <c r="D87" s="281">
        <v>25</v>
      </c>
      <c r="E87" s="55">
        <f>D87*'Teine 12'!E87/'Teine 12'!D87</f>
        <v>14.1</v>
      </c>
      <c r="F87" s="55">
        <f>E87*'Teine 12'!F87/'Teine 12'!E87</f>
        <v>1.22</v>
      </c>
      <c r="G87" s="55">
        <f>F87*'Teine 12'!G87/'Teine 12'!F87</f>
        <v>0.64</v>
      </c>
      <c r="H87" s="55">
        <f>G87*'Teine 12'!H87/'Teine 12'!G87</f>
        <v>0.86</v>
      </c>
      <c r="I87" s="51"/>
      <c r="J87" s="51"/>
      <c r="K87" s="51"/>
      <c r="L87" s="51"/>
      <c r="M87" s="51"/>
    </row>
    <row r="88" spans="2:13">
      <c r="B88" s="301"/>
      <c r="C88" s="279" t="str">
        <f>'Teine 12'!C88</f>
        <v>Mahl (erinevad maitsed)</v>
      </c>
      <c r="D88" s="281">
        <v>25</v>
      </c>
      <c r="E88" s="55">
        <f>D88*'Teine 12'!E88/'Teine 12'!D88</f>
        <v>12.132200000000001</v>
      </c>
      <c r="F88" s="55">
        <f>E88*'Teine 12'!F88/'Teine 12'!E88</f>
        <v>2.9455000000000005</v>
      </c>
      <c r="G88" s="55">
        <f>F88*'Teine 12'!G88/'Teine 12'!F88</f>
        <v>1.2500000000000001E-2</v>
      </c>
      <c r="H88" s="55">
        <f>G88*'Teine 12'!H88/'Teine 12'!G88</f>
        <v>9.0749999999999997E-2</v>
      </c>
      <c r="I88" s="51"/>
      <c r="J88" s="51"/>
      <c r="K88" s="51"/>
      <c r="L88" s="51"/>
      <c r="M88" s="51"/>
    </row>
    <row r="89" spans="2:13">
      <c r="B89" s="301"/>
      <c r="C89" s="279" t="str">
        <f>'Teine 12'!C89</f>
        <v>Joogijogurt R 1,5%, maitsestatud (L)</v>
      </c>
      <c r="D89" s="281">
        <v>25</v>
      </c>
      <c r="E89" s="55">
        <f>D89*'Teine 12'!E89/'Teine 12'!D89</f>
        <v>18.686499999999999</v>
      </c>
      <c r="F89" s="55">
        <f>E89*'Teine 12'!F89/'Teine 12'!E89</f>
        <v>3.0307499999999998</v>
      </c>
      <c r="G89" s="55">
        <f>F89*'Teine 12'!G89/'Teine 12'!F89</f>
        <v>0.375</v>
      </c>
      <c r="H89" s="55">
        <f>G89*'Teine 12'!H89/'Teine 12'!G89</f>
        <v>0.80000000000000016</v>
      </c>
      <c r="I89" s="51"/>
      <c r="J89" s="51"/>
      <c r="K89" s="51"/>
      <c r="L89" s="51"/>
      <c r="M89" s="51"/>
    </row>
    <row r="90" spans="2:13">
      <c r="B90" s="301"/>
      <c r="C90" s="279" t="str">
        <f>'Teine 12'!C90</f>
        <v>Tee, suhkruta</v>
      </c>
      <c r="D90" s="281">
        <v>50</v>
      </c>
      <c r="E90" s="55">
        <f>D90*'Teine 12'!E90/'Teine 12'!D90</f>
        <v>0.2</v>
      </c>
      <c r="F90" s="55">
        <f>E90*'Teine 12'!F90/'Teine 12'!E90</f>
        <v>0</v>
      </c>
      <c r="G90" s="55">
        <v>0</v>
      </c>
      <c r="H90" s="55">
        <v>0.05</v>
      </c>
      <c r="I90" s="51"/>
      <c r="J90" s="51"/>
      <c r="K90" s="51"/>
      <c r="L90" s="51"/>
      <c r="M90" s="51"/>
    </row>
    <row r="91" spans="2:13">
      <c r="B91" s="301"/>
      <c r="C91" s="279" t="str">
        <f>'Teine 12'!C91</f>
        <v>Rukkileiva (3 sorti) - ja sepikutoodete valik  (G)</v>
      </c>
      <c r="D91" s="286">
        <v>50</v>
      </c>
      <c r="E91" s="55">
        <f>D91*'Teine 12'!E91/'Teine 12'!D91</f>
        <v>123.1</v>
      </c>
      <c r="F91" s="55">
        <f>E91*'Teine 12'!F91/'Teine 12'!E91</f>
        <v>26.15</v>
      </c>
      <c r="G91" s="55">
        <f>F91*'Teine 12'!G91/'Teine 12'!F91</f>
        <v>1</v>
      </c>
      <c r="H91" s="55">
        <f>G91*'Teine 12'!H91/'Teine 12'!G91</f>
        <v>3.5750000000000002</v>
      </c>
    </row>
    <row r="92" spans="2:13">
      <c r="B92" s="301"/>
      <c r="C92" s="279" t="str">
        <f>'Teine 12'!C92</f>
        <v>Apelsin</v>
      </c>
      <c r="D92" s="287">
        <v>100</v>
      </c>
      <c r="E92" s="55">
        <f>D92*'Teine 12'!E92/'Teine 12'!D92</f>
        <v>30.1</v>
      </c>
      <c r="F92" s="55">
        <f>E92*'Teine 12'!F92/'Teine 12'!E92</f>
        <v>5.9</v>
      </c>
      <c r="G92" s="55">
        <f>F92*'Teine 12'!G92/'Teine 12'!F92</f>
        <v>0.1</v>
      </c>
      <c r="H92" s="55">
        <f>G92*'Teine 12'!H92/'Teine 12'!G92</f>
        <v>0.80000000000000016</v>
      </c>
    </row>
    <row r="93" spans="2:13" s="73" customFormat="1">
      <c r="B93" s="30"/>
      <c r="C93" s="107" t="s">
        <v>7</v>
      </c>
      <c r="D93" s="33"/>
      <c r="E93" s="47">
        <f>SUM(E77:E92)</f>
        <v>786.41435000000013</v>
      </c>
      <c r="F93" s="47">
        <f>SUM(F77:F92)</f>
        <v>111.64588333333333</v>
      </c>
      <c r="G93" s="47">
        <f>SUM(G77:G92)</f>
        <v>23.824800000000003</v>
      </c>
      <c r="H93" s="47">
        <f>SUM(H77:H92)</f>
        <v>35.515549999999998</v>
      </c>
    </row>
    <row r="94" spans="2:13">
      <c r="C94" s="21" t="s">
        <v>13</v>
      </c>
      <c r="E94" s="98">
        <f>AVERAGE(E22,E41,E55,E74,E93)</f>
        <v>789.24529000000007</v>
      </c>
      <c r="F94" s="98">
        <f t="shared" ref="F94:H94" si="4">AVERAGE(F22,F41,F55,F74,F93)</f>
        <v>112.95354333333333</v>
      </c>
      <c r="G94" s="98">
        <f t="shared" si="4"/>
        <v>26.580376666666673</v>
      </c>
      <c r="H94" s="98">
        <f t="shared" si="4"/>
        <v>29.063126666666665</v>
      </c>
    </row>
    <row r="95" spans="2:13">
      <c r="B95" s="50" t="s">
        <v>25</v>
      </c>
      <c r="C95" s="21"/>
      <c r="E95" s="99"/>
      <c r="F95" s="99"/>
      <c r="G95" s="99"/>
      <c r="H95" s="99"/>
    </row>
    <row r="96" spans="2:13">
      <c r="B96" s="72" t="s">
        <v>64</v>
      </c>
      <c r="C96" s="4"/>
      <c r="D96" s="4"/>
    </row>
    <row r="97" spans="2:8">
      <c r="B97" s="50" t="s">
        <v>21</v>
      </c>
      <c r="D97" s="29"/>
      <c r="E97" s="4"/>
      <c r="F97" s="4"/>
      <c r="G97" s="4"/>
      <c r="H97" s="5"/>
    </row>
    <row r="98" spans="2:8">
      <c r="B98" s="50" t="s">
        <v>24</v>
      </c>
    </row>
    <row r="99" spans="2:8">
      <c r="B99" s="50" t="s">
        <v>14</v>
      </c>
    </row>
  </sheetData>
  <mergeCells count="2">
    <mergeCell ref="B1:C4"/>
    <mergeCell ref="D1:D5"/>
  </mergeCells>
  <pageMargins left="0.7" right="0.7" top="0.75" bottom="0.75" header="0.3" footer="0.3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1A6B-0CA0-400F-A00F-D8193BF067F0}">
  <sheetPr>
    <pageSetUpPr fitToPage="1"/>
  </sheetPr>
  <dimension ref="B1:M93"/>
  <sheetViews>
    <sheetView zoomScale="90" zoomScaleNormal="90" workbookViewId="0">
      <selection activeCell="D1" sqref="D1:D5"/>
    </sheetView>
  </sheetViews>
  <sheetFormatPr defaultColWidth="9.26953125" defaultRowHeight="15.5"/>
  <cols>
    <col min="1" max="1" width="9.26953125" style="206"/>
    <col min="2" max="2" width="13.54296875" style="206" customWidth="1"/>
    <col min="3" max="3" width="54.81640625" style="206" bestFit="1" customWidth="1"/>
    <col min="4" max="4" width="15.6328125" style="206" customWidth="1"/>
    <col min="5" max="5" width="14.54296875" style="206" bestFit="1" customWidth="1"/>
    <col min="6" max="6" width="15.81640625" style="206" bestFit="1" customWidth="1"/>
    <col min="7" max="8" width="10.81640625" style="206" bestFit="1" customWidth="1"/>
    <col min="9" max="16384" width="9.26953125" style="206"/>
  </cols>
  <sheetData>
    <row r="1" spans="2:8">
      <c r="B1" s="320"/>
      <c r="C1" s="320"/>
      <c r="D1" s="315"/>
    </row>
    <row r="2" spans="2:8">
      <c r="B2" s="320"/>
      <c r="C2" s="320"/>
      <c r="D2" s="315"/>
    </row>
    <row r="3" spans="2:8">
      <c r="B3" s="320"/>
      <c r="C3" s="320"/>
      <c r="D3" s="315"/>
    </row>
    <row r="4" spans="2:8">
      <c r="B4" s="320"/>
      <c r="C4" s="320"/>
      <c r="D4" s="315"/>
    </row>
    <row r="5" spans="2:8" ht="24" customHeight="1">
      <c r="B5" s="208" t="str">
        <f>'Teine 13'!B5</f>
        <v>Koolilõuna 24.03-28.03.2025</v>
      </c>
      <c r="C5" s="209"/>
      <c r="D5" s="316"/>
    </row>
    <row r="6" spans="2:8" s="198" customFormat="1" ht="28.9" customHeight="1">
      <c r="B6" s="253" t="s">
        <v>0</v>
      </c>
      <c r="C6" s="211"/>
      <c r="D6" s="212" t="s">
        <v>1</v>
      </c>
      <c r="E6" s="212" t="s">
        <v>2</v>
      </c>
      <c r="F6" s="212" t="s">
        <v>3</v>
      </c>
      <c r="G6" s="212" t="s">
        <v>4</v>
      </c>
      <c r="H6" s="212" t="s">
        <v>5</v>
      </c>
    </row>
    <row r="7" spans="2:8">
      <c r="B7" s="254" t="s">
        <v>6</v>
      </c>
      <c r="C7" s="257" t="str">
        <f>'Teine 13'!C7</f>
        <v>Kodune sealihaguljašš (G, L)</v>
      </c>
      <c r="D7" s="188">
        <v>75</v>
      </c>
      <c r="E7" s="213">
        <f>D7*'Teine 13'!E7/'Teine 13'!D7</f>
        <v>98.069249999999982</v>
      </c>
      <c r="F7" s="213">
        <f>D7*'Teine 13'!F7/'Teine 13'!D7</f>
        <v>4.1662499999999998</v>
      </c>
      <c r="G7" s="213">
        <f>D7*'Teine 13'!G7/'Teine 13'!D7</f>
        <v>7.2674999999999992</v>
      </c>
      <c r="H7" s="213">
        <f>'Kolmas 13'!D7*'Teine 13'!H7/'Teine 13'!D7</f>
        <v>4.17225</v>
      </c>
    </row>
    <row r="8" spans="2:8">
      <c r="B8" s="254" t="s">
        <v>17</v>
      </c>
      <c r="C8" s="257" t="str">
        <f>'Teine 13'!C8</f>
        <v>Läätseguljašš (L) (mahe)</v>
      </c>
      <c r="D8" s="214">
        <v>75</v>
      </c>
      <c r="E8" s="213">
        <f>D8*'Teine 13'!E8/'Teine 13'!D8</f>
        <v>99.302249999999987</v>
      </c>
      <c r="F8" s="213">
        <f>D8*'Teine 13'!F8/'Teine 13'!D8</f>
        <v>13.254749999999998</v>
      </c>
      <c r="G8" s="213">
        <f>D8*'Teine 13'!G8/'Teine 13'!D8</f>
        <v>3.4402499999999998</v>
      </c>
      <c r="H8" s="213">
        <f>'Kolmas 13'!D8*'Teine 13'!H8/'Teine 13'!D8</f>
        <v>4.872749999999999</v>
      </c>
    </row>
    <row r="9" spans="2:8">
      <c r="B9" s="255"/>
      <c r="C9" s="257" t="str">
        <f>'Teine 13'!C9</f>
        <v>Täisterapasta/pasta (G) (mahe)</v>
      </c>
      <c r="D9" s="215">
        <v>100</v>
      </c>
      <c r="E9" s="213">
        <f>D9*'Teine 13'!E9/'Teine 13'!D9</f>
        <v>171.565</v>
      </c>
      <c r="F9" s="213">
        <f>D9*'Teine 13'!F9/'Teine 13'!D9</f>
        <v>35.656999999999996</v>
      </c>
      <c r="G9" s="213">
        <f>D9*'Teine 13'!G9/'Teine 13'!D9</f>
        <v>1.3449999999999998</v>
      </c>
      <c r="H9" s="213">
        <f>'Kolmas 13'!D9*'Teine 13'!H9/'Teine 13'!D9</f>
        <v>5.6769999999999987</v>
      </c>
    </row>
    <row r="10" spans="2:8">
      <c r="B10" s="255"/>
      <c r="C10" s="257" t="str">
        <f>'Teine 13'!C10</f>
        <v>Tatar, keedetud</v>
      </c>
      <c r="D10" s="215">
        <v>100</v>
      </c>
      <c r="E10" s="213">
        <f>D10*'Teine 13'!E10/'Teine 13'!D10</f>
        <v>80.59999999999998</v>
      </c>
      <c r="F10" s="213">
        <f>D10*'Teine 13'!F10/'Teine 13'!D10</f>
        <v>16.975000000000001</v>
      </c>
      <c r="G10" s="213">
        <f>D10*'Teine 13'!G10/'Teine 13'!D10</f>
        <v>0.5</v>
      </c>
      <c r="H10" s="213">
        <f>'Kolmas 13'!D10*'Teine 13'!H10/'Teine 13'!D10</f>
        <v>2.9750000000000001</v>
      </c>
    </row>
    <row r="11" spans="2:8">
      <c r="B11" s="256"/>
      <c r="C11" s="257" t="str">
        <f>'Teine 13'!C11</f>
        <v>Kõrvits, röstitud</v>
      </c>
      <c r="D11" s="215">
        <v>50</v>
      </c>
      <c r="E11" s="213">
        <f>D11*'Teine 13'!E11/'Teine 13'!D11</f>
        <v>22.015499999999996</v>
      </c>
      <c r="F11" s="213">
        <f>D11*'Teine 13'!F11/'Teine 13'!D11</f>
        <v>1.95</v>
      </c>
      <c r="G11" s="213">
        <f>D11*'Teine 13'!G11/'Teine 13'!D11</f>
        <v>1.5615000000000001</v>
      </c>
      <c r="H11" s="213">
        <f>'Kolmas 13'!D11*'Teine 13'!H11/'Teine 13'!D11</f>
        <v>0.38750000000000001</v>
      </c>
    </row>
    <row r="12" spans="2:8">
      <c r="B12" s="255"/>
      <c r="C12" s="257" t="str">
        <f>'Teine 13'!C12</f>
        <v>Mahla-õlikaste</v>
      </c>
      <c r="D12" s="218">
        <v>5</v>
      </c>
      <c r="E12" s="213">
        <f>D12*'Teine 13'!E12/'Teine 13'!D12</f>
        <v>32.189399999999999</v>
      </c>
      <c r="F12" s="213">
        <f>D12*'Teine 13'!F12/'Teine 13'!D12</f>
        <v>9.7050000000000011E-2</v>
      </c>
      <c r="G12" s="213">
        <f>D12*'Teine 13'!G12/'Teine 13'!D12</f>
        <v>3.5305500000000003</v>
      </c>
      <c r="H12" s="213">
        <f>'Kolmas 13'!D12*'Teine 13'!H12/'Teine 13'!D12</f>
        <v>1.3550000000000001E-2</v>
      </c>
    </row>
    <row r="13" spans="2:8">
      <c r="B13" s="255"/>
      <c r="C13" s="257" t="str">
        <f>'Teine 13'!C13</f>
        <v>Peedi-hapukurgisalat</v>
      </c>
      <c r="D13" s="218">
        <v>50</v>
      </c>
      <c r="E13" s="213">
        <f>D13*'Teine 13'!E13/'Teine 13'!D13</f>
        <v>17.803999999999998</v>
      </c>
      <c r="F13" s="213">
        <f>D13*'Teine 13'!F13/'Teine 13'!D13</f>
        <v>4.0804999999999998</v>
      </c>
      <c r="G13" s="213">
        <f>D13*'Teine 13'!G13/'Teine 13'!D13</f>
        <v>0.10100000000000002</v>
      </c>
      <c r="H13" s="213">
        <f>'Kolmas 13'!D13*'Teine 13'!H13/'Teine 13'!D13</f>
        <v>0.7340000000000001</v>
      </c>
    </row>
    <row r="14" spans="2:8">
      <c r="B14" s="255"/>
      <c r="C14" s="257" t="str">
        <f>'Teine 13'!C14</f>
        <v>Hiina kapsas, roheline hernes, punane redis (mahe)</v>
      </c>
      <c r="D14" s="218">
        <v>50</v>
      </c>
      <c r="E14" s="213">
        <f>D14*'Teine 13'!E14/'Teine 13'!D14</f>
        <v>19.236666666666672</v>
      </c>
      <c r="F14" s="213">
        <f>D14*'Teine 13'!F14/'Teine 13'!D14</f>
        <v>3.8833333333333333</v>
      </c>
      <c r="G14" s="213">
        <f>D14*'Teine 13'!G14/'Teine 13'!D14</f>
        <v>0.15</v>
      </c>
      <c r="H14" s="213">
        <f>'Kolmas 13'!D14*'Teine 13'!H14/'Teine 13'!D14</f>
        <v>1.4300000000000002</v>
      </c>
    </row>
    <row r="15" spans="2:8">
      <c r="B15" s="255"/>
      <c r="C15" s="257" t="str">
        <f>'Teine 13'!C15</f>
        <v>Seemnesegu (mahe)</v>
      </c>
      <c r="D15" s="218">
        <v>10</v>
      </c>
      <c r="E15" s="213">
        <f>D15*'Teine 13'!E15/'Teine 13'!D15</f>
        <v>60.876700000000007</v>
      </c>
      <c r="F15" s="213">
        <f>D15*'Teine 13'!F15/'Teine 13'!D15</f>
        <v>1.2800000000000002</v>
      </c>
      <c r="G15" s="213">
        <f>D15*'Teine 13'!G15/'Teine 13'!D15</f>
        <v>5.1567000000000007</v>
      </c>
      <c r="H15" s="213">
        <f>'Kolmas 13'!D15*'Teine 13'!H15/'Teine 13'!D15</f>
        <v>2.8233000000000001</v>
      </c>
    </row>
    <row r="16" spans="2:8">
      <c r="B16" s="255"/>
      <c r="C16" s="157" t="s">
        <v>68</v>
      </c>
      <c r="D16" s="165">
        <v>25</v>
      </c>
      <c r="E16" s="213">
        <f>D16*'Teine 13'!E16/'Teine 13'!D16</f>
        <v>14.1</v>
      </c>
      <c r="F16" s="213">
        <f>D16*'Teine 13'!F16/'Teine 13'!D16</f>
        <v>1.22</v>
      </c>
      <c r="G16" s="213">
        <f>D16*'Teine 13'!G16/'Teine 13'!D16</f>
        <v>0.64</v>
      </c>
      <c r="H16" s="213">
        <f>'Kolmas 13'!D16*'Teine 13'!H16/'Teine 13'!D16</f>
        <v>0.86</v>
      </c>
    </row>
    <row r="17" spans="2:8">
      <c r="B17" s="255"/>
      <c r="C17" s="257" t="str">
        <f>'Teine 13'!C17</f>
        <v>Mahl (erinevad maitsed)</v>
      </c>
      <c r="D17" s="165">
        <v>25</v>
      </c>
      <c r="E17" s="213">
        <f>D17*'Teine 13'!E17/'Teine 13'!D17</f>
        <v>12.132200000000001</v>
      </c>
      <c r="F17" s="213">
        <f>D17*'Teine 13'!F17/'Teine 13'!D17</f>
        <v>2.9455</v>
      </c>
      <c r="G17" s="213">
        <f>D17*'Teine 13'!G17/'Teine 13'!D17</f>
        <v>1.2500000000000001E-2</v>
      </c>
      <c r="H17" s="213">
        <f>'Kolmas 13'!D17*'Teine 13'!H17/'Teine 13'!D17</f>
        <v>9.0749999999999997E-2</v>
      </c>
    </row>
    <row r="18" spans="2:8">
      <c r="B18" s="255"/>
      <c r="C18" s="257" t="str">
        <f>'Teine 13'!C18</f>
        <v>Joogijogurt R 1,5%, maitsestatud (L)</v>
      </c>
      <c r="D18" s="218">
        <v>25</v>
      </c>
      <c r="E18" s="213">
        <f>D18*'Teine 13'!E18/'Teine 13'!D18</f>
        <v>18.686499999999999</v>
      </c>
      <c r="F18" s="213">
        <f>D18*'Teine 13'!F18/'Teine 13'!D18</f>
        <v>3.0307499999999998</v>
      </c>
      <c r="G18" s="213">
        <f>D18*'Teine 13'!G18/'Teine 13'!D18</f>
        <v>0.375</v>
      </c>
      <c r="H18" s="213">
        <f>'Kolmas 13'!D18*'Teine 13'!H18/'Teine 13'!D18</f>
        <v>0.8</v>
      </c>
    </row>
    <row r="19" spans="2:8">
      <c r="B19" s="255"/>
      <c r="C19" s="257" t="str">
        <f>'Teine 13'!C19</f>
        <v>Tee, suhkruta</v>
      </c>
      <c r="D19" s="173">
        <v>50</v>
      </c>
      <c r="E19" s="213">
        <f>D19*'Teine 13'!E19/'Teine 13'!D19</f>
        <v>0.2</v>
      </c>
      <c r="F19" s="213">
        <f>D19*'Teine 13'!F19/'Teine 13'!D19</f>
        <v>0</v>
      </c>
      <c r="G19" s="213">
        <f>D19*'Teine 13'!G19/'Teine 13'!D19</f>
        <v>0</v>
      </c>
      <c r="H19" s="213">
        <f>'Kolmas 13'!D19*'Teine 13'!H19/'Teine 13'!D19</f>
        <v>0.05</v>
      </c>
    </row>
    <row r="20" spans="2:8">
      <c r="B20" s="255"/>
      <c r="C20" s="257" t="str">
        <f>'Teine 13'!C20</f>
        <v>Rukkileiva (3 sorti) - ja sepikutoodete valik  (G)</v>
      </c>
      <c r="D20" s="222">
        <v>50</v>
      </c>
      <c r="E20" s="213">
        <f>D20*'Teine 13'!E20/'Teine 13'!D20</f>
        <v>123.1</v>
      </c>
      <c r="F20" s="213">
        <f>D20*'Teine 13'!F20/'Teine 13'!D20</f>
        <v>26.15</v>
      </c>
      <c r="G20" s="213">
        <f>D20*'Teine 13'!G20/'Teine 13'!D20</f>
        <v>1</v>
      </c>
      <c r="H20" s="213">
        <f>'Kolmas 13'!D20*'Teine 13'!H20/'Teine 13'!D20</f>
        <v>3.5750000000000002</v>
      </c>
    </row>
    <row r="21" spans="2:8">
      <c r="B21" s="256"/>
      <c r="C21" s="231" t="s">
        <v>16</v>
      </c>
      <c r="D21" s="215">
        <v>100</v>
      </c>
      <c r="E21" s="213">
        <f>D21*'Teine 13'!E21/'Teine 13'!D21</f>
        <v>40</v>
      </c>
      <c r="F21" s="213">
        <f>D21*'Teine 13'!F21/'Teine 13'!D21</f>
        <v>9.24</v>
      </c>
      <c r="G21" s="213">
        <f>D21*'Teine 13'!G21/'Teine 13'!D21</f>
        <v>0</v>
      </c>
      <c r="H21" s="213">
        <f>'Kolmas 13'!D21*'Teine 13'!H21/'Teine 13'!D21</f>
        <v>0.3</v>
      </c>
    </row>
    <row r="22" spans="2:8" s="207" customFormat="1">
      <c r="B22" s="249"/>
      <c r="C22" s="197" t="s">
        <v>7</v>
      </c>
      <c r="D22" s="181"/>
      <c r="E22" s="181">
        <f>SUM(E7:E21)</f>
        <v>809.87746666666669</v>
      </c>
      <c r="F22" s="181">
        <f t="shared" ref="F22:H22" si="0">SUM(F7:F21)</f>
        <v>123.93013333333333</v>
      </c>
      <c r="G22" s="181">
        <f t="shared" si="0"/>
        <v>25.08</v>
      </c>
      <c r="H22" s="181">
        <f t="shared" si="0"/>
        <v>28.761099999999999</v>
      </c>
    </row>
    <row r="23" spans="2:8">
      <c r="B23" s="219"/>
      <c r="C23" s="220"/>
    </row>
    <row r="24" spans="2:8" s="198" customFormat="1" ht="28.9" customHeight="1">
      <c r="B24" s="253" t="s">
        <v>8</v>
      </c>
      <c r="C24" s="211"/>
      <c r="D24" s="212" t="s">
        <v>1</v>
      </c>
      <c r="E24" s="212" t="s">
        <v>2</v>
      </c>
      <c r="F24" s="212" t="s">
        <v>3</v>
      </c>
      <c r="G24" s="212" t="s">
        <v>4</v>
      </c>
      <c r="H24" s="212" t="s">
        <v>5</v>
      </c>
    </row>
    <row r="25" spans="2:8">
      <c r="B25" s="254" t="s">
        <v>6</v>
      </c>
      <c r="C25" s="100" t="str">
        <f>'Teine 13'!C25</f>
        <v>Veiselihasupp kümne köögiviljadega</v>
      </c>
      <c r="D25" s="215">
        <v>150</v>
      </c>
      <c r="E25" s="213">
        <f>D25*'Teine 13'!E25/'Teine 13'!D25</f>
        <v>161.47800000000001</v>
      </c>
      <c r="F25" s="213">
        <f>D25*'Teine 13'!F25/'Teine 13'!D25</f>
        <v>14.6775</v>
      </c>
      <c r="G25" s="213">
        <f>D25*'Teine 13'!G25/'Teine 13'!D25</f>
        <v>10.6425</v>
      </c>
      <c r="H25" s="213">
        <f>D25*'Teine 13'!H25/'Teine 13'!D25</f>
        <v>4.4429999999999996</v>
      </c>
    </row>
    <row r="26" spans="2:8">
      <c r="B26" s="254" t="s">
        <v>17</v>
      </c>
      <c r="C26" s="100" t="str">
        <f>'Teine 13'!C26</f>
        <v>Kikerhernesupp kümne köögiviljaga (mahe)</v>
      </c>
      <c r="D26" s="215">
        <v>150</v>
      </c>
      <c r="E26" s="213">
        <f>D26*'Teine 13'!E26/'Teine 13'!D26</f>
        <v>140.44200000000001</v>
      </c>
      <c r="F26" s="213">
        <f>D26*'Teine 13'!F26/'Teine 13'!D26</f>
        <v>15.4575</v>
      </c>
      <c r="G26" s="213">
        <f>D26*'Teine 13'!G26/'Teine 13'!D26</f>
        <v>8.3849999999999998</v>
      </c>
      <c r="H26" s="213">
        <f>D26*'Teine 13'!H26/'Teine 13'!D26</f>
        <v>3.4004999999999996</v>
      </c>
    </row>
    <row r="27" spans="2:8">
      <c r="B27" s="254"/>
      <c r="C27" s="100" t="str">
        <f>'Teine 13'!C27</f>
        <v>Hapukoor R 10% (L)</v>
      </c>
      <c r="D27" s="258">
        <v>30</v>
      </c>
      <c r="E27" s="213">
        <f>D27*'Teine 13'!E27/'Teine 13'!D27</f>
        <v>35.520000000000003</v>
      </c>
      <c r="F27" s="213">
        <f>E27*'Teine 13'!F27/'Teine 13'!E27</f>
        <v>1.2299999999999998</v>
      </c>
      <c r="G27" s="213">
        <f>F27*'Teine 13'!G27/'Teine 13'!F27</f>
        <v>3</v>
      </c>
      <c r="H27" s="213">
        <f>G27*'Teine 13'!H27/'Teine 13'!G27</f>
        <v>0.89999999999999991</v>
      </c>
    </row>
    <row r="28" spans="2:8">
      <c r="B28" s="254"/>
      <c r="C28" s="100" t="str">
        <f>'Teine 13'!C28</f>
        <v>Õuna-rukkileivakreem (G)</v>
      </c>
      <c r="D28" s="215">
        <v>100</v>
      </c>
      <c r="E28" s="213">
        <f>D28*'Teine 13'!E28/'Teine 13'!D28</f>
        <v>158</v>
      </c>
      <c r="F28" s="213">
        <f>D28*'Teine 13'!F28/'Teine 13'!D28</f>
        <v>35.1</v>
      </c>
      <c r="G28" s="213">
        <f>D28*'Teine 13'!G28/'Teine 13'!D28</f>
        <v>0.41499999999999998</v>
      </c>
      <c r="H28" s="213">
        <f>D28*'Teine 13'!H28/'Teine 13'!D28</f>
        <v>2.4900000000000002</v>
      </c>
    </row>
    <row r="29" spans="2:8">
      <c r="B29" s="254"/>
      <c r="C29" s="100" t="str">
        <f>'Teine 13'!C29</f>
        <v>Mustikajogurt (L)</v>
      </c>
      <c r="D29" s="215">
        <v>100</v>
      </c>
      <c r="E29" s="213">
        <f>D29*'Teine 13'!E29/'Teine 13'!D29</f>
        <v>88.5</v>
      </c>
      <c r="F29" s="213">
        <f>E29*'Teine 13'!F29/'Teine 13'!E29</f>
        <v>14.9</v>
      </c>
      <c r="G29" s="213">
        <f>F29*'Teine 13'!G29/'Teine 13'!F29</f>
        <v>1.99</v>
      </c>
      <c r="H29" s="213">
        <f>G29*'Teine 13'!H29/'Teine 13'!G29</f>
        <v>2.48</v>
      </c>
    </row>
    <row r="30" spans="2:8">
      <c r="B30" s="254"/>
      <c r="C30" s="157" t="s">
        <v>68</v>
      </c>
      <c r="D30" s="215">
        <v>25</v>
      </c>
      <c r="E30" s="213">
        <f>D30*'Teine 13'!E30/'Teine 13'!D30</f>
        <v>14.1</v>
      </c>
      <c r="F30" s="213">
        <f>D30*'Teine 13'!F30/'Teine 13'!D30</f>
        <v>1.22</v>
      </c>
      <c r="G30" s="213">
        <f>D30*'Teine 13'!G30/'Teine 13'!D30</f>
        <v>0.64</v>
      </c>
      <c r="H30" s="213">
        <f>D30*'Teine 13'!H30/'Teine 13'!D30</f>
        <v>0.86</v>
      </c>
    </row>
    <row r="31" spans="2:8">
      <c r="B31" s="254"/>
      <c r="C31" s="100" t="str">
        <f>'Teine 13'!C31</f>
        <v>Mahl (erinevad maitsed)</v>
      </c>
      <c r="D31" s="215">
        <v>25</v>
      </c>
      <c r="E31" s="213">
        <f>D31*'Teine 13'!E31/'Teine 13'!D31</f>
        <v>12.132200000000001</v>
      </c>
      <c r="F31" s="213">
        <f>D31*'Teine 13'!F31/'Teine 13'!D31</f>
        <v>2.9455</v>
      </c>
      <c r="G31" s="213">
        <f>D31*'Teine 13'!G31/'Teine 13'!D31</f>
        <v>1.2500000000000001E-2</v>
      </c>
      <c r="H31" s="213">
        <f>D31*'Teine 13'!H31/'Teine 13'!D31</f>
        <v>9.0749999999999997E-2</v>
      </c>
    </row>
    <row r="32" spans="2:8">
      <c r="B32" s="254"/>
      <c r="C32" s="100" t="str">
        <f>'Teine 13'!C32</f>
        <v>Joogijogurt R 1,5%, maitsestatud (L)</v>
      </c>
      <c r="D32" s="215">
        <v>25</v>
      </c>
      <c r="E32" s="213">
        <f>D32*'Teine 13'!E32/'Teine 13'!D32</f>
        <v>18.686499999999999</v>
      </c>
      <c r="F32" s="213">
        <f>D32*'Teine 13'!F32/'Teine 13'!D32</f>
        <v>3.0307499999999998</v>
      </c>
      <c r="G32" s="213">
        <f>D32*'Teine 13'!G32/'Teine 13'!D32</f>
        <v>0.375</v>
      </c>
      <c r="H32" s="213">
        <f>D32*'Teine 13'!H32/'Teine 13'!D32</f>
        <v>0.8</v>
      </c>
    </row>
    <row r="33" spans="2:8">
      <c r="B33" s="254"/>
      <c r="C33" s="100" t="str">
        <f>'Teine 13'!C33</f>
        <v>Tee, suhkruta</v>
      </c>
      <c r="D33" s="215">
        <v>50</v>
      </c>
      <c r="E33" s="213">
        <f>D33*'Teine 13'!E33/'Teine 13'!D33</f>
        <v>0.2</v>
      </c>
      <c r="F33" s="213">
        <f>D33*'Teine 13'!F33/'Teine 13'!D33</f>
        <v>0</v>
      </c>
      <c r="G33" s="213">
        <f>D33*'Teine 13'!G33/'Teine 13'!D33</f>
        <v>0</v>
      </c>
      <c r="H33" s="213">
        <f>D33*'Teine 13'!H33/'Teine 13'!D33</f>
        <v>0.05</v>
      </c>
    </row>
    <row r="34" spans="2:8">
      <c r="B34" s="255"/>
      <c r="C34" s="100" t="str">
        <f>'Teine 13'!C34</f>
        <v>Rukkileiva (3 sorti) - ja sepikutoodete valik  (G)</v>
      </c>
      <c r="D34" s="215">
        <v>50</v>
      </c>
      <c r="E34" s="213">
        <f>D34*'Teine 13'!E34/'Teine 13'!D34</f>
        <v>123.1</v>
      </c>
      <c r="F34" s="213">
        <f>D34*'Teine 13'!F34/'Teine 13'!D34</f>
        <v>26.15</v>
      </c>
      <c r="G34" s="213">
        <f>D34*'Teine 13'!G34/'Teine 13'!D34</f>
        <v>1</v>
      </c>
      <c r="H34" s="213">
        <f>D34*'Teine 13'!H34/'Teine 13'!D34</f>
        <v>3.5750000000000002</v>
      </c>
    </row>
    <row r="35" spans="2:8">
      <c r="B35" s="255"/>
      <c r="C35" s="100" t="s">
        <v>45</v>
      </c>
      <c r="D35" s="221">
        <v>100</v>
      </c>
      <c r="E35" s="213">
        <f>D35*'Teine 13'!E35/'Teine 13'!D35</f>
        <v>24.2</v>
      </c>
      <c r="F35" s="213">
        <f>D35*'Teine 13'!F35/'Teine 13'!D35</f>
        <v>4.2</v>
      </c>
      <c r="G35" s="213">
        <f>D35*'Teine 13'!G35/'Teine 13'!D35</f>
        <v>0.2</v>
      </c>
      <c r="H35" s="213">
        <f>D35*'Teine 13'!H35/'Teine 13'!D35</f>
        <v>0.5</v>
      </c>
    </row>
    <row r="36" spans="2:8" s="207" customFormat="1">
      <c r="B36" s="249"/>
      <c r="C36" s="197" t="s">
        <v>7</v>
      </c>
      <c r="D36" s="181"/>
      <c r="E36" s="181">
        <f>SUM(E25:E35)</f>
        <v>776.35870000000023</v>
      </c>
      <c r="F36" s="181">
        <f t="shared" ref="F36:H36" si="1">SUM(F25:F35)</f>
        <v>118.91125000000001</v>
      </c>
      <c r="G36" s="181">
        <f t="shared" si="1"/>
        <v>26.659999999999997</v>
      </c>
      <c r="H36" s="181">
        <f t="shared" si="1"/>
        <v>19.58925</v>
      </c>
    </row>
    <row r="37" spans="2:8">
      <c r="B37" s="219"/>
      <c r="C37" s="220"/>
    </row>
    <row r="38" spans="2:8" s="198" customFormat="1" ht="30" customHeight="1">
      <c r="B38" s="253" t="s">
        <v>10</v>
      </c>
      <c r="C38" s="223"/>
      <c r="D38" s="212" t="s">
        <v>1</v>
      </c>
      <c r="E38" s="212" t="s">
        <v>2</v>
      </c>
      <c r="F38" s="212" t="s">
        <v>3</v>
      </c>
      <c r="G38" s="212" t="s">
        <v>4</v>
      </c>
      <c r="H38" s="212" t="s">
        <v>5</v>
      </c>
    </row>
    <row r="39" spans="2:8">
      <c r="B39" s="254" t="s">
        <v>6</v>
      </c>
      <c r="C39" s="259" t="str">
        <f>'Teine 13'!C39</f>
        <v>Hakkliha-riisipall (segahakkliha, siga-veis) (G, PT)</v>
      </c>
      <c r="D39" s="215">
        <v>50</v>
      </c>
      <c r="E39" s="213">
        <f>D39*'Teine 13'!E39/'Teine 13'!D39</f>
        <v>81.174000000000007</v>
      </c>
      <c r="F39" s="213">
        <f>D39*'Teine 13'!F39/'Teine 13'!D39</f>
        <v>2.3879999999999999</v>
      </c>
      <c r="G39" s="213">
        <f>D39*'Teine 13'!G39/'Teine 13'!D39</f>
        <v>5.3404999999999996</v>
      </c>
      <c r="H39" s="213">
        <f>D39*'Teine 13'!H39/'Teine 13'!D39</f>
        <v>6.1630000000000003</v>
      </c>
    </row>
    <row r="40" spans="2:8">
      <c r="B40" s="254" t="s">
        <v>17</v>
      </c>
      <c r="C40" s="259" t="str">
        <f>'Teine 13'!C40</f>
        <v>Juurviljakotlet (G, PT) (mahe)</v>
      </c>
      <c r="D40" s="215">
        <v>50</v>
      </c>
      <c r="E40" s="213">
        <f>D40*'Teine 13'!E40/'Teine 13'!D40</f>
        <v>70.135999999999996</v>
      </c>
      <c r="F40" s="213">
        <f>D40*'Teine 13'!F40/'Teine 13'!D40</f>
        <v>13.994999999999999</v>
      </c>
      <c r="G40" s="213">
        <f>D40*'Teine 13'!G40/'Teine 13'!D40</f>
        <v>0.94800000000000006</v>
      </c>
      <c r="H40" s="213">
        <f>D40*'Teine 13'!H40/'Teine 13'!D40</f>
        <v>2.6905000000000001</v>
      </c>
    </row>
    <row r="41" spans="2:8">
      <c r="B41" s="255"/>
      <c r="C41" s="259" t="str">
        <f>'Teine 13'!C41</f>
        <v>Kartulipuder (L)</v>
      </c>
      <c r="D41" s="215">
        <v>100</v>
      </c>
      <c r="E41" s="213">
        <f>D41*'Teine 13'!E41/'Teine 13'!D41</f>
        <v>76.534000000000006</v>
      </c>
      <c r="F41" s="213">
        <f>D41*'Teine 13'!F41/'Teine 13'!D41</f>
        <v>15.846</v>
      </c>
      <c r="G41" s="213">
        <f>D41*'Teine 13'!G41/'Teine 13'!D41</f>
        <v>0.61</v>
      </c>
      <c r="H41" s="213">
        <f>D41*'Teine 13'!H41/'Teine 13'!D41</f>
        <v>2.363</v>
      </c>
    </row>
    <row r="42" spans="2:8">
      <c r="B42" s="255"/>
      <c r="C42" s="259" t="str">
        <f>'Teine 13'!C42</f>
        <v>Kuskuss, aurutatud (G) (mahe)</v>
      </c>
      <c r="D42" s="215">
        <v>100</v>
      </c>
      <c r="E42" s="213">
        <f>D42*'Teine 13'!E42/'Teine 13'!D42</f>
        <v>128.15299999999996</v>
      </c>
      <c r="F42" s="213">
        <f>D42*'Teine 13'!F42/'Teine 13'!D42</f>
        <v>27.158999999999995</v>
      </c>
      <c r="G42" s="213">
        <f>D42*'Teine 13'!G42/'Teine 13'!D42</f>
        <v>0.68899999999999995</v>
      </c>
      <c r="H42" s="213">
        <f>D42*'Teine 13'!H42/'Teine 13'!D42</f>
        <v>3.9359999999999995</v>
      </c>
    </row>
    <row r="43" spans="2:8">
      <c r="B43" s="255"/>
      <c r="C43" s="259" t="str">
        <f>'Teine 13'!C43</f>
        <v>Peet, aurutatud</v>
      </c>
      <c r="D43" s="165">
        <v>50</v>
      </c>
      <c r="E43" s="213">
        <f>D43*'Teine 13'!E43/'Teine 13'!D43</f>
        <v>22.627500000000001</v>
      </c>
      <c r="F43" s="213">
        <f>D43*'Teine 13'!F43/'Teine 13'!D43</f>
        <v>5.46</v>
      </c>
      <c r="G43" s="213">
        <f>D43*'Teine 13'!G43/'Teine 13'!D43</f>
        <v>5.2499999999999998E-2</v>
      </c>
      <c r="H43" s="213">
        <f>D43*'Teine 13'!H43/'Teine 13'!D43</f>
        <v>0.73499999999999999</v>
      </c>
    </row>
    <row r="44" spans="2:8">
      <c r="B44" s="255"/>
      <c r="C44" s="259" t="str">
        <f>'Teine 13'!C44</f>
        <v>Soe valge kaste (G, L)</v>
      </c>
      <c r="D44" s="230">
        <v>100</v>
      </c>
      <c r="E44" s="213">
        <f>D44*'Teine 13'!E44/'Teine 13'!D44</f>
        <v>118.252</v>
      </c>
      <c r="F44" s="213">
        <f>D44*'Teine 13'!F44/'Teine 13'!D44</f>
        <v>8.1539999999999999</v>
      </c>
      <c r="G44" s="213">
        <f>D44*'Teine 13'!G44/'Teine 13'!D44</f>
        <v>7.8920000000000003</v>
      </c>
      <c r="H44" s="213">
        <f>D44*'Teine 13'!H44/'Teine 13'!D44</f>
        <v>3.7460000000000004</v>
      </c>
    </row>
    <row r="45" spans="2:8">
      <c r="B45" s="255"/>
      <c r="C45" s="259" t="str">
        <f>'Teine 13'!C45</f>
        <v>Mahla-õlikaste</v>
      </c>
      <c r="D45" s="215">
        <v>5</v>
      </c>
      <c r="E45" s="213">
        <f>D45*'Teine 13'!E45/'Teine 13'!D45</f>
        <v>32.189399999999999</v>
      </c>
      <c r="F45" s="213">
        <f>D45*'Teine 13'!F45/'Teine 13'!D45</f>
        <v>9.7050000000000011E-2</v>
      </c>
      <c r="G45" s="213">
        <f>D45*'Teine 13'!G45/'Teine 13'!D45</f>
        <v>3.5305500000000003</v>
      </c>
      <c r="H45" s="213">
        <f>D45*'Teine 13'!H45/'Teine 13'!D45</f>
        <v>1.3550000000000001E-2</v>
      </c>
    </row>
    <row r="46" spans="2:8">
      <c r="B46" s="255"/>
      <c r="C46" s="259" t="str">
        <f>'Teine 13'!C46</f>
        <v>Kapsa-porgandisalat (mahe)</v>
      </c>
      <c r="D46" s="215">
        <v>50</v>
      </c>
      <c r="E46" s="213">
        <f>D46*'Teine 13'!E46/'Teine 13'!D46</f>
        <v>21.6</v>
      </c>
      <c r="F46" s="213">
        <f>D46*'Teine 13'!F46/'Teine 13'!D46</f>
        <v>3.05</v>
      </c>
      <c r="G46" s="213">
        <f>D46*'Teine 13'!G46/'Teine 13'!D46</f>
        <v>0.57299999999999995</v>
      </c>
      <c r="H46" s="213">
        <f>D46*'Teine 13'!H46/'Teine 13'!D46</f>
        <v>0.434</v>
      </c>
    </row>
    <row r="47" spans="2:8">
      <c r="B47" s="255"/>
      <c r="C47" s="259" t="str">
        <f>'Teine 13'!C47</f>
        <v>Peet, kaalikas, mais</v>
      </c>
      <c r="D47" s="215">
        <v>50</v>
      </c>
      <c r="E47" s="213">
        <f>D47*'Teine 13'!E47/'Teine 13'!D47</f>
        <v>27.251333333333331</v>
      </c>
      <c r="F47" s="213">
        <f>D47*'Teine 13'!F47/'Teine 13'!D47</f>
        <v>6.1450000000000005</v>
      </c>
      <c r="G47" s="213">
        <f>D47*'Teine 13'!G47/'Teine 13'!D47</f>
        <v>0.28333333333333338</v>
      </c>
      <c r="H47" s="213">
        <f>D47*'Teine 13'!H47/'Teine 13'!D47</f>
        <v>0.96666666666666679</v>
      </c>
    </row>
    <row r="48" spans="2:8">
      <c r="B48" s="255"/>
      <c r="C48" s="259" t="str">
        <f>'Teine 13'!C48</f>
        <v>Seemnesegu (mahe)</v>
      </c>
      <c r="D48" s="215">
        <v>10</v>
      </c>
      <c r="E48" s="213">
        <f>D48*'Teine 13'!E48/'Teine 13'!D48</f>
        <v>60.876700000000007</v>
      </c>
      <c r="F48" s="213">
        <f>D48*'Teine 13'!F48/'Teine 13'!D48</f>
        <v>1.2800000000000002</v>
      </c>
      <c r="G48" s="213">
        <f>D48*'Teine 13'!G48/'Teine 13'!D48</f>
        <v>5.1567000000000007</v>
      </c>
      <c r="H48" s="213">
        <f>D48*'Teine 13'!H48/'Teine 13'!D48</f>
        <v>2.8233000000000001</v>
      </c>
    </row>
    <row r="49" spans="2:8">
      <c r="B49" s="256"/>
      <c r="C49" s="157" t="s">
        <v>68</v>
      </c>
      <c r="D49" s="215">
        <v>25</v>
      </c>
      <c r="E49" s="213">
        <f>D49*'Teine 13'!E49/'Teine 13'!D49</f>
        <v>14.1</v>
      </c>
      <c r="F49" s="213">
        <f>D49*'Teine 13'!F49/'Teine 13'!D49</f>
        <v>1.22</v>
      </c>
      <c r="G49" s="213">
        <f>D49*'Teine 13'!G49/'Teine 13'!D49</f>
        <v>0.64</v>
      </c>
      <c r="H49" s="213">
        <f>D49*'Teine 13'!H49/'Teine 13'!D49</f>
        <v>0.86</v>
      </c>
    </row>
    <row r="50" spans="2:8">
      <c r="B50" s="256"/>
      <c r="C50" s="259" t="str">
        <f>'Teine 13'!C50</f>
        <v>Mahl (erinevad maitsed)</v>
      </c>
      <c r="D50" s="165">
        <v>25</v>
      </c>
      <c r="E50" s="213">
        <f>D50*'Teine 13'!E50/'Teine 13'!D50</f>
        <v>12.132200000000001</v>
      </c>
      <c r="F50" s="213">
        <f>D50*'Teine 13'!F50/'Teine 13'!D50</f>
        <v>2.9455</v>
      </c>
      <c r="G50" s="213">
        <f>D50*'Teine 13'!G50/'Teine 13'!D50</f>
        <v>1.2500000000000001E-2</v>
      </c>
      <c r="H50" s="213">
        <f>D50*'Teine 13'!H50/'Teine 13'!D50</f>
        <v>9.0749999999999997E-2</v>
      </c>
    </row>
    <row r="51" spans="2:8">
      <c r="B51" s="256"/>
      <c r="C51" s="259" t="str">
        <f>'Teine 13'!C51</f>
        <v>Joogijogurt R 1,5%, maitsestatud (L)</v>
      </c>
      <c r="D51" s="165">
        <v>25</v>
      </c>
      <c r="E51" s="213">
        <f>D51*'Teine 13'!E51/'Teine 13'!D51</f>
        <v>18.686499999999999</v>
      </c>
      <c r="F51" s="213">
        <f>D51*'Teine 13'!F51/'Teine 13'!D51</f>
        <v>3.0307499999999998</v>
      </c>
      <c r="G51" s="213">
        <f>D51*'Teine 13'!G51/'Teine 13'!D51</f>
        <v>0.375</v>
      </c>
      <c r="H51" s="213">
        <f>D51*'Teine 13'!H51/'Teine 13'!D51</f>
        <v>0.8</v>
      </c>
    </row>
    <row r="52" spans="2:8">
      <c r="B52" s="254"/>
      <c r="C52" s="259" t="str">
        <f>'Teine 13'!C52</f>
        <v>Tee, suhkruta</v>
      </c>
      <c r="D52" s="218">
        <v>50</v>
      </c>
      <c r="E52" s="213">
        <f>D52*'Teine 13'!E52/'Teine 13'!D52</f>
        <v>0.2</v>
      </c>
      <c r="F52" s="213">
        <f>D52*'Teine 13'!F52/'Teine 13'!D52</f>
        <v>0</v>
      </c>
      <c r="G52" s="213">
        <f>D52*'Teine 13'!G52/'Teine 13'!D52</f>
        <v>0</v>
      </c>
      <c r="H52" s="213">
        <f>D52*'Teine 13'!H52/'Teine 13'!D52</f>
        <v>0.05</v>
      </c>
    </row>
    <row r="53" spans="2:8">
      <c r="B53" s="256"/>
      <c r="C53" s="259" t="str">
        <f>'Teine 13'!C53</f>
        <v>Rukkileiva (3 sorti) - ja sepikutoodete valik  (G)</v>
      </c>
      <c r="D53" s="173">
        <v>50</v>
      </c>
      <c r="E53" s="213">
        <f>D53*'Teine 13'!E53/'Teine 13'!D53</f>
        <v>123.1</v>
      </c>
      <c r="F53" s="213">
        <f>D53*'Teine 13'!F53/'Teine 13'!D53</f>
        <v>26.15</v>
      </c>
      <c r="G53" s="213">
        <f>D53*'Teine 13'!G53/'Teine 13'!D53</f>
        <v>1</v>
      </c>
      <c r="H53" s="213">
        <f>D53*'Teine 13'!H53/'Teine 13'!D53</f>
        <v>3.5750000000000002</v>
      </c>
    </row>
    <row r="54" spans="2:8">
      <c r="B54" s="255"/>
      <c r="C54" s="259" t="str">
        <f>'Teine 13'!C54</f>
        <v>Apelsin</v>
      </c>
      <c r="D54" s="215">
        <v>100</v>
      </c>
      <c r="E54" s="213">
        <f>D54*'Teine 13'!E54/'Teine 13'!D54</f>
        <v>30.1</v>
      </c>
      <c r="F54" s="213">
        <f>D54*'Teine 13'!F54/'Teine 13'!D54</f>
        <v>5.9</v>
      </c>
      <c r="G54" s="213">
        <f>D54*'Teine 13'!G54/'Teine 13'!D54</f>
        <v>0.1</v>
      </c>
      <c r="H54" s="213">
        <f>D54*'Teine 13'!H54/'Teine 13'!D54</f>
        <v>0.8</v>
      </c>
    </row>
    <row r="55" spans="2:8" s="207" customFormat="1">
      <c r="B55" s="249"/>
      <c r="C55" s="197" t="s">
        <v>7</v>
      </c>
      <c r="D55" s="181"/>
      <c r="E55" s="181">
        <f>SUM(E39:E54)</f>
        <v>837.11263333333352</v>
      </c>
      <c r="F55" s="181">
        <f t="shared" ref="F55:H55" si="2">SUM(F39:F54)</f>
        <v>122.82029999999997</v>
      </c>
      <c r="G55" s="181">
        <f t="shared" si="2"/>
        <v>27.203083333333339</v>
      </c>
      <c r="H55" s="181">
        <f t="shared" si="2"/>
        <v>30.046766666666667</v>
      </c>
    </row>
    <row r="56" spans="2:8">
      <c r="B56" s="219"/>
      <c r="C56" s="220"/>
      <c r="D56" s="210"/>
    </row>
    <row r="57" spans="2:8" s="198" customFormat="1" ht="30" customHeight="1">
      <c r="B57" s="253" t="s">
        <v>11</v>
      </c>
      <c r="C57" s="211"/>
      <c r="D57" s="212" t="s">
        <v>1</v>
      </c>
      <c r="E57" s="212" t="s">
        <v>2</v>
      </c>
      <c r="F57" s="212" t="s">
        <v>3</v>
      </c>
      <c r="G57" s="212" t="s">
        <v>4</v>
      </c>
      <c r="H57" s="212" t="s">
        <v>5</v>
      </c>
    </row>
    <row r="58" spans="2:8" s="198" customFormat="1">
      <c r="B58" s="254" t="s">
        <v>6</v>
      </c>
      <c r="C58" s="231" t="str">
        <f>'Teine 13'!C58</f>
        <v>Koorene lõhesupp spinatiga (L)</v>
      </c>
      <c r="D58" s="215">
        <v>150</v>
      </c>
      <c r="E58" s="213">
        <f>D58*'Teine 13'!E58/'Teine 13'!D58</f>
        <v>227.60399999999998</v>
      </c>
      <c r="F58" s="213">
        <f>D58*'Teine 13'!F58/'Teine 13'!D58</f>
        <v>4.2750000000000004</v>
      </c>
      <c r="G58" s="213">
        <f>D58*'Teine 13'!G58/'Teine 13'!D58</f>
        <v>14.152500000000002</v>
      </c>
      <c r="H58" s="213">
        <f>D58*'Teine 13'!H58/'Teine 13'!D58</f>
        <v>21.059999999999995</v>
      </c>
    </row>
    <row r="59" spans="2:8" s="198" customFormat="1">
      <c r="B59" s="254" t="s">
        <v>17</v>
      </c>
      <c r="C59" s="231" t="str">
        <f>'Teine 13'!C59</f>
        <v>Spinati püreesupp kartuli ja keedumunaga (L) (mahe)</v>
      </c>
      <c r="D59" s="215">
        <v>150</v>
      </c>
      <c r="E59" s="213">
        <f>D59*'Teine 13'!E59/'Teine 13'!D59</f>
        <v>84.84</v>
      </c>
      <c r="F59" s="213">
        <f>D59*'Teine 13'!F59/'Teine 13'!D59</f>
        <v>4.2960000000000003</v>
      </c>
      <c r="G59" s="213">
        <f>D59*'Teine 13'!G59/'Teine 13'!D59</f>
        <v>5.6040000000000001</v>
      </c>
      <c r="H59" s="213">
        <f>D59*'Teine 13'!H59/'Teine 13'!D59</f>
        <v>3.66</v>
      </c>
    </row>
    <row r="60" spans="2:8" s="198" customFormat="1">
      <c r="B60" s="254"/>
      <c r="C60" s="231" t="str">
        <f>'Teine 13'!C60</f>
        <v>Mustasõstra mannavaht piimaga (G, L)</v>
      </c>
      <c r="D60" s="215">
        <v>100</v>
      </c>
      <c r="E60" s="213">
        <f>D60*'Teine 13'!E60/'Teine 13'!D60</f>
        <v>84.072999999999993</v>
      </c>
      <c r="F60" s="213">
        <f>D60*'Teine 13'!F60/'Teine 13'!D60</f>
        <v>19.908999999999999</v>
      </c>
      <c r="G60" s="213">
        <f>D60*'Teine 13'!G60/'Teine 13'!D60</f>
        <v>0.222</v>
      </c>
      <c r="H60" s="213">
        <f>D60*'Teine 13'!H60/'Teine 13'!D60</f>
        <v>1.2370000000000001</v>
      </c>
    </row>
    <row r="61" spans="2:8" s="198" customFormat="1">
      <c r="B61" s="254"/>
      <c r="C61" s="231" t="str">
        <f>'Teine 13'!C61</f>
        <v>Maasikajogurt (L)</v>
      </c>
      <c r="D61" s="215">
        <v>100</v>
      </c>
      <c r="E61" s="213">
        <f>D61*'Teine 13'!E61/'Teine 13'!D61</f>
        <v>79.900000000000006</v>
      </c>
      <c r="F61" s="213">
        <f>D61*'Teine 13'!F61/'Teine 13'!D61</f>
        <v>12.3</v>
      </c>
      <c r="G61" s="213">
        <f>D61*'Teine 13'!G61/'Teine 13'!D61</f>
        <v>2.17</v>
      </c>
      <c r="H61" s="213">
        <f>D61*'Teine 13'!H61/'Teine 13'!D61</f>
        <v>2.62</v>
      </c>
    </row>
    <row r="62" spans="2:8" s="198" customFormat="1">
      <c r="B62" s="254"/>
      <c r="C62" s="157" t="s">
        <v>68</v>
      </c>
      <c r="D62" s="215">
        <v>25</v>
      </c>
      <c r="E62" s="213">
        <f>D62*'Teine 13'!E62/'Teine 13'!D62</f>
        <v>14.1</v>
      </c>
      <c r="F62" s="213">
        <f>D62*'Teine 13'!F62/'Teine 13'!D62</f>
        <v>1.22</v>
      </c>
      <c r="G62" s="213">
        <f>D62*'Teine 13'!G62/'Teine 13'!D62</f>
        <v>0.64</v>
      </c>
      <c r="H62" s="213">
        <f>D62*'Teine 13'!H62/'Teine 13'!D62</f>
        <v>0.86</v>
      </c>
    </row>
    <row r="63" spans="2:8" s="198" customFormat="1">
      <c r="B63" s="254"/>
      <c r="C63" s="231" t="str">
        <f>'Teine 13'!C63</f>
        <v>Mahl (erinevad maitsed)</v>
      </c>
      <c r="D63" s="215">
        <v>25</v>
      </c>
      <c r="E63" s="213">
        <f>D63*'Teine 13'!E63/'Teine 13'!D63</f>
        <v>12.132200000000001</v>
      </c>
      <c r="F63" s="213">
        <f>D63*'Teine 13'!F63/'Teine 13'!D63</f>
        <v>2.9455</v>
      </c>
      <c r="G63" s="213">
        <f>D63*'Teine 13'!G63/'Teine 13'!D63</f>
        <v>1.2500000000000001E-2</v>
      </c>
      <c r="H63" s="213">
        <f>D63*'Teine 13'!H63/'Teine 13'!D63</f>
        <v>9.0749999999999997E-2</v>
      </c>
    </row>
    <row r="64" spans="2:8" s="198" customFormat="1">
      <c r="B64" s="254"/>
      <c r="C64" s="231" t="str">
        <f>'Teine 13'!C64</f>
        <v>Joogijogurt R 1,5%, maitsestatud (L)</v>
      </c>
      <c r="D64" s="215">
        <v>25</v>
      </c>
      <c r="E64" s="213">
        <f>D64*'Teine 13'!E64/'Teine 13'!D64</f>
        <v>18.686499999999999</v>
      </c>
      <c r="F64" s="213">
        <f>D64*'Teine 13'!F64/'Teine 13'!D64</f>
        <v>3.0307499999999998</v>
      </c>
      <c r="G64" s="213">
        <f>D64*'Teine 13'!G64/'Teine 13'!D64</f>
        <v>0.375</v>
      </c>
      <c r="H64" s="213">
        <f>D64*'Teine 13'!H64/'Teine 13'!D64</f>
        <v>0.8</v>
      </c>
    </row>
    <row r="65" spans="2:13" s="198" customFormat="1">
      <c r="B65" s="254"/>
      <c r="C65" s="231" t="str">
        <f>'Teine 13'!C65</f>
        <v>Tee, suhkruta</v>
      </c>
      <c r="D65" s="215">
        <v>50</v>
      </c>
      <c r="E65" s="213">
        <f>D65*'Teine 13'!E65/'Teine 13'!D65</f>
        <v>0.2</v>
      </c>
      <c r="F65" s="213">
        <f>D65*'Teine 13'!F65/'Teine 13'!D65</f>
        <v>0</v>
      </c>
      <c r="G65" s="213">
        <f>D65*'Teine 13'!G65/'Teine 13'!D65</f>
        <v>0</v>
      </c>
      <c r="H65" s="213">
        <f>D65*'Teine 13'!H65/'Teine 13'!D65</f>
        <v>0.05</v>
      </c>
    </row>
    <row r="66" spans="2:13" s="198" customFormat="1">
      <c r="B66" s="254"/>
      <c r="C66" s="231" t="str">
        <f>'Teine 13'!C66</f>
        <v>Rukkileiva (3 sorti) - ja sepikutoodete valik  (G)</v>
      </c>
      <c r="D66" s="215">
        <v>50</v>
      </c>
      <c r="E66" s="213">
        <f>D66*'Teine 13'!E66/'Teine 13'!D66</f>
        <v>123.1</v>
      </c>
      <c r="F66" s="213">
        <f>D66*'Teine 13'!F66/'Teine 13'!D66</f>
        <v>26.15</v>
      </c>
      <c r="G66" s="213">
        <f>D66*'Teine 13'!G66/'Teine 13'!D66</f>
        <v>1</v>
      </c>
      <c r="H66" s="213">
        <f>D66*'Teine 13'!H66/'Teine 13'!D66</f>
        <v>3.5750000000000002</v>
      </c>
    </row>
    <row r="67" spans="2:13">
      <c r="B67" s="256"/>
      <c r="C67" s="231" t="s">
        <v>16</v>
      </c>
      <c r="D67" s="185">
        <v>100</v>
      </c>
      <c r="E67" s="213">
        <f>D67*'Teine 13'!E67/'Teine 13'!D67</f>
        <v>32.4</v>
      </c>
      <c r="F67" s="213">
        <f>D67*'Teine 13'!F67/'Teine 13'!D67</f>
        <v>5.6</v>
      </c>
      <c r="G67" s="213">
        <f>D67*'Teine 13'!G67/'Teine 13'!D67</f>
        <v>0.2</v>
      </c>
      <c r="H67" s="213">
        <f>D67*'Teine 13'!H67/'Teine 13'!D67</f>
        <v>0.6</v>
      </c>
    </row>
    <row r="68" spans="2:13" s="207" customFormat="1">
      <c r="B68" s="249"/>
      <c r="C68" s="197" t="s">
        <v>7</v>
      </c>
      <c r="D68" s="181"/>
      <c r="E68" s="181">
        <f>SUM(E58:E67)</f>
        <v>677.03570000000002</v>
      </c>
      <c r="F68" s="181">
        <f>SUM(F58:F67)</f>
        <v>79.726249999999993</v>
      </c>
      <c r="G68" s="181">
        <f>SUM(G58:G67)</f>
        <v>24.376000000000005</v>
      </c>
      <c r="H68" s="181">
        <f>SUM(H58:H67)</f>
        <v>34.552749999999996</v>
      </c>
    </row>
    <row r="69" spans="2:13">
      <c r="B69" s="219"/>
      <c r="C69" s="220"/>
    </row>
    <row r="70" spans="2:13" s="198" customFormat="1" ht="30" customHeight="1">
      <c r="B70" s="253" t="s">
        <v>12</v>
      </c>
      <c r="C70" s="223"/>
      <c r="D70" s="212" t="s">
        <v>1</v>
      </c>
      <c r="E70" s="212" t="s">
        <v>2</v>
      </c>
      <c r="F70" s="212" t="s">
        <v>3</v>
      </c>
      <c r="G70" s="212" t="s">
        <v>4</v>
      </c>
      <c r="H70" s="212" t="s">
        <v>5</v>
      </c>
    </row>
    <row r="71" spans="2:13">
      <c r="B71" s="254" t="s">
        <v>6</v>
      </c>
      <c r="C71" s="259" t="str">
        <f>'Teine 13'!C71</f>
        <v>Värskekapsahautis kanahakklihaga</v>
      </c>
      <c r="D71" s="215">
        <v>75</v>
      </c>
      <c r="E71" s="215">
        <f>D71*'Teine 13'!E71/'Teine 13'!D71</f>
        <v>91.625</v>
      </c>
      <c r="F71" s="215">
        <f>D71*'Teine 13'!F71/'Teine 13'!D71</f>
        <v>5.05</v>
      </c>
      <c r="G71" s="215">
        <f>D71*'Teine 13'!G71/'Teine 13'!D71</f>
        <v>5.95</v>
      </c>
      <c r="H71" s="215">
        <f>D71*'Teine 13'!H71/'Teine 13'!D71</f>
        <v>3.2625000000000002</v>
      </c>
    </row>
    <row r="72" spans="2:13">
      <c r="B72" s="254" t="s">
        <v>17</v>
      </c>
      <c r="C72" s="259" t="str">
        <f>'Teine 13'!C72</f>
        <v>Värskekapsa-läätsehautis (mahe)</v>
      </c>
      <c r="D72" s="215">
        <v>75</v>
      </c>
      <c r="E72" s="215">
        <f>D72*'Teine 13'!E72/'Teine 13'!D72</f>
        <v>99.25</v>
      </c>
      <c r="F72" s="215">
        <f>D72*'Teine 13'!F72/'Teine 13'!D72</f>
        <v>12.324999999999999</v>
      </c>
      <c r="G72" s="215">
        <f>D72*'Teine 13'!G72/'Teine 13'!D72</f>
        <v>2.625</v>
      </c>
      <c r="H72" s="215">
        <f>D72*'Teine 13'!H72/'Teine 13'!D72</f>
        <v>5.0875000000000004</v>
      </c>
    </row>
    <row r="73" spans="2:13">
      <c r="B73" s="267"/>
      <c r="C73" s="259" t="str">
        <f>'Teine 13'!C73</f>
        <v>Kartul, aurutatud (mahe)</v>
      </c>
      <c r="D73" s="215">
        <v>100</v>
      </c>
      <c r="E73" s="215">
        <f>D73*'Teine 13'!E73/'Teine 13'!D73</f>
        <v>73.95</v>
      </c>
      <c r="F73" s="215">
        <f>D73*'Teine 13'!F73/'Teine 13'!D73</f>
        <v>16.829999999999998</v>
      </c>
      <c r="G73" s="215">
        <f>D73*'Teine 13'!G73/'Teine 13'!D73</f>
        <v>0.10199999999999999</v>
      </c>
      <c r="H73" s="215">
        <f>D73*'Teine 13'!H73/'Teine 13'!D73</f>
        <v>1.9379999999999997</v>
      </c>
    </row>
    <row r="74" spans="2:13">
      <c r="B74" s="200"/>
      <c r="C74" s="259" t="str">
        <f>'Teine 13'!C74</f>
        <v xml:space="preserve">Riis, aurutatud </v>
      </c>
      <c r="D74" s="215">
        <v>100</v>
      </c>
      <c r="E74" s="215">
        <f>D74*'Teine 13'!E74/'Teine 13'!D74</f>
        <v>157.70200000000003</v>
      </c>
      <c r="F74" s="215">
        <f>D74*'Teine 13'!F74/'Teine 13'!D74</f>
        <v>26.875999999999998</v>
      </c>
      <c r="G74" s="215">
        <f>D74*'Teine 13'!G74/'Teine 13'!D74</f>
        <v>4.742</v>
      </c>
      <c r="H74" s="215">
        <f>D74*'Teine 13'!H74/'Teine 13'!D74</f>
        <v>2.2770000000000001</v>
      </c>
    </row>
    <row r="75" spans="2:13">
      <c r="B75" s="200"/>
      <c r="C75" s="259" t="str">
        <f>'Teine 13'!C75</f>
        <v>Ahjuköögiviljad</v>
      </c>
      <c r="D75" s="215">
        <v>50</v>
      </c>
      <c r="E75" s="215">
        <f>D75*'Teine 13'!E75/'Teine 13'!D75</f>
        <v>35.36</v>
      </c>
      <c r="F75" s="215">
        <f>D75*'Teine 13'!F75/'Teine 13'!D75</f>
        <v>5.54</v>
      </c>
      <c r="G75" s="215">
        <f>D75*'Teine 13'!G75/'Teine 13'!D75</f>
        <v>0.72</v>
      </c>
      <c r="H75" s="215">
        <f>D75*'Teine 13'!H75/'Teine 13'!D75</f>
        <v>0.72</v>
      </c>
      <c r="I75" s="210"/>
      <c r="J75" s="210"/>
      <c r="K75" s="210"/>
      <c r="L75" s="210"/>
      <c r="M75" s="210"/>
    </row>
    <row r="76" spans="2:13">
      <c r="B76" s="200"/>
      <c r="C76" s="259" t="str">
        <f>'Teine 13'!C76</f>
        <v>Soe valge kaste (G, L)</v>
      </c>
      <c r="D76" s="215">
        <v>100</v>
      </c>
      <c r="E76" s="215">
        <f>D76*'Teine 13'!E76/'Teine 13'!D76</f>
        <v>118.252</v>
      </c>
      <c r="F76" s="215">
        <f>D76*'Teine 13'!F76/'Teine 13'!D76</f>
        <v>8.1539999999999999</v>
      </c>
      <c r="G76" s="215">
        <f>D76*'Teine 13'!G76/'Teine 13'!D76</f>
        <v>7.8920000000000003</v>
      </c>
      <c r="H76" s="215">
        <f>D76*'Teine 13'!H76/'Teine 13'!D76</f>
        <v>3.7460000000000004</v>
      </c>
    </row>
    <row r="77" spans="2:13">
      <c r="B77" s="263"/>
      <c r="C77" s="259" t="str">
        <f>'Teine 13'!C77</f>
        <v>Mahla-õlikaste</v>
      </c>
      <c r="D77" s="215">
        <v>5</v>
      </c>
      <c r="E77" s="215">
        <f>D77*'Teine 13'!E77/'Teine 13'!D77</f>
        <v>32.189399999999999</v>
      </c>
      <c r="F77" s="215">
        <f>D77*'Teine 13'!F77/'Teine 13'!D77</f>
        <v>9.7050000000000011E-2</v>
      </c>
      <c r="G77" s="215">
        <f>D77*'Teine 13'!G77/'Teine 13'!D77</f>
        <v>3.5305500000000003</v>
      </c>
      <c r="H77" s="215">
        <f>D77*'Teine 13'!H77/'Teine 13'!D77</f>
        <v>1.3550000000000001E-2</v>
      </c>
    </row>
    <row r="78" spans="2:13">
      <c r="B78" s="255"/>
      <c r="C78" s="259" t="str">
        <f>'Teine 13'!C78</f>
        <v>Hiina kapsa salat spinatiga</v>
      </c>
      <c r="D78" s="215">
        <v>50</v>
      </c>
      <c r="E78" s="215">
        <f>D78*'Teine 13'!E78/'Teine 13'!D78</f>
        <v>7.1</v>
      </c>
      <c r="F78" s="215">
        <f>D78*'Teine 13'!F78/'Teine 13'!D78</f>
        <v>1.21</v>
      </c>
      <c r="G78" s="215">
        <f>D78*'Teine 13'!G78/'Teine 13'!D78</f>
        <v>0.08</v>
      </c>
      <c r="H78" s="215">
        <f>D78*'Teine 13'!H78/'Teine 13'!D78</f>
        <v>0.67</v>
      </c>
    </row>
    <row r="79" spans="2:13">
      <c r="B79" s="255"/>
      <c r="C79" s="259" t="str">
        <f>'Teine 13'!C79</f>
        <v>Porgand, tomat, porrulauk</v>
      </c>
      <c r="D79" s="215">
        <v>50</v>
      </c>
      <c r="E79" s="215">
        <f>D79*'Teine 13'!E79/'Teine 13'!D79</f>
        <v>13.053333333333333</v>
      </c>
      <c r="F79" s="215">
        <f>D79*'Teine 13'!F79/'Teine 13'!D79</f>
        <v>3.085</v>
      </c>
      <c r="G79" s="215">
        <f>D79*'Teine 13'!G79/'Teine 13'!D79</f>
        <v>0.11666666666666668</v>
      </c>
      <c r="H79" s="215">
        <f>D79*'Teine 13'!H79/'Teine 13'!D79</f>
        <v>0.50000000000000011</v>
      </c>
    </row>
    <row r="80" spans="2:13">
      <c r="B80" s="255"/>
      <c r="C80" s="259" t="str">
        <f>'Teine 13'!C80</f>
        <v>Seemnesegu (mahe)</v>
      </c>
      <c r="D80" s="215">
        <v>15</v>
      </c>
      <c r="E80" s="215">
        <f>D80*'Teine 13'!E80/'Teine 13'!D80</f>
        <v>91.315050000000014</v>
      </c>
      <c r="F80" s="215">
        <f>D80*'Teine 13'!F80/'Teine 13'!D80</f>
        <v>1.9200000000000004</v>
      </c>
      <c r="G80" s="215">
        <f>D80*'Teine 13'!G80/'Teine 13'!D80</f>
        <v>7.7350500000000011</v>
      </c>
      <c r="H80" s="215">
        <f>D80*'Teine 13'!H80/'Teine 13'!D80</f>
        <v>4.2349499999999995</v>
      </c>
    </row>
    <row r="81" spans="2:8">
      <c r="B81" s="255"/>
      <c r="C81" s="259" t="s">
        <v>104</v>
      </c>
      <c r="D81" s="215">
        <v>25</v>
      </c>
      <c r="E81" s="215">
        <f>D81*'Teine 13'!E81/'Teine 13'!D81</f>
        <v>14.1</v>
      </c>
      <c r="F81" s="215">
        <f>D81*'Teine 13'!F81/'Teine 13'!D81</f>
        <v>1.22</v>
      </c>
      <c r="G81" s="215">
        <f>D81*'Teine 13'!G81/'Teine 13'!D81</f>
        <v>0.64</v>
      </c>
      <c r="H81" s="215">
        <f>D81*'Teine 13'!H81/'Teine 13'!D81</f>
        <v>0.86</v>
      </c>
    </row>
    <row r="82" spans="2:8">
      <c r="B82" s="255"/>
      <c r="C82" s="259" t="str">
        <f>'Teine 13'!C82</f>
        <v>Mahl (erinevad maitsed)</v>
      </c>
      <c r="D82" s="177">
        <v>25</v>
      </c>
      <c r="E82" s="215">
        <f>D82*'Teine 13'!E82/'Teine 13'!D82</f>
        <v>12.132200000000001</v>
      </c>
      <c r="F82" s="215">
        <f>D82*'Teine 13'!F82/'Teine 13'!D82</f>
        <v>2.9455</v>
      </c>
      <c r="G82" s="215">
        <f>D82*'Teine 13'!G82/'Teine 13'!D82</f>
        <v>1.2500000000000001E-2</v>
      </c>
      <c r="H82" s="215">
        <f>D82*'Teine 13'!H82/'Teine 13'!D82</f>
        <v>9.0749999999999997E-2</v>
      </c>
    </row>
    <row r="83" spans="2:8">
      <c r="B83" s="255"/>
      <c r="C83" s="259" t="str">
        <f>'Teine 13'!C83</f>
        <v>Joogijogurt R 1,5%, maitsestatud (L)</v>
      </c>
      <c r="D83" s="177">
        <v>25</v>
      </c>
      <c r="E83" s="215">
        <f>D83*'Teine 13'!E83/'Teine 13'!D83</f>
        <v>18.686499999999999</v>
      </c>
      <c r="F83" s="215">
        <f>D83*'Teine 13'!F83/'Teine 13'!D83</f>
        <v>3.0307499999999998</v>
      </c>
      <c r="G83" s="215">
        <f>D83*'Teine 13'!G83/'Teine 13'!D83</f>
        <v>0.375</v>
      </c>
      <c r="H83" s="215">
        <f>D83*'Teine 13'!H83/'Teine 13'!D83</f>
        <v>0.8</v>
      </c>
    </row>
    <row r="84" spans="2:8">
      <c r="B84" s="256"/>
      <c r="C84" s="259" t="str">
        <f>'Teine 13'!C84</f>
        <v>Vaarika-mündijook</v>
      </c>
      <c r="D84" s="201">
        <v>50</v>
      </c>
      <c r="E84" s="215">
        <f>D84*'Teine 13'!E84/'Teine 13'!D84</f>
        <v>11</v>
      </c>
      <c r="F84" s="215">
        <f>D84*'Teine 13'!F84/'Teine 13'!D84</f>
        <v>2.75</v>
      </c>
      <c r="G84" s="215">
        <f>D84*'Teine 13'!G84/'Teine 13'!D84</f>
        <v>0</v>
      </c>
      <c r="H84" s="215">
        <f>D84*'Teine 13'!H84/'Teine 13'!D84</f>
        <v>0</v>
      </c>
    </row>
    <row r="85" spans="2:8">
      <c r="B85" s="256"/>
      <c r="C85" s="259" t="str">
        <f>'Teine 13'!C85</f>
        <v>Rukkileiva (3 sorti) - ja sepikutoodete valik  (G)</v>
      </c>
      <c r="D85" s="185">
        <v>50</v>
      </c>
      <c r="E85" s="215">
        <f>D85*'Teine 13'!E85/'Teine 13'!D85</f>
        <v>123.1</v>
      </c>
      <c r="F85" s="215">
        <f>D85*'Teine 13'!F85/'Teine 13'!D85</f>
        <v>26.15</v>
      </c>
      <c r="G85" s="215">
        <f>D85*'Teine 13'!G85/'Teine 13'!D85</f>
        <v>1</v>
      </c>
      <c r="H85" s="215">
        <f>D85*'Teine 13'!H85/'Teine 13'!D85</f>
        <v>3.5750000000000002</v>
      </c>
    </row>
    <row r="86" spans="2:8">
      <c r="B86" s="256"/>
      <c r="C86" s="259" t="s">
        <v>45</v>
      </c>
      <c r="D86" s="215">
        <v>100</v>
      </c>
      <c r="E86" s="215">
        <f>D86*'Teine 13'!E86/'Teine 13'!D86</f>
        <v>48.1</v>
      </c>
      <c r="F86" s="215">
        <f>D86*'Teine 13'!F86/'Teine 13'!D86</f>
        <v>10.9</v>
      </c>
      <c r="G86" s="215">
        <f>D86*'Teine 13'!G86/'Teine 13'!D86</f>
        <v>0</v>
      </c>
      <c r="H86" s="215">
        <f>D86*'Teine 13'!H86/'Teine 13'!D86</f>
        <v>0</v>
      </c>
    </row>
    <row r="87" spans="2:8" s="207" customFormat="1">
      <c r="B87" s="249"/>
      <c r="C87" s="197" t="s">
        <v>7</v>
      </c>
      <c r="D87" s="181"/>
      <c r="E87" s="205">
        <f>SUM(E71:E86)</f>
        <v>946.91548333333344</v>
      </c>
      <c r="F87" s="205">
        <f t="shared" ref="F87:H87" si="3">SUM(F71:F86)</f>
        <v>128.08329999999998</v>
      </c>
      <c r="G87" s="205">
        <f t="shared" si="3"/>
        <v>35.520766666666674</v>
      </c>
      <c r="H87" s="205">
        <f t="shared" si="3"/>
        <v>27.77525</v>
      </c>
    </row>
    <row r="88" spans="2:8">
      <c r="C88" s="21" t="s">
        <v>13</v>
      </c>
      <c r="E88" s="232">
        <f>AVERAGE(E22,E36,E55,E68,E87)</f>
        <v>809.45999666666683</v>
      </c>
      <c r="F88" s="232">
        <f>AVERAGE(F22,F36,F55,F68,F87)</f>
        <v>114.69424666666666</v>
      </c>
      <c r="G88" s="232">
        <f>AVERAGE(G22,G36,G55,G68,G87)</f>
        <v>27.767970000000002</v>
      </c>
      <c r="H88" s="232">
        <f>AVERAGE(H22,H36,H55,H68,H87)</f>
        <v>28.145023333333331</v>
      </c>
    </row>
    <row r="89" spans="2:8">
      <c r="B89" s="206" t="s">
        <v>25</v>
      </c>
      <c r="C89" s="21"/>
      <c r="E89" s="233"/>
      <c r="F89" s="234"/>
      <c r="G89" s="234"/>
      <c r="H89" s="234"/>
    </row>
    <row r="90" spans="2:8">
      <c r="B90" s="23" t="s">
        <v>64</v>
      </c>
      <c r="C90" s="4"/>
      <c r="D90" s="4"/>
    </row>
    <row r="91" spans="2:8">
      <c r="B91" s="206" t="s">
        <v>21</v>
      </c>
      <c r="D91" s="29"/>
      <c r="E91" s="4"/>
      <c r="F91" s="4"/>
      <c r="G91" s="4"/>
      <c r="H91" s="164"/>
    </row>
    <row r="92" spans="2:8">
      <c r="B92" s="206" t="s">
        <v>24</v>
      </c>
    </row>
    <row r="93" spans="2:8">
      <c r="B93" s="206" t="s">
        <v>14</v>
      </c>
    </row>
  </sheetData>
  <mergeCells count="2">
    <mergeCell ref="B1:C4"/>
    <mergeCell ref="D1:D5"/>
  </mergeCells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2"/>
  <sheetViews>
    <sheetView zoomScale="90" zoomScaleNormal="90" workbookViewId="0">
      <selection activeCell="D1" sqref="D1:D5"/>
    </sheetView>
  </sheetViews>
  <sheetFormatPr defaultRowHeight="15.5"/>
  <cols>
    <col min="1" max="1" width="8.7265625" style="5"/>
    <col min="2" max="2" width="13.54296875" style="5" customWidth="1"/>
    <col min="3" max="3" width="69.1796875" style="4" customWidth="1"/>
    <col min="4" max="4" width="15.6328125" style="4" customWidth="1"/>
    <col min="5" max="5" width="14.54296875" style="4" bestFit="1" customWidth="1"/>
    <col min="6" max="6" width="15.81640625" style="4" bestFit="1" customWidth="1"/>
    <col min="7" max="8" width="10.81640625" style="4" bestFit="1" customWidth="1"/>
    <col min="9" max="258" width="9.1796875" style="5"/>
    <col min="259" max="259" width="37.7265625" style="5" customWidth="1"/>
    <col min="260" max="261" width="14.26953125" style="5" customWidth="1"/>
    <col min="262" max="262" width="13.54296875" style="5" customWidth="1"/>
    <col min="263" max="263" width="15.7265625" style="5" customWidth="1"/>
    <col min="264" max="264" width="15.54296875" style="5" customWidth="1"/>
    <col min="265" max="514" width="9.1796875" style="5"/>
    <col min="515" max="515" width="37.7265625" style="5" customWidth="1"/>
    <col min="516" max="517" width="14.26953125" style="5" customWidth="1"/>
    <col min="518" max="518" width="13.54296875" style="5" customWidth="1"/>
    <col min="519" max="519" width="15.7265625" style="5" customWidth="1"/>
    <col min="520" max="520" width="15.54296875" style="5" customWidth="1"/>
    <col min="521" max="770" width="9.1796875" style="5"/>
    <col min="771" max="771" width="37.7265625" style="5" customWidth="1"/>
    <col min="772" max="773" width="14.26953125" style="5" customWidth="1"/>
    <col min="774" max="774" width="13.54296875" style="5" customWidth="1"/>
    <col min="775" max="775" width="15.7265625" style="5" customWidth="1"/>
    <col min="776" max="776" width="15.54296875" style="5" customWidth="1"/>
    <col min="777" max="1026" width="9.1796875" style="5"/>
    <col min="1027" max="1027" width="37.7265625" style="5" customWidth="1"/>
    <col min="1028" max="1029" width="14.26953125" style="5" customWidth="1"/>
    <col min="1030" max="1030" width="13.54296875" style="5" customWidth="1"/>
    <col min="1031" max="1031" width="15.7265625" style="5" customWidth="1"/>
    <col min="1032" max="1032" width="15.54296875" style="5" customWidth="1"/>
    <col min="1033" max="1282" width="9.1796875" style="5"/>
    <col min="1283" max="1283" width="37.7265625" style="5" customWidth="1"/>
    <col min="1284" max="1285" width="14.26953125" style="5" customWidth="1"/>
    <col min="1286" max="1286" width="13.54296875" style="5" customWidth="1"/>
    <col min="1287" max="1287" width="15.7265625" style="5" customWidth="1"/>
    <col min="1288" max="1288" width="15.54296875" style="5" customWidth="1"/>
    <col min="1289" max="1538" width="9.1796875" style="5"/>
    <col min="1539" max="1539" width="37.7265625" style="5" customWidth="1"/>
    <col min="1540" max="1541" width="14.26953125" style="5" customWidth="1"/>
    <col min="1542" max="1542" width="13.54296875" style="5" customWidth="1"/>
    <col min="1543" max="1543" width="15.7265625" style="5" customWidth="1"/>
    <col min="1544" max="1544" width="15.54296875" style="5" customWidth="1"/>
    <col min="1545" max="1794" width="9.1796875" style="5"/>
    <col min="1795" max="1795" width="37.7265625" style="5" customWidth="1"/>
    <col min="1796" max="1797" width="14.26953125" style="5" customWidth="1"/>
    <col min="1798" max="1798" width="13.54296875" style="5" customWidth="1"/>
    <col min="1799" max="1799" width="15.7265625" style="5" customWidth="1"/>
    <col min="1800" max="1800" width="15.54296875" style="5" customWidth="1"/>
    <col min="1801" max="2050" width="9.1796875" style="5"/>
    <col min="2051" max="2051" width="37.7265625" style="5" customWidth="1"/>
    <col min="2052" max="2053" width="14.26953125" style="5" customWidth="1"/>
    <col min="2054" max="2054" width="13.54296875" style="5" customWidth="1"/>
    <col min="2055" max="2055" width="15.7265625" style="5" customWidth="1"/>
    <col min="2056" max="2056" width="15.54296875" style="5" customWidth="1"/>
    <col min="2057" max="2306" width="9.1796875" style="5"/>
    <col min="2307" max="2307" width="37.7265625" style="5" customWidth="1"/>
    <col min="2308" max="2309" width="14.26953125" style="5" customWidth="1"/>
    <col min="2310" max="2310" width="13.54296875" style="5" customWidth="1"/>
    <col min="2311" max="2311" width="15.7265625" style="5" customWidth="1"/>
    <col min="2312" max="2312" width="15.54296875" style="5" customWidth="1"/>
    <col min="2313" max="2562" width="9.1796875" style="5"/>
    <col min="2563" max="2563" width="37.7265625" style="5" customWidth="1"/>
    <col min="2564" max="2565" width="14.26953125" style="5" customWidth="1"/>
    <col min="2566" max="2566" width="13.54296875" style="5" customWidth="1"/>
    <col min="2567" max="2567" width="15.7265625" style="5" customWidth="1"/>
    <col min="2568" max="2568" width="15.54296875" style="5" customWidth="1"/>
    <col min="2569" max="2818" width="9.1796875" style="5"/>
    <col min="2819" max="2819" width="37.7265625" style="5" customWidth="1"/>
    <col min="2820" max="2821" width="14.26953125" style="5" customWidth="1"/>
    <col min="2822" max="2822" width="13.54296875" style="5" customWidth="1"/>
    <col min="2823" max="2823" width="15.7265625" style="5" customWidth="1"/>
    <col min="2824" max="2824" width="15.54296875" style="5" customWidth="1"/>
    <col min="2825" max="3074" width="9.1796875" style="5"/>
    <col min="3075" max="3075" width="37.7265625" style="5" customWidth="1"/>
    <col min="3076" max="3077" width="14.26953125" style="5" customWidth="1"/>
    <col min="3078" max="3078" width="13.54296875" style="5" customWidth="1"/>
    <col min="3079" max="3079" width="15.7265625" style="5" customWidth="1"/>
    <col min="3080" max="3080" width="15.54296875" style="5" customWidth="1"/>
    <col min="3081" max="3330" width="9.1796875" style="5"/>
    <col min="3331" max="3331" width="37.7265625" style="5" customWidth="1"/>
    <col min="3332" max="3333" width="14.26953125" style="5" customWidth="1"/>
    <col min="3334" max="3334" width="13.54296875" style="5" customWidth="1"/>
    <col min="3335" max="3335" width="15.7265625" style="5" customWidth="1"/>
    <col min="3336" max="3336" width="15.54296875" style="5" customWidth="1"/>
    <col min="3337" max="3586" width="9.1796875" style="5"/>
    <col min="3587" max="3587" width="37.7265625" style="5" customWidth="1"/>
    <col min="3588" max="3589" width="14.26953125" style="5" customWidth="1"/>
    <col min="3590" max="3590" width="13.54296875" style="5" customWidth="1"/>
    <col min="3591" max="3591" width="15.7265625" style="5" customWidth="1"/>
    <col min="3592" max="3592" width="15.54296875" style="5" customWidth="1"/>
    <col min="3593" max="3842" width="9.1796875" style="5"/>
    <col min="3843" max="3843" width="37.7265625" style="5" customWidth="1"/>
    <col min="3844" max="3845" width="14.26953125" style="5" customWidth="1"/>
    <col min="3846" max="3846" width="13.54296875" style="5" customWidth="1"/>
    <col min="3847" max="3847" width="15.7265625" style="5" customWidth="1"/>
    <col min="3848" max="3848" width="15.54296875" style="5" customWidth="1"/>
    <col min="3849" max="4098" width="9.1796875" style="5"/>
    <col min="4099" max="4099" width="37.7265625" style="5" customWidth="1"/>
    <col min="4100" max="4101" width="14.26953125" style="5" customWidth="1"/>
    <col min="4102" max="4102" width="13.54296875" style="5" customWidth="1"/>
    <col min="4103" max="4103" width="15.7265625" style="5" customWidth="1"/>
    <col min="4104" max="4104" width="15.54296875" style="5" customWidth="1"/>
    <col min="4105" max="4354" width="9.1796875" style="5"/>
    <col min="4355" max="4355" width="37.7265625" style="5" customWidth="1"/>
    <col min="4356" max="4357" width="14.26953125" style="5" customWidth="1"/>
    <col min="4358" max="4358" width="13.54296875" style="5" customWidth="1"/>
    <col min="4359" max="4359" width="15.7265625" style="5" customWidth="1"/>
    <col min="4360" max="4360" width="15.54296875" style="5" customWidth="1"/>
    <col min="4361" max="4610" width="9.1796875" style="5"/>
    <col min="4611" max="4611" width="37.7265625" style="5" customWidth="1"/>
    <col min="4612" max="4613" width="14.26953125" style="5" customWidth="1"/>
    <col min="4614" max="4614" width="13.54296875" style="5" customWidth="1"/>
    <col min="4615" max="4615" width="15.7265625" style="5" customWidth="1"/>
    <col min="4616" max="4616" width="15.54296875" style="5" customWidth="1"/>
    <col min="4617" max="4866" width="9.1796875" style="5"/>
    <col min="4867" max="4867" width="37.7265625" style="5" customWidth="1"/>
    <col min="4868" max="4869" width="14.26953125" style="5" customWidth="1"/>
    <col min="4870" max="4870" width="13.54296875" style="5" customWidth="1"/>
    <col min="4871" max="4871" width="15.7265625" style="5" customWidth="1"/>
    <col min="4872" max="4872" width="15.54296875" style="5" customWidth="1"/>
    <col min="4873" max="5122" width="9.1796875" style="5"/>
    <col min="5123" max="5123" width="37.7265625" style="5" customWidth="1"/>
    <col min="5124" max="5125" width="14.26953125" style="5" customWidth="1"/>
    <col min="5126" max="5126" width="13.54296875" style="5" customWidth="1"/>
    <col min="5127" max="5127" width="15.7265625" style="5" customWidth="1"/>
    <col min="5128" max="5128" width="15.54296875" style="5" customWidth="1"/>
    <col min="5129" max="5378" width="9.1796875" style="5"/>
    <col min="5379" max="5379" width="37.7265625" style="5" customWidth="1"/>
    <col min="5380" max="5381" width="14.26953125" style="5" customWidth="1"/>
    <col min="5382" max="5382" width="13.54296875" style="5" customWidth="1"/>
    <col min="5383" max="5383" width="15.7265625" style="5" customWidth="1"/>
    <col min="5384" max="5384" width="15.54296875" style="5" customWidth="1"/>
    <col min="5385" max="5634" width="9.1796875" style="5"/>
    <col min="5635" max="5635" width="37.7265625" style="5" customWidth="1"/>
    <col min="5636" max="5637" width="14.26953125" style="5" customWidth="1"/>
    <col min="5638" max="5638" width="13.54296875" style="5" customWidth="1"/>
    <col min="5639" max="5639" width="15.7265625" style="5" customWidth="1"/>
    <col min="5640" max="5640" width="15.54296875" style="5" customWidth="1"/>
    <col min="5641" max="5890" width="9.1796875" style="5"/>
    <col min="5891" max="5891" width="37.7265625" style="5" customWidth="1"/>
    <col min="5892" max="5893" width="14.26953125" style="5" customWidth="1"/>
    <col min="5894" max="5894" width="13.54296875" style="5" customWidth="1"/>
    <col min="5895" max="5895" width="15.7265625" style="5" customWidth="1"/>
    <col min="5896" max="5896" width="15.54296875" style="5" customWidth="1"/>
    <col min="5897" max="6146" width="9.1796875" style="5"/>
    <col min="6147" max="6147" width="37.7265625" style="5" customWidth="1"/>
    <col min="6148" max="6149" width="14.26953125" style="5" customWidth="1"/>
    <col min="6150" max="6150" width="13.54296875" style="5" customWidth="1"/>
    <col min="6151" max="6151" width="15.7265625" style="5" customWidth="1"/>
    <col min="6152" max="6152" width="15.54296875" style="5" customWidth="1"/>
    <col min="6153" max="6402" width="9.1796875" style="5"/>
    <col min="6403" max="6403" width="37.7265625" style="5" customWidth="1"/>
    <col min="6404" max="6405" width="14.26953125" style="5" customWidth="1"/>
    <col min="6406" max="6406" width="13.54296875" style="5" customWidth="1"/>
    <col min="6407" max="6407" width="15.7265625" style="5" customWidth="1"/>
    <col min="6408" max="6408" width="15.54296875" style="5" customWidth="1"/>
    <col min="6409" max="6658" width="9.1796875" style="5"/>
    <col min="6659" max="6659" width="37.7265625" style="5" customWidth="1"/>
    <col min="6660" max="6661" width="14.26953125" style="5" customWidth="1"/>
    <col min="6662" max="6662" width="13.54296875" style="5" customWidth="1"/>
    <col min="6663" max="6663" width="15.7265625" style="5" customWidth="1"/>
    <col min="6664" max="6664" width="15.54296875" style="5" customWidth="1"/>
    <col min="6665" max="6914" width="9.1796875" style="5"/>
    <col min="6915" max="6915" width="37.7265625" style="5" customWidth="1"/>
    <col min="6916" max="6917" width="14.26953125" style="5" customWidth="1"/>
    <col min="6918" max="6918" width="13.54296875" style="5" customWidth="1"/>
    <col min="6919" max="6919" width="15.7265625" style="5" customWidth="1"/>
    <col min="6920" max="6920" width="15.54296875" style="5" customWidth="1"/>
    <col min="6921" max="7170" width="9.1796875" style="5"/>
    <col min="7171" max="7171" width="37.7265625" style="5" customWidth="1"/>
    <col min="7172" max="7173" width="14.26953125" style="5" customWidth="1"/>
    <col min="7174" max="7174" width="13.54296875" style="5" customWidth="1"/>
    <col min="7175" max="7175" width="15.7265625" style="5" customWidth="1"/>
    <col min="7176" max="7176" width="15.54296875" style="5" customWidth="1"/>
    <col min="7177" max="7426" width="9.1796875" style="5"/>
    <col min="7427" max="7427" width="37.7265625" style="5" customWidth="1"/>
    <col min="7428" max="7429" width="14.26953125" style="5" customWidth="1"/>
    <col min="7430" max="7430" width="13.54296875" style="5" customWidth="1"/>
    <col min="7431" max="7431" width="15.7265625" style="5" customWidth="1"/>
    <col min="7432" max="7432" width="15.54296875" style="5" customWidth="1"/>
    <col min="7433" max="7682" width="9.1796875" style="5"/>
    <col min="7683" max="7683" width="37.7265625" style="5" customWidth="1"/>
    <col min="7684" max="7685" width="14.26953125" style="5" customWidth="1"/>
    <col min="7686" max="7686" width="13.54296875" style="5" customWidth="1"/>
    <col min="7687" max="7687" width="15.7265625" style="5" customWidth="1"/>
    <col min="7688" max="7688" width="15.54296875" style="5" customWidth="1"/>
    <col min="7689" max="7938" width="9.1796875" style="5"/>
    <col min="7939" max="7939" width="37.7265625" style="5" customWidth="1"/>
    <col min="7940" max="7941" width="14.26953125" style="5" customWidth="1"/>
    <col min="7942" max="7942" width="13.54296875" style="5" customWidth="1"/>
    <col min="7943" max="7943" width="15.7265625" style="5" customWidth="1"/>
    <col min="7944" max="7944" width="15.54296875" style="5" customWidth="1"/>
    <col min="7945" max="8194" width="9.1796875" style="5"/>
    <col min="8195" max="8195" width="37.7265625" style="5" customWidth="1"/>
    <col min="8196" max="8197" width="14.26953125" style="5" customWidth="1"/>
    <col min="8198" max="8198" width="13.54296875" style="5" customWidth="1"/>
    <col min="8199" max="8199" width="15.7265625" style="5" customWidth="1"/>
    <col min="8200" max="8200" width="15.54296875" style="5" customWidth="1"/>
    <col min="8201" max="8450" width="9.1796875" style="5"/>
    <col min="8451" max="8451" width="37.7265625" style="5" customWidth="1"/>
    <col min="8452" max="8453" width="14.26953125" style="5" customWidth="1"/>
    <col min="8454" max="8454" width="13.54296875" style="5" customWidth="1"/>
    <col min="8455" max="8455" width="15.7265625" style="5" customWidth="1"/>
    <col min="8456" max="8456" width="15.54296875" style="5" customWidth="1"/>
    <col min="8457" max="8706" width="9.1796875" style="5"/>
    <col min="8707" max="8707" width="37.7265625" style="5" customWidth="1"/>
    <col min="8708" max="8709" width="14.26953125" style="5" customWidth="1"/>
    <col min="8710" max="8710" width="13.54296875" style="5" customWidth="1"/>
    <col min="8711" max="8711" width="15.7265625" style="5" customWidth="1"/>
    <col min="8712" max="8712" width="15.54296875" style="5" customWidth="1"/>
    <col min="8713" max="8962" width="9.1796875" style="5"/>
    <col min="8963" max="8963" width="37.7265625" style="5" customWidth="1"/>
    <col min="8964" max="8965" width="14.26953125" style="5" customWidth="1"/>
    <col min="8966" max="8966" width="13.54296875" style="5" customWidth="1"/>
    <col min="8967" max="8967" width="15.7265625" style="5" customWidth="1"/>
    <col min="8968" max="8968" width="15.54296875" style="5" customWidth="1"/>
    <col min="8969" max="9218" width="9.1796875" style="5"/>
    <col min="9219" max="9219" width="37.7265625" style="5" customWidth="1"/>
    <col min="9220" max="9221" width="14.26953125" style="5" customWidth="1"/>
    <col min="9222" max="9222" width="13.54296875" style="5" customWidth="1"/>
    <col min="9223" max="9223" width="15.7265625" style="5" customWidth="1"/>
    <col min="9224" max="9224" width="15.54296875" style="5" customWidth="1"/>
    <col min="9225" max="9474" width="9.1796875" style="5"/>
    <col min="9475" max="9475" width="37.7265625" style="5" customWidth="1"/>
    <col min="9476" max="9477" width="14.26953125" style="5" customWidth="1"/>
    <col min="9478" max="9478" width="13.54296875" style="5" customWidth="1"/>
    <col min="9479" max="9479" width="15.7265625" style="5" customWidth="1"/>
    <col min="9480" max="9480" width="15.54296875" style="5" customWidth="1"/>
    <col min="9481" max="9730" width="9.1796875" style="5"/>
    <col min="9731" max="9731" width="37.7265625" style="5" customWidth="1"/>
    <col min="9732" max="9733" width="14.26953125" style="5" customWidth="1"/>
    <col min="9734" max="9734" width="13.54296875" style="5" customWidth="1"/>
    <col min="9735" max="9735" width="15.7265625" style="5" customWidth="1"/>
    <col min="9736" max="9736" width="15.54296875" style="5" customWidth="1"/>
    <col min="9737" max="9986" width="9.1796875" style="5"/>
    <col min="9987" max="9987" width="37.7265625" style="5" customWidth="1"/>
    <col min="9988" max="9989" width="14.26953125" style="5" customWidth="1"/>
    <col min="9990" max="9990" width="13.54296875" style="5" customWidth="1"/>
    <col min="9991" max="9991" width="15.7265625" style="5" customWidth="1"/>
    <col min="9992" max="9992" width="15.54296875" style="5" customWidth="1"/>
    <col min="9993" max="10242" width="9.1796875" style="5"/>
    <col min="10243" max="10243" width="37.7265625" style="5" customWidth="1"/>
    <col min="10244" max="10245" width="14.26953125" style="5" customWidth="1"/>
    <col min="10246" max="10246" width="13.54296875" style="5" customWidth="1"/>
    <col min="10247" max="10247" width="15.7265625" style="5" customWidth="1"/>
    <col min="10248" max="10248" width="15.54296875" style="5" customWidth="1"/>
    <col min="10249" max="10498" width="9.1796875" style="5"/>
    <col min="10499" max="10499" width="37.7265625" style="5" customWidth="1"/>
    <col min="10500" max="10501" width="14.26953125" style="5" customWidth="1"/>
    <col min="10502" max="10502" width="13.54296875" style="5" customWidth="1"/>
    <col min="10503" max="10503" width="15.7265625" style="5" customWidth="1"/>
    <col min="10504" max="10504" width="15.54296875" style="5" customWidth="1"/>
    <col min="10505" max="10754" width="9.1796875" style="5"/>
    <col min="10755" max="10755" width="37.7265625" style="5" customWidth="1"/>
    <col min="10756" max="10757" width="14.26953125" style="5" customWidth="1"/>
    <col min="10758" max="10758" width="13.54296875" style="5" customWidth="1"/>
    <col min="10759" max="10759" width="15.7265625" style="5" customWidth="1"/>
    <col min="10760" max="10760" width="15.54296875" style="5" customWidth="1"/>
    <col min="10761" max="11010" width="9.1796875" style="5"/>
    <col min="11011" max="11011" width="37.7265625" style="5" customWidth="1"/>
    <col min="11012" max="11013" width="14.26953125" style="5" customWidth="1"/>
    <col min="11014" max="11014" width="13.54296875" style="5" customWidth="1"/>
    <col min="11015" max="11015" width="15.7265625" style="5" customWidth="1"/>
    <col min="11016" max="11016" width="15.54296875" style="5" customWidth="1"/>
    <col min="11017" max="11266" width="9.1796875" style="5"/>
    <col min="11267" max="11267" width="37.7265625" style="5" customWidth="1"/>
    <col min="11268" max="11269" width="14.26953125" style="5" customWidth="1"/>
    <col min="11270" max="11270" width="13.54296875" style="5" customWidth="1"/>
    <col min="11271" max="11271" width="15.7265625" style="5" customWidth="1"/>
    <col min="11272" max="11272" width="15.54296875" style="5" customWidth="1"/>
    <col min="11273" max="11522" width="9.1796875" style="5"/>
    <col min="11523" max="11523" width="37.7265625" style="5" customWidth="1"/>
    <col min="11524" max="11525" width="14.26953125" style="5" customWidth="1"/>
    <col min="11526" max="11526" width="13.54296875" style="5" customWidth="1"/>
    <col min="11527" max="11527" width="15.7265625" style="5" customWidth="1"/>
    <col min="11528" max="11528" width="15.54296875" style="5" customWidth="1"/>
    <col min="11529" max="11778" width="9.1796875" style="5"/>
    <col min="11779" max="11779" width="37.7265625" style="5" customWidth="1"/>
    <col min="11780" max="11781" width="14.26953125" style="5" customWidth="1"/>
    <col min="11782" max="11782" width="13.54296875" style="5" customWidth="1"/>
    <col min="11783" max="11783" width="15.7265625" style="5" customWidth="1"/>
    <col min="11784" max="11784" width="15.54296875" style="5" customWidth="1"/>
    <col min="11785" max="12034" width="9.1796875" style="5"/>
    <col min="12035" max="12035" width="37.7265625" style="5" customWidth="1"/>
    <col min="12036" max="12037" width="14.26953125" style="5" customWidth="1"/>
    <col min="12038" max="12038" width="13.54296875" style="5" customWidth="1"/>
    <col min="12039" max="12039" width="15.7265625" style="5" customWidth="1"/>
    <col min="12040" max="12040" width="15.54296875" style="5" customWidth="1"/>
    <col min="12041" max="12290" width="9.1796875" style="5"/>
    <col min="12291" max="12291" width="37.7265625" style="5" customWidth="1"/>
    <col min="12292" max="12293" width="14.26953125" style="5" customWidth="1"/>
    <col min="12294" max="12294" width="13.54296875" style="5" customWidth="1"/>
    <col min="12295" max="12295" width="15.7265625" style="5" customWidth="1"/>
    <col min="12296" max="12296" width="15.54296875" style="5" customWidth="1"/>
    <col min="12297" max="12546" width="9.1796875" style="5"/>
    <col min="12547" max="12547" width="37.7265625" style="5" customWidth="1"/>
    <col min="12548" max="12549" width="14.26953125" style="5" customWidth="1"/>
    <col min="12550" max="12550" width="13.54296875" style="5" customWidth="1"/>
    <col min="12551" max="12551" width="15.7265625" style="5" customWidth="1"/>
    <col min="12552" max="12552" width="15.54296875" style="5" customWidth="1"/>
    <col min="12553" max="12802" width="9.1796875" style="5"/>
    <col min="12803" max="12803" width="37.7265625" style="5" customWidth="1"/>
    <col min="12804" max="12805" width="14.26953125" style="5" customWidth="1"/>
    <col min="12806" max="12806" width="13.54296875" style="5" customWidth="1"/>
    <col min="12807" max="12807" width="15.7265625" style="5" customWidth="1"/>
    <col min="12808" max="12808" width="15.54296875" style="5" customWidth="1"/>
    <col min="12809" max="13058" width="9.1796875" style="5"/>
    <col min="13059" max="13059" width="37.7265625" style="5" customWidth="1"/>
    <col min="13060" max="13061" width="14.26953125" style="5" customWidth="1"/>
    <col min="13062" max="13062" width="13.54296875" style="5" customWidth="1"/>
    <col min="13063" max="13063" width="15.7265625" style="5" customWidth="1"/>
    <col min="13064" max="13064" width="15.54296875" style="5" customWidth="1"/>
    <col min="13065" max="13314" width="9.1796875" style="5"/>
    <col min="13315" max="13315" width="37.7265625" style="5" customWidth="1"/>
    <col min="13316" max="13317" width="14.26953125" style="5" customWidth="1"/>
    <col min="13318" max="13318" width="13.54296875" style="5" customWidth="1"/>
    <col min="13319" max="13319" width="15.7265625" style="5" customWidth="1"/>
    <col min="13320" max="13320" width="15.54296875" style="5" customWidth="1"/>
    <col min="13321" max="13570" width="9.1796875" style="5"/>
    <col min="13571" max="13571" width="37.7265625" style="5" customWidth="1"/>
    <col min="13572" max="13573" width="14.26953125" style="5" customWidth="1"/>
    <col min="13574" max="13574" width="13.54296875" style="5" customWidth="1"/>
    <col min="13575" max="13575" width="15.7265625" style="5" customWidth="1"/>
    <col min="13576" max="13576" width="15.54296875" style="5" customWidth="1"/>
    <col min="13577" max="13826" width="9.1796875" style="5"/>
    <col min="13827" max="13827" width="37.7265625" style="5" customWidth="1"/>
    <col min="13828" max="13829" width="14.26953125" style="5" customWidth="1"/>
    <col min="13830" max="13830" width="13.54296875" style="5" customWidth="1"/>
    <col min="13831" max="13831" width="15.7265625" style="5" customWidth="1"/>
    <col min="13832" max="13832" width="15.54296875" style="5" customWidth="1"/>
    <col min="13833" max="14082" width="9.1796875" style="5"/>
    <col min="14083" max="14083" width="37.7265625" style="5" customWidth="1"/>
    <col min="14084" max="14085" width="14.26953125" style="5" customWidth="1"/>
    <col min="14086" max="14086" width="13.54296875" style="5" customWidth="1"/>
    <col min="14087" max="14087" width="15.7265625" style="5" customWidth="1"/>
    <col min="14088" max="14088" width="15.54296875" style="5" customWidth="1"/>
    <col min="14089" max="14338" width="9.1796875" style="5"/>
    <col min="14339" max="14339" width="37.7265625" style="5" customWidth="1"/>
    <col min="14340" max="14341" width="14.26953125" style="5" customWidth="1"/>
    <col min="14342" max="14342" width="13.54296875" style="5" customWidth="1"/>
    <col min="14343" max="14343" width="15.7265625" style="5" customWidth="1"/>
    <col min="14344" max="14344" width="15.54296875" style="5" customWidth="1"/>
    <col min="14345" max="14594" width="9.1796875" style="5"/>
    <col min="14595" max="14595" width="37.7265625" style="5" customWidth="1"/>
    <col min="14596" max="14597" width="14.26953125" style="5" customWidth="1"/>
    <col min="14598" max="14598" width="13.54296875" style="5" customWidth="1"/>
    <col min="14599" max="14599" width="15.7265625" style="5" customWidth="1"/>
    <col min="14600" max="14600" width="15.54296875" style="5" customWidth="1"/>
    <col min="14601" max="14850" width="9.1796875" style="5"/>
    <col min="14851" max="14851" width="37.7265625" style="5" customWidth="1"/>
    <col min="14852" max="14853" width="14.26953125" style="5" customWidth="1"/>
    <col min="14854" max="14854" width="13.54296875" style="5" customWidth="1"/>
    <col min="14855" max="14855" width="15.7265625" style="5" customWidth="1"/>
    <col min="14856" max="14856" width="15.54296875" style="5" customWidth="1"/>
    <col min="14857" max="15106" width="9.1796875" style="5"/>
    <col min="15107" max="15107" width="37.7265625" style="5" customWidth="1"/>
    <col min="15108" max="15109" width="14.26953125" style="5" customWidth="1"/>
    <col min="15110" max="15110" width="13.54296875" style="5" customWidth="1"/>
    <col min="15111" max="15111" width="15.7265625" style="5" customWidth="1"/>
    <col min="15112" max="15112" width="15.54296875" style="5" customWidth="1"/>
    <col min="15113" max="15362" width="9.1796875" style="5"/>
    <col min="15363" max="15363" width="37.7265625" style="5" customWidth="1"/>
    <col min="15364" max="15365" width="14.26953125" style="5" customWidth="1"/>
    <col min="15366" max="15366" width="13.54296875" style="5" customWidth="1"/>
    <col min="15367" max="15367" width="15.7265625" style="5" customWidth="1"/>
    <col min="15368" max="15368" width="15.54296875" style="5" customWidth="1"/>
    <col min="15369" max="15618" width="9.1796875" style="5"/>
    <col min="15619" max="15619" width="37.7265625" style="5" customWidth="1"/>
    <col min="15620" max="15621" width="14.26953125" style="5" customWidth="1"/>
    <col min="15622" max="15622" width="13.54296875" style="5" customWidth="1"/>
    <col min="15623" max="15623" width="15.7265625" style="5" customWidth="1"/>
    <col min="15624" max="15624" width="15.54296875" style="5" customWidth="1"/>
    <col min="15625" max="15874" width="9.1796875" style="5"/>
    <col min="15875" max="15875" width="37.7265625" style="5" customWidth="1"/>
    <col min="15876" max="15877" width="14.26953125" style="5" customWidth="1"/>
    <col min="15878" max="15878" width="13.54296875" style="5" customWidth="1"/>
    <col min="15879" max="15879" width="15.7265625" style="5" customWidth="1"/>
    <col min="15880" max="15880" width="15.54296875" style="5" customWidth="1"/>
    <col min="15881" max="16130" width="9.1796875" style="5"/>
    <col min="16131" max="16131" width="37.7265625" style="5" customWidth="1"/>
    <col min="16132" max="16133" width="14.26953125" style="5" customWidth="1"/>
    <col min="16134" max="16134" width="13.54296875" style="5" customWidth="1"/>
    <col min="16135" max="16135" width="15.7265625" style="5" customWidth="1"/>
    <col min="16136" max="16136" width="15.54296875" style="5" customWidth="1"/>
    <col min="16137" max="16384" width="9.1796875" style="5"/>
  </cols>
  <sheetData>
    <row r="1" spans="2:15">
      <c r="B1" s="317"/>
      <c r="C1" s="317"/>
      <c r="D1" s="315"/>
    </row>
    <row r="2" spans="2:15">
      <c r="B2" s="317"/>
      <c r="C2" s="317"/>
      <c r="D2" s="315"/>
    </row>
    <row r="3" spans="2:15">
      <c r="B3" s="317"/>
      <c r="C3" s="317"/>
      <c r="D3" s="315"/>
    </row>
    <row r="4" spans="2:15">
      <c r="B4" s="317"/>
      <c r="C4" s="317"/>
      <c r="D4" s="315"/>
    </row>
    <row r="5" spans="2:15" ht="24" customHeight="1">
      <c r="B5" s="1" t="s">
        <v>105</v>
      </c>
      <c r="C5" s="2"/>
      <c r="D5" s="316"/>
      <c r="E5" s="3"/>
      <c r="F5" s="3"/>
    </row>
    <row r="6" spans="2:15" ht="24" customHeight="1">
      <c r="B6" s="36" t="s">
        <v>0</v>
      </c>
      <c r="C6" s="138"/>
      <c r="D6" s="264" t="s">
        <v>1</v>
      </c>
      <c r="E6" s="264" t="s">
        <v>2</v>
      </c>
      <c r="F6" s="264" t="s">
        <v>3</v>
      </c>
      <c r="G6" s="264" t="s">
        <v>4</v>
      </c>
      <c r="H6" s="264" t="s">
        <v>5</v>
      </c>
    </row>
    <row r="7" spans="2:15" ht="17.25" customHeight="1">
      <c r="B7" s="27" t="s">
        <v>6</v>
      </c>
      <c r="C7" s="139" t="s">
        <v>109</v>
      </c>
      <c r="D7" s="6">
        <v>60</v>
      </c>
      <c r="E7" s="6">
        <v>68.400000000000006</v>
      </c>
      <c r="F7" s="6">
        <v>5.01</v>
      </c>
      <c r="G7" s="6">
        <v>3.54</v>
      </c>
      <c r="H7" s="6">
        <v>3.72</v>
      </c>
    </row>
    <row r="8" spans="2:15" ht="17.25" customHeight="1">
      <c r="B8" s="27" t="s">
        <v>17</v>
      </c>
      <c r="C8" s="139" t="s">
        <v>153</v>
      </c>
      <c r="D8" s="6">
        <v>60</v>
      </c>
      <c r="E8" s="6">
        <v>27.9</v>
      </c>
      <c r="F8" s="6">
        <v>3.84</v>
      </c>
      <c r="G8" s="6">
        <v>0.95799999999999996</v>
      </c>
      <c r="H8" s="6">
        <v>0.71</v>
      </c>
    </row>
    <row r="9" spans="2:15">
      <c r="B9" s="28"/>
      <c r="C9" s="139" t="s">
        <v>80</v>
      </c>
      <c r="D9" s="6">
        <v>60</v>
      </c>
      <c r="E9" s="6">
        <v>102.93899999999999</v>
      </c>
      <c r="F9" s="6">
        <v>21.394199999999998</v>
      </c>
      <c r="G9" s="6">
        <v>0.80699999999999994</v>
      </c>
      <c r="H9" s="6">
        <v>3.4061999999999997</v>
      </c>
    </row>
    <row r="10" spans="2:15" s="4" customFormat="1">
      <c r="B10" s="28"/>
      <c r="C10" s="139" t="s">
        <v>30</v>
      </c>
      <c r="D10" s="6">
        <v>60</v>
      </c>
      <c r="E10" s="6">
        <v>94.621200000000002</v>
      </c>
      <c r="F10" s="6">
        <v>16.125599999999999</v>
      </c>
      <c r="G10" s="6">
        <v>2.8451999999999997</v>
      </c>
      <c r="H10" s="6">
        <v>1.3662000000000001</v>
      </c>
      <c r="L10" s="5"/>
      <c r="M10" s="5"/>
      <c r="N10" s="5"/>
      <c r="O10" s="5"/>
    </row>
    <row r="11" spans="2:15">
      <c r="B11" s="28"/>
      <c r="C11" s="139" t="s">
        <v>32</v>
      </c>
      <c r="D11" s="6">
        <v>50</v>
      </c>
      <c r="E11" s="6">
        <v>17.236499999999999</v>
      </c>
      <c r="F11" s="6">
        <v>4.5220000000000002</v>
      </c>
      <c r="G11" s="6">
        <v>0.1065</v>
      </c>
      <c r="H11" s="6">
        <v>0.31900000000000001</v>
      </c>
      <c r="L11" s="4"/>
      <c r="M11" s="4"/>
      <c r="N11" s="4"/>
      <c r="O11" s="4"/>
    </row>
    <row r="12" spans="2:15">
      <c r="B12" s="28"/>
      <c r="C12" s="139" t="s">
        <v>33</v>
      </c>
      <c r="D12" s="6">
        <v>10</v>
      </c>
      <c r="E12" s="6">
        <v>4.1116999999999999</v>
      </c>
      <c r="F12" s="6">
        <v>0.54580000000000006</v>
      </c>
      <c r="G12" s="6">
        <v>4.9100000000000005E-2</v>
      </c>
      <c r="H12" s="6">
        <v>0.38</v>
      </c>
      <c r="L12" s="4"/>
      <c r="M12" s="4"/>
      <c r="N12" s="4"/>
      <c r="O12" s="4"/>
    </row>
    <row r="13" spans="2:15">
      <c r="B13" s="28"/>
      <c r="C13" s="139" t="s">
        <v>57</v>
      </c>
      <c r="D13" s="6">
        <v>50</v>
      </c>
      <c r="E13" s="6">
        <v>20.9</v>
      </c>
      <c r="F13" s="6">
        <v>4.7975000000000003</v>
      </c>
      <c r="G13" s="6">
        <v>9.8500000000000004E-2</v>
      </c>
      <c r="H13" s="6">
        <v>0.85550000000000004</v>
      </c>
      <c r="L13" s="4"/>
      <c r="M13" s="4"/>
      <c r="N13" s="4"/>
      <c r="O13" s="4"/>
    </row>
    <row r="14" spans="2:15">
      <c r="B14" s="28"/>
      <c r="C14" s="139" t="s">
        <v>31</v>
      </c>
      <c r="D14" s="15">
        <v>30</v>
      </c>
      <c r="E14" s="6">
        <v>5.07</v>
      </c>
      <c r="F14" s="6">
        <v>1.1000000000000001</v>
      </c>
      <c r="G14" s="6">
        <v>0.05</v>
      </c>
      <c r="H14" s="6">
        <v>0.26</v>
      </c>
    </row>
    <row r="15" spans="2:15">
      <c r="B15" s="28"/>
      <c r="C15" s="139" t="s">
        <v>29</v>
      </c>
      <c r="D15" s="6">
        <v>15</v>
      </c>
      <c r="E15" s="6">
        <v>91.745249999999999</v>
      </c>
      <c r="F15" s="6">
        <v>1.9462499999999998</v>
      </c>
      <c r="G15" s="6">
        <v>8.0107499999999998</v>
      </c>
      <c r="H15" s="6">
        <v>3.8287499999999994</v>
      </c>
    </row>
    <row r="16" spans="2:15">
      <c r="B16" s="28"/>
      <c r="C16" s="139" t="s">
        <v>48</v>
      </c>
      <c r="D16" s="6">
        <v>25</v>
      </c>
      <c r="E16" s="6">
        <v>14.1</v>
      </c>
      <c r="F16" s="6">
        <v>1.22</v>
      </c>
      <c r="G16" s="6">
        <v>0.64</v>
      </c>
      <c r="H16" s="6">
        <v>0.86</v>
      </c>
    </row>
    <row r="17" spans="2:10">
      <c r="B17" s="28"/>
      <c r="C17" s="139" t="s">
        <v>49</v>
      </c>
      <c r="D17" s="6">
        <v>25</v>
      </c>
      <c r="E17" s="6">
        <v>12.132199999999999</v>
      </c>
      <c r="F17" s="6">
        <v>2.9455</v>
      </c>
      <c r="G17" s="6">
        <v>1.2500000000000001E-2</v>
      </c>
      <c r="H17" s="6">
        <v>9.0749999999999997E-2</v>
      </c>
    </row>
    <row r="18" spans="2:10">
      <c r="B18" s="28"/>
      <c r="C18" s="139" t="s">
        <v>50</v>
      </c>
      <c r="D18" s="7">
        <v>50</v>
      </c>
      <c r="E18" s="6">
        <v>37.372999999999998</v>
      </c>
      <c r="F18" s="6">
        <v>6.0614999999999997</v>
      </c>
      <c r="G18" s="6">
        <v>0.75</v>
      </c>
      <c r="H18" s="6">
        <v>1.6</v>
      </c>
    </row>
    <row r="19" spans="2:10">
      <c r="B19" s="28"/>
      <c r="C19" s="139" t="s">
        <v>51</v>
      </c>
      <c r="D19" s="7">
        <v>50</v>
      </c>
      <c r="E19" s="6">
        <v>0.2</v>
      </c>
      <c r="F19" s="6">
        <v>0</v>
      </c>
      <c r="G19" s="6">
        <v>0</v>
      </c>
      <c r="H19" s="6">
        <v>0.05</v>
      </c>
    </row>
    <row r="20" spans="2:10">
      <c r="B20" s="28"/>
      <c r="C20" s="139" t="s">
        <v>28</v>
      </c>
      <c r="D20" s="6">
        <v>50</v>
      </c>
      <c r="E20" s="6">
        <v>123.1</v>
      </c>
      <c r="F20" s="6">
        <v>26.15</v>
      </c>
      <c r="G20" s="6">
        <v>1</v>
      </c>
      <c r="H20" s="6">
        <v>3.5750000000000002</v>
      </c>
      <c r="J20" s="8"/>
    </row>
    <row r="21" spans="2:10">
      <c r="B21" s="28"/>
      <c r="C21" s="139" t="s">
        <v>9</v>
      </c>
      <c r="D21" s="6">
        <v>100</v>
      </c>
      <c r="E21" s="6">
        <v>40</v>
      </c>
      <c r="F21" s="6">
        <v>9.24</v>
      </c>
      <c r="G21" s="6">
        <v>0</v>
      </c>
      <c r="H21" s="6">
        <v>0.3</v>
      </c>
      <c r="J21" s="8"/>
    </row>
    <row r="22" spans="2:10">
      <c r="B22" s="30"/>
      <c r="C22" s="140" t="s">
        <v>7</v>
      </c>
      <c r="D22" s="9"/>
      <c r="E22" s="10">
        <f>SUM(E7:E21)</f>
        <v>659.82884999999999</v>
      </c>
      <c r="F22" s="10">
        <f t="shared" ref="F22:H22" si="0">SUM(F7:F21)</f>
        <v>104.89834999999998</v>
      </c>
      <c r="G22" s="10">
        <f t="shared" si="0"/>
        <v>18.867549999999998</v>
      </c>
      <c r="H22" s="10">
        <f t="shared" si="0"/>
        <v>21.321400000000001</v>
      </c>
    </row>
    <row r="23" spans="2:10">
      <c r="B23" s="11"/>
      <c r="C23" s="12"/>
    </row>
    <row r="24" spans="2:10" ht="24" customHeight="1">
      <c r="B24" s="36" t="s">
        <v>8</v>
      </c>
      <c r="C24" s="138"/>
      <c r="D24" s="264" t="s">
        <v>1</v>
      </c>
      <c r="E24" s="264" t="s">
        <v>2</v>
      </c>
      <c r="F24" s="264" t="s">
        <v>3</v>
      </c>
      <c r="G24" s="264" t="s">
        <v>4</v>
      </c>
      <c r="H24" s="264" t="s">
        <v>5</v>
      </c>
    </row>
    <row r="25" spans="2:10">
      <c r="B25" s="27" t="s">
        <v>6</v>
      </c>
      <c r="C25" s="139" t="s">
        <v>142</v>
      </c>
      <c r="D25" s="6">
        <v>125</v>
      </c>
      <c r="E25" s="6">
        <v>101</v>
      </c>
      <c r="F25" s="6">
        <v>6.46</v>
      </c>
      <c r="G25" s="6">
        <v>5.51</v>
      </c>
      <c r="H25" s="6">
        <v>5.95</v>
      </c>
    </row>
    <row r="26" spans="2:10">
      <c r="B26" s="27" t="s">
        <v>17</v>
      </c>
      <c r="C26" s="139" t="s">
        <v>143</v>
      </c>
      <c r="D26" s="6">
        <v>125</v>
      </c>
      <c r="E26" s="6">
        <v>80.5</v>
      </c>
      <c r="F26" s="6">
        <v>9</v>
      </c>
      <c r="G26" s="6">
        <v>3.92</v>
      </c>
      <c r="H26" s="6">
        <v>1.3</v>
      </c>
    </row>
    <row r="27" spans="2:10">
      <c r="B27" s="27"/>
      <c r="C27" s="139" t="s">
        <v>58</v>
      </c>
      <c r="D27" s="6">
        <v>30</v>
      </c>
      <c r="E27" s="6">
        <v>35.520000000000003</v>
      </c>
      <c r="F27" s="6">
        <v>1.2299999999999998</v>
      </c>
      <c r="G27" s="6">
        <v>3</v>
      </c>
      <c r="H27" s="6">
        <v>0.89999999999999991</v>
      </c>
    </row>
    <row r="28" spans="2:10">
      <c r="B28" s="28"/>
      <c r="C28" s="141" t="s">
        <v>110</v>
      </c>
      <c r="D28" s="6">
        <v>100</v>
      </c>
      <c r="E28" s="6">
        <v>175</v>
      </c>
      <c r="F28" s="6">
        <v>30.8</v>
      </c>
      <c r="G28" s="6">
        <v>4.63</v>
      </c>
      <c r="H28" s="6">
        <v>2.25</v>
      </c>
    </row>
    <row r="29" spans="2:10">
      <c r="B29" s="28"/>
      <c r="C29" s="141" t="s">
        <v>111</v>
      </c>
      <c r="D29" s="6">
        <v>100</v>
      </c>
      <c r="E29" s="6">
        <v>124</v>
      </c>
      <c r="F29" s="6">
        <v>13.1</v>
      </c>
      <c r="G29" s="6">
        <v>6.89</v>
      </c>
      <c r="H29" s="6">
        <v>2.48</v>
      </c>
    </row>
    <row r="30" spans="2:10">
      <c r="B30" s="28"/>
      <c r="C30" s="139" t="s">
        <v>48</v>
      </c>
      <c r="D30" s="6">
        <v>25</v>
      </c>
      <c r="E30" s="6">
        <v>14.1</v>
      </c>
      <c r="F30" s="6">
        <v>1.22</v>
      </c>
      <c r="G30" s="6">
        <v>0.64</v>
      </c>
      <c r="H30" s="6">
        <v>0.86</v>
      </c>
    </row>
    <row r="31" spans="2:10">
      <c r="B31" s="28"/>
      <c r="C31" s="139" t="s">
        <v>49</v>
      </c>
      <c r="D31" s="6">
        <v>25</v>
      </c>
      <c r="E31" s="6">
        <v>12.132199999999999</v>
      </c>
      <c r="F31" s="6">
        <v>2.9455</v>
      </c>
      <c r="G31" s="6">
        <v>1.2500000000000001E-2</v>
      </c>
      <c r="H31" s="6">
        <v>9.0749999999999997E-2</v>
      </c>
    </row>
    <row r="32" spans="2:10">
      <c r="B32" s="28"/>
      <c r="C32" s="141" t="s">
        <v>50</v>
      </c>
      <c r="D32" s="6">
        <v>25</v>
      </c>
      <c r="E32" s="6">
        <v>18.686499999999999</v>
      </c>
      <c r="F32" s="6">
        <v>3.0307499999999998</v>
      </c>
      <c r="G32" s="6">
        <v>0.375</v>
      </c>
      <c r="H32" s="6">
        <v>0.8</v>
      </c>
    </row>
    <row r="33" spans="2:8">
      <c r="B33" s="28"/>
      <c r="C33" s="139" t="s">
        <v>51</v>
      </c>
      <c r="D33" s="7">
        <v>50</v>
      </c>
      <c r="E33" s="6">
        <v>0.2</v>
      </c>
      <c r="F33" s="6">
        <v>0</v>
      </c>
      <c r="G33" s="6">
        <v>0</v>
      </c>
      <c r="H33" s="6">
        <v>0.05</v>
      </c>
    </row>
    <row r="34" spans="2:8">
      <c r="B34" s="28"/>
      <c r="C34" s="139" t="s">
        <v>28</v>
      </c>
      <c r="D34" s="6">
        <v>50</v>
      </c>
      <c r="E34" s="6">
        <v>123.1</v>
      </c>
      <c r="F34" s="6">
        <v>26.15</v>
      </c>
      <c r="G34" s="6">
        <v>1</v>
      </c>
      <c r="H34" s="6">
        <v>3.5750000000000002</v>
      </c>
    </row>
    <row r="35" spans="2:8">
      <c r="B35" s="27"/>
      <c r="C35" s="121" t="s">
        <v>65</v>
      </c>
      <c r="D35" s="13">
        <v>100</v>
      </c>
      <c r="E35" s="13">
        <v>35.6</v>
      </c>
      <c r="F35" s="13">
        <v>6.22</v>
      </c>
      <c r="G35" s="13">
        <v>0.1</v>
      </c>
      <c r="H35" s="13">
        <v>1.1000000000000001</v>
      </c>
    </row>
    <row r="36" spans="2:8">
      <c r="B36" s="30"/>
      <c r="C36" s="140" t="s">
        <v>7</v>
      </c>
      <c r="D36" s="9"/>
      <c r="E36" s="10">
        <f>SUM(E25:E35)</f>
        <v>719.83870000000013</v>
      </c>
      <c r="F36" s="10">
        <f t="shared" ref="F36:H36" si="1">SUM(F25:F35)</f>
        <v>100.15625</v>
      </c>
      <c r="G36" s="10">
        <f t="shared" si="1"/>
        <v>26.077500000000001</v>
      </c>
      <c r="H36" s="10">
        <f t="shared" si="1"/>
        <v>19.355750000000004</v>
      </c>
    </row>
    <row r="37" spans="2:8">
      <c r="B37" s="11"/>
      <c r="C37" s="12"/>
    </row>
    <row r="38" spans="2:8" ht="24" customHeight="1">
      <c r="B38" s="36" t="s">
        <v>10</v>
      </c>
      <c r="C38" s="138"/>
      <c r="D38" s="264" t="s">
        <v>1</v>
      </c>
      <c r="E38" s="264" t="s">
        <v>2</v>
      </c>
      <c r="F38" s="264" t="s">
        <v>3</v>
      </c>
      <c r="G38" s="264" t="s">
        <v>4</v>
      </c>
      <c r="H38" s="264" t="s">
        <v>5</v>
      </c>
    </row>
    <row r="39" spans="2:8" ht="16.5" customHeight="1">
      <c r="B39" s="27" t="s">
        <v>6</v>
      </c>
      <c r="C39" s="142" t="s">
        <v>112</v>
      </c>
      <c r="D39" s="14">
        <v>50</v>
      </c>
      <c r="E39" s="14">
        <v>85.9</v>
      </c>
      <c r="F39" s="14">
        <v>3.09</v>
      </c>
      <c r="G39" s="14">
        <v>5.0999999999999996</v>
      </c>
      <c r="H39" s="14">
        <v>6.49</v>
      </c>
    </row>
    <row r="40" spans="2:8">
      <c r="B40" s="27" t="s">
        <v>17</v>
      </c>
      <c r="C40" s="139" t="s">
        <v>154</v>
      </c>
      <c r="D40" s="6">
        <v>50</v>
      </c>
      <c r="E40" s="6">
        <v>33.200000000000003</v>
      </c>
      <c r="F40" s="6">
        <v>4.3899999999999997</v>
      </c>
      <c r="G40" s="6">
        <v>1.07</v>
      </c>
      <c r="H40" s="6">
        <v>0.96299999999999997</v>
      </c>
    </row>
    <row r="41" spans="2:8">
      <c r="B41" s="28"/>
      <c r="C41" s="139" t="s">
        <v>27</v>
      </c>
      <c r="D41" s="6">
        <v>60</v>
      </c>
      <c r="E41" s="15">
        <v>45.920400000000001</v>
      </c>
      <c r="F41" s="15">
        <v>9.5076000000000001</v>
      </c>
      <c r="G41" s="15">
        <v>0.36599999999999999</v>
      </c>
      <c r="H41" s="15">
        <v>1.4177999999999999</v>
      </c>
    </row>
    <row r="42" spans="2:8" s="4" customFormat="1">
      <c r="B42" s="28"/>
      <c r="C42" s="139" t="s">
        <v>37</v>
      </c>
      <c r="D42" s="6">
        <v>60</v>
      </c>
      <c r="E42" s="15">
        <v>48.359999999999992</v>
      </c>
      <c r="F42" s="15">
        <v>10.185</v>
      </c>
      <c r="G42" s="15">
        <v>0.3</v>
      </c>
      <c r="H42" s="15">
        <v>1.7849999999999999</v>
      </c>
    </row>
    <row r="43" spans="2:8" s="4" customFormat="1">
      <c r="B43" s="28"/>
      <c r="C43" s="139" t="s">
        <v>35</v>
      </c>
      <c r="D43" s="6">
        <v>50</v>
      </c>
      <c r="E43" s="15">
        <v>12.092000000000001</v>
      </c>
      <c r="F43" s="15">
        <v>2.78</v>
      </c>
      <c r="G43" s="15">
        <v>0.1</v>
      </c>
      <c r="H43" s="15">
        <v>0.55000000000000004</v>
      </c>
    </row>
    <row r="44" spans="2:8" s="4" customFormat="1">
      <c r="B44" s="28"/>
      <c r="C44" s="139" t="s">
        <v>113</v>
      </c>
      <c r="D44" s="6">
        <v>100</v>
      </c>
      <c r="E44" s="15">
        <v>147</v>
      </c>
      <c r="F44" s="15">
        <v>8.74</v>
      </c>
      <c r="G44" s="15">
        <v>10.9</v>
      </c>
      <c r="H44" s="15">
        <v>3.07</v>
      </c>
    </row>
    <row r="45" spans="2:8" s="4" customFormat="1">
      <c r="B45" s="28"/>
      <c r="C45" s="139" t="s">
        <v>59</v>
      </c>
      <c r="D45" s="6">
        <v>5</v>
      </c>
      <c r="E45" s="15">
        <v>32.189399999999999</v>
      </c>
      <c r="F45" s="15">
        <v>9.7050000000000011E-2</v>
      </c>
      <c r="G45" s="15">
        <v>3.5305500000000003</v>
      </c>
      <c r="H45" s="15">
        <v>1.3550000000000001E-2</v>
      </c>
    </row>
    <row r="46" spans="2:8" s="4" customFormat="1">
      <c r="B46" s="28"/>
      <c r="C46" s="139" t="s">
        <v>62</v>
      </c>
      <c r="D46" s="6">
        <v>50</v>
      </c>
      <c r="E46" s="15">
        <v>7.1</v>
      </c>
      <c r="F46" s="15">
        <v>1.21</v>
      </c>
      <c r="G46" s="15">
        <v>0.08</v>
      </c>
      <c r="H46" s="15">
        <v>0.67</v>
      </c>
    </row>
    <row r="47" spans="2:8">
      <c r="B47" s="28"/>
      <c r="C47" s="139" t="s">
        <v>46</v>
      </c>
      <c r="D47" s="6">
        <v>30</v>
      </c>
      <c r="E47" s="6">
        <v>13.507999999999999</v>
      </c>
      <c r="F47" s="6">
        <v>2.9950000000000006</v>
      </c>
      <c r="G47" s="6">
        <v>0.18000000000000005</v>
      </c>
      <c r="H47" s="6">
        <v>0.48000000000000004</v>
      </c>
    </row>
    <row r="48" spans="2:8">
      <c r="B48" s="28"/>
      <c r="C48" s="139" t="s">
        <v>29</v>
      </c>
      <c r="D48" s="6">
        <v>10</v>
      </c>
      <c r="E48" s="6">
        <v>61.163499999999999</v>
      </c>
      <c r="F48" s="6">
        <v>1.2975000000000001</v>
      </c>
      <c r="G48" s="6">
        <v>5.3405000000000005</v>
      </c>
      <c r="H48" s="6">
        <v>2.5525000000000002</v>
      </c>
    </row>
    <row r="49" spans="2:17">
      <c r="B49" s="28"/>
      <c r="C49" s="139" t="s">
        <v>48</v>
      </c>
      <c r="D49" s="6">
        <v>25</v>
      </c>
      <c r="E49" s="6">
        <v>14.1</v>
      </c>
      <c r="F49" s="6">
        <v>1.22</v>
      </c>
      <c r="G49" s="6">
        <v>0.64</v>
      </c>
      <c r="H49" s="6">
        <v>0.86</v>
      </c>
    </row>
    <row r="50" spans="2:17">
      <c r="B50" s="28"/>
      <c r="C50" s="139" t="s">
        <v>49</v>
      </c>
      <c r="D50" s="6">
        <v>25</v>
      </c>
      <c r="E50" s="6">
        <v>12.132199999999999</v>
      </c>
      <c r="F50" s="6">
        <v>2.9455</v>
      </c>
      <c r="G50" s="6">
        <v>1.2500000000000001E-2</v>
      </c>
      <c r="H50" s="6">
        <v>9.0749999999999997E-2</v>
      </c>
    </row>
    <row r="51" spans="2:17">
      <c r="B51" s="28"/>
      <c r="C51" s="139" t="s">
        <v>50</v>
      </c>
      <c r="D51" s="7">
        <v>25</v>
      </c>
      <c r="E51" s="6">
        <v>18.686499999999999</v>
      </c>
      <c r="F51" s="6">
        <v>3.0307499999999998</v>
      </c>
      <c r="G51" s="6">
        <v>0.375</v>
      </c>
      <c r="H51" s="6">
        <v>0.8</v>
      </c>
    </row>
    <row r="52" spans="2:17">
      <c r="B52" s="28"/>
      <c r="C52" s="139" t="s">
        <v>51</v>
      </c>
      <c r="D52" s="7">
        <v>50</v>
      </c>
      <c r="E52" s="6">
        <v>0.2</v>
      </c>
      <c r="F52" s="6">
        <v>0</v>
      </c>
      <c r="G52" s="6">
        <v>0</v>
      </c>
      <c r="H52" s="6">
        <v>0.05</v>
      </c>
    </row>
    <row r="53" spans="2:17">
      <c r="B53" s="28"/>
      <c r="C53" s="139" t="s">
        <v>28</v>
      </c>
      <c r="D53" s="6">
        <v>50</v>
      </c>
      <c r="E53" s="6">
        <v>123.1</v>
      </c>
      <c r="F53" s="6">
        <v>26.15</v>
      </c>
      <c r="G53" s="6">
        <v>1</v>
      </c>
      <c r="H53" s="6">
        <v>3.5750000000000002</v>
      </c>
    </row>
    <row r="54" spans="2:17">
      <c r="B54" s="35"/>
      <c r="C54" s="139" t="s">
        <v>83</v>
      </c>
      <c r="D54" s="6">
        <v>100</v>
      </c>
      <c r="E54" s="6">
        <v>48.1</v>
      </c>
      <c r="F54" s="6">
        <v>10.9</v>
      </c>
      <c r="G54" s="6">
        <v>0</v>
      </c>
      <c r="H54" s="6">
        <v>0</v>
      </c>
      <c r="I54" s="8"/>
    </row>
    <row r="55" spans="2:17">
      <c r="B55" s="30"/>
      <c r="C55" s="140" t="s">
        <v>7</v>
      </c>
      <c r="D55" s="9"/>
      <c r="E55" s="10">
        <f>SUM(E39:E54)</f>
        <v>702.75200000000007</v>
      </c>
      <c r="F55" s="10">
        <f t="shared" ref="F55:H55" si="2">SUM(F39:F54)</f>
        <v>88.53840000000001</v>
      </c>
      <c r="G55" s="10">
        <f t="shared" si="2"/>
        <v>28.99455</v>
      </c>
      <c r="H55" s="10">
        <f t="shared" si="2"/>
        <v>23.367600000000003</v>
      </c>
    </row>
    <row r="56" spans="2:17">
      <c r="B56" s="11"/>
      <c r="C56" s="12"/>
    </row>
    <row r="57" spans="2:17" ht="24" customHeight="1">
      <c r="B57" s="36" t="s">
        <v>11</v>
      </c>
      <c r="C57" s="138"/>
      <c r="D57" s="264" t="s">
        <v>1</v>
      </c>
      <c r="E57" s="264" t="s">
        <v>2</v>
      </c>
      <c r="F57" s="264" t="s">
        <v>3</v>
      </c>
      <c r="G57" s="264" t="s">
        <v>4</v>
      </c>
      <c r="H57" s="264" t="s">
        <v>5</v>
      </c>
      <c r="J57" s="16"/>
      <c r="L57" s="17"/>
      <c r="M57" s="8"/>
      <c r="N57" s="8"/>
      <c r="O57" s="8"/>
      <c r="P57" s="8"/>
      <c r="Q57" s="8"/>
    </row>
    <row r="58" spans="2:17">
      <c r="B58" s="27" t="s">
        <v>6</v>
      </c>
      <c r="C58" s="143" t="s">
        <v>132</v>
      </c>
      <c r="D58" s="6">
        <v>125</v>
      </c>
      <c r="E58" s="6">
        <v>98.3</v>
      </c>
      <c r="F58" s="6">
        <v>3.01</v>
      </c>
      <c r="G58" s="6">
        <v>2.4900000000000002</v>
      </c>
      <c r="H58" s="6">
        <v>15.6</v>
      </c>
      <c r="L58" s="17"/>
      <c r="M58" s="8"/>
      <c r="N58" s="8"/>
      <c r="O58" s="8"/>
      <c r="P58" s="8"/>
      <c r="Q58" s="8"/>
    </row>
    <row r="59" spans="2:17">
      <c r="B59" s="27" t="s">
        <v>17</v>
      </c>
      <c r="C59" s="139" t="s">
        <v>155</v>
      </c>
      <c r="D59" s="6">
        <v>125</v>
      </c>
      <c r="E59" s="6">
        <v>93.333333333333329</v>
      </c>
      <c r="F59" s="6">
        <v>10.833333333333332</v>
      </c>
      <c r="G59" s="6">
        <v>4.1416666666666666</v>
      </c>
      <c r="H59" s="6">
        <v>2.0833333333333335</v>
      </c>
    </row>
    <row r="60" spans="2:17">
      <c r="B60" s="28"/>
      <c r="C60" s="141" t="s">
        <v>127</v>
      </c>
      <c r="D60" s="6">
        <v>100</v>
      </c>
      <c r="E60" s="6">
        <v>95.2</v>
      </c>
      <c r="F60" s="6">
        <v>15.9</v>
      </c>
      <c r="G60" s="6">
        <v>2.21</v>
      </c>
      <c r="H60" s="6">
        <v>2.75</v>
      </c>
    </row>
    <row r="61" spans="2:17">
      <c r="B61" s="28"/>
      <c r="C61" s="141" t="s">
        <v>144</v>
      </c>
      <c r="D61" s="6">
        <v>60</v>
      </c>
      <c r="E61" s="6">
        <v>152</v>
      </c>
      <c r="F61" s="6">
        <v>23.5</v>
      </c>
      <c r="G61" s="6">
        <v>4.3499999999999996</v>
      </c>
      <c r="H61" s="6">
        <v>3.24</v>
      </c>
    </row>
    <row r="62" spans="2:17">
      <c r="B62" s="27"/>
      <c r="C62" s="139" t="s">
        <v>48</v>
      </c>
      <c r="D62" s="6">
        <v>25</v>
      </c>
      <c r="E62" s="6">
        <v>14.1</v>
      </c>
      <c r="F62" s="6">
        <v>1.22</v>
      </c>
      <c r="G62" s="6">
        <v>0.64</v>
      </c>
      <c r="H62" s="6">
        <v>0.86</v>
      </c>
    </row>
    <row r="63" spans="2:17">
      <c r="B63" s="27"/>
      <c r="C63" s="139" t="s">
        <v>49</v>
      </c>
      <c r="D63" s="113">
        <v>25</v>
      </c>
      <c r="E63" s="6">
        <v>12.132199999999999</v>
      </c>
      <c r="F63" s="6">
        <v>2.9455</v>
      </c>
      <c r="G63" s="6">
        <v>1.2500000000000001E-2</v>
      </c>
      <c r="H63" s="6">
        <v>9.0749999999999997E-2</v>
      </c>
    </row>
    <row r="64" spans="2:17">
      <c r="B64" s="27"/>
      <c r="C64" s="139" t="s">
        <v>50</v>
      </c>
      <c r="D64" s="7">
        <v>25</v>
      </c>
      <c r="E64" s="6">
        <v>18.686499999999999</v>
      </c>
      <c r="F64" s="6">
        <v>3.0307499999999998</v>
      </c>
      <c r="G64" s="6">
        <v>0.375</v>
      </c>
      <c r="H64" s="6">
        <v>0.8</v>
      </c>
    </row>
    <row r="65" spans="2:8">
      <c r="B65" s="27"/>
      <c r="C65" s="139" t="s">
        <v>51</v>
      </c>
      <c r="D65" s="7">
        <v>50</v>
      </c>
      <c r="E65" s="6">
        <v>0.2</v>
      </c>
      <c r="F65" s="6">
        <v>0</v>
      </c>
      <c r="G65" s="6">
        <v>0</v>
      </c>
      <c r="H65" s="6">
        <v>0.05</v>
      </c>
    </row>
    <row r="66" spans="2:8">
      <c r="B66" s="28"/>
      <c r="C66" s="139" t="s">
        <v>28</v>
      </c>
      <c r="D66" s="6">
        <v>50</v>
      </c>
      <c r="E66" s="6">
        <v>123.1</v>
      </c>
      <c r="F66" s="6">
        <v>26.15</v>
      </c>
      <c r="G66" s="6">
        <v>1</v>
      </c>
      <c r="H66" s="6">
        <v>3.5750000000000002</v>
      </c>
    </row>
    <row r="67" spans="2:8">
      <c r="B67" s="28"/>
      <c r="C67" s="139" t="s">
        <v>66</v>
      </c>
      <c r="D67" s="6">
        <v>100</v>
      </c>
      <c r="E67" s="6">
        <v>32.4</v>
      </c>
      <c r="F67" s="6">
        <v>5.6</v>
      </c>
      <c r="G67" s="6">
        <v>0.2</v>
      </c>
      <c r="H67" s="6">
        <v>0.6</v>
      </c>
    </row>
    <row r="68" spans="2:8">
      <c r="B68" s="39"/>
      <c r="C68" s="140" t="s">
        <v>7</v>
      </c>
      <c r="D68" s="9"/>
      <c r="E68" s="10">
        <f>SUM(E58:E67)</f>
        <v>639.45203333333336</v>
      </c>
      <c r="F68" s="10">
        <f t="shared" ref="F68:H68" si="3">SUM(F58:F67)</f>
        <v>92.189583333333331</v>
      </c>
      <c r="G68" s="10">
        <f t="shared" si="3"/>
        <v>15.419166666666666</v>
      </c>
      <c r="H68" s="10">
        <f t="shared" si="3"/>
        <v>29.649083333333333</v>
      </c>
    </row>
    <row r="69" spans="2:8">
      <c r="B69" s="17"/>
      <c r="C69" s="12"/>
    </row>
    <row r="70" spans="2:8" ht="24" customHeight="1">
      <c r="B70" s="36" t="s">
        <v>12</v>
      </c>
      <c r="C70" s="138"/>
      <c r="D70" s="264" t="s">
        <v>1</v>
      </c>
      <c r="E70" s="264" t="s">
        <v>2</v>
      </c>
      <c r="F70" s="264" t="s">
        <v>3</v>
      </c>
      <c r="G70" s="264" t="s">
        <v>4</v>
      </c>
      <c r="H70" s="264" t="s">
        <v>5</v>
      </c>
    </row>
    <row r="71" spans="2:8" ht="16.5" customHeight="1">
      <c r="B71" s="28" t="s">
        <v>6</v>
      </c>
      <c r="C71" s="144" t="s">
        <v>145</v>
      </c>
      <c r="D71" s="112">
        <v>100</v>
      </c>
      <c r="E71" s="6">
        <v>116.66666666666667</v>
      </c>
      <c r="F71" s="6">
        <v>9.9333333333333336</v>
      </c>
      <c r="G71" s="6">
        <v>6.1066666666666665</v>
      </c>
      <c r="H71" s="6">
        <v>4.9066666666666672</v>
      </c>
    </row>
    <row r="72" spans="2:8" ht="16.5" customHeight="1">
      <c r="B72" s="28" t="s">
        <v>17</v>
      </c>
      <c r="C72" s="144" t="s">
        <v>156</v>
      </c>
      <c r="D72" s="112">
        <v>100</v>
      </c>
      <c r="E72" s="6">
        <v>68.666666666666671</v>
      </c>
      <c r="F72" s="6">
        <v>7</v>
      </c>
      <c r="G72" s="6">
        <v>2.5866666666666669</v>
      </c>
      <c r="H72" s="6">
        <v>3.1000000000000005</v>
      </c>
    </row>
    <row r="73" spans="2:8" ht="16.5" customHeight="1">
      <c r="B73" s="28"/>
      <c r="C73" s="144" t="s">
        <v>152</v>
      </c>
      <c r="D73" s="112">
        <v>25</v>
      </c>
      <c r="E73" s="6">
        <v>22.161750000000001</v>
      </c>
      <c r="F73" s="6">
        <v>3.7322500000000001</v>
      </c>
      <c r="G73" s="6">
        <v>0.86224999999999996</v>
      </c>
      <c r="H73" s="6">
        <v>0.36049999999999999</v>
      </c>
    </row>
    <row r="74" spans="2:8" ht="16.5" customHeight="1">
      <c r="B74" s="28"/>
      <c r="C74" s="144" t="s">
        <v>114</v>
      </c>
      <c r="D74" s="112">
        <v>50</v>
      </c>
      <c r="E74" s="6">
        <v>44.3</v>
      </c>
      <c r="F74" s="6">
        <v>5.6</v>
      </c>
      <c r="G74" s="6">
        <v>1.98</v>
      </c>
      <c r="H74" s="6">
        <v>0.93300000000000005</v>
      </c>
    </row>
    <row r="75" spans="2:8">
      <c r="B75" s="28"/>
      <c r="C75" s="144" t="s">
        <v>43</v>
      </c>
      <c r="D75" s="103">
        <v>5</v>
      </c>
      <c r="E75" s="89">
        <v>32.189399999999999</v>
      </c>
      <c r="F75" s="89">
        <v>9.7050000000000011E-2</v>
      </c>
      <c r="G75" s="89">
        <v>3.5305500000000003</v>
      </c>
      <c r="H75" s="89">
        <v>1.3550000000000001E-2</v>
      </c>
    </row>
    <row r="76" spans="2:8">
      <c r="B76" s="28"/>
      <c r="C76" s="144" t="s">
        <v>60</v>
      </c>
      <c r="D76" s="112">
        <v>50</v>
      </c>
      <c r="E76" s="6">
        <v>24.077999999999999</v>
      </c>
      <c r="F76" s="6">
        <v>3.843</v>
      </c>
      <c r="G76" s="6">
        <v>1.0840000000000001</v>
      </c>
      <c r="H76" s="6">
        <v>0.29399999999999998</v>
      </c>
    </row>
    <row r="77" spans="2:8">
      <c r="B77" s="35"/>
      <c r="C77" s="144" t="s">
        <v>36</v>
      </c>
      <c r="D77" s="112">
        <v>30</v>
      </c>
      <c r="E77" s="6">
        <v>15.995600000000001</v>
      </c>
      <c r="F77" s="6">
        <v>3.5040000000000004</v>
      </c>
      <c r="G77" s="6">
        <v>0.09</v>
      </c>
      <c r="H77" s="6">
        <v>0.91800000000000004</v>
      </c>
    </row>
    <row r="78" spans="2:8">
      <c r="B78" s="28"/>
      <c r="C78" s="139" t="s">
        <v>29</v>
      </c>
      <c r="D78" s="6">
        <v>10</v>
      </c>
      <c r="E78" s="6">
        <v>61.163499999999999</v>
      </c>
      <c r="F78" s="6">
        <v>1.2975000000000001</v>
      </c>
      <c r="G78" s="6">
        <v>5.3405000000000005</v>
      </c>
      <c r="H78" s="6">
        <v>2.5525000000000002</v>
      </c>
    </row>
    <row r="79" spans="2:8">
      <c r="B79" s="28"/>
      <c r="C79" s="139" t="s">
        <v>48</v>
      </c>
      <c r="D79" s="6">
        <v>25</v>
      </c>
      <c r="E79" s="6">
        <v>14.1</v>
      </c>
      <c r="F79" s="6">
        <v>1.22</v>
      </c>
      <c r="G79" s="6">
        <v>0.64</v>
      </c>
      <c r="H79" s="6">
        <v>0.86</v>
      </c>
    </row>
    <row r="80" spans="2:8">
      <c r="B80" s="28"/>
      <c r="C80" s="144" t="s">
        <v>49</v>
      </c>
      <c r="D80" s="113">
        <v>25</v>
      </c>
      <c r="E80" s="6">
        <v>12.132199999999999</v>
      </c>
      <c r="F80" s="6">
        <v>2.9455</v>
      </c>
      <c r="G80" s="6">
        <v>1.2500000000000001E-2</v>
      </c>
      <c r="H80" s="6">
        <v>9.0749999999999997E-2</v>
      </c>
    </row>
    <row r="81" spans="2:16">
      <c r="B81" s="28"/>
      <c r="C81" s="144" t="s">
        <v>50</v>
      </c>
      <c r="D81" s="113">
        <v>25</v>
      </c>
      <c r="E81" s="6">
        <v>18.686499999999999</v>
      </c>
      <c r="F81" s="6">
        <v>3.0307499999999998</v>
      </c>
      <c r="G81" s="6">
        <v>0.375</v>
      </c>
      <c r="H81" s="6">
        <v>0.8</v>
      </c>
    </row>
    <row r="82" spans="2:16">
      <c r="B82" s="28"/>
      <c r="C82" s="144" t="s">
        <v>51</v>
      </c>
      <c r="D82" s="113">
        <v>50</v>
      </c>
      <c r="E82" s="6">
        <v>0.2</v>
      </c>
      <c r="F82" s="6">
        <v>0</v>
      </c>
      <c r="G82" s="6">
        <v>0</v>
      </c>
      <c r="H82" s="6">
        <v>0.05</v>
      </c>
    </row>
    <row r="83" spans="2:16">
      <c r="B83" s="35"/>
      <c r="C83" s="144" t="s">
        <v>28</v>
      </c>
      <c r="D83" s="112">
        <v>50</v>
      </c>
      <c r="E83" s="6">
        <v>123.1</v>
      </c>
      <c r="F83" s="6">
        <v>26.15</v>
      </c>
      <c r="G83" s="6">
        <v>1</v>
      </c>
      <c r="H83" s="6">
        <v>3.5750000000000002</v>
      </c>
    </row>
    <row r="84" spans="2:16">
      <c r="B84" s="35"/>
      <c r="C84" s="144" t="s">
        <v>146</v>
      </c>
      <c r="D84" s="112">
        <v>100</v>
      </c>
      <c r="E84" s="6">
        <v>67.599999999999994</v>
      </c>
      <c r="F84" s="6">
        <v>15.3</v>
      </c>
      <c r="G84" s="6">
        <v>0.2</v>
      </c>
      <c r="H84" s="6">
        <v>0.8</v>
      </c>
    </row>
    <row r="85" spans="2:16">
      <c r="B85" s="30"/>
      <c r="C85" s="140" t="s">
        <v>7</v>
      </c>
      <c r="D85" s="9"/>
      <c r="E85" s="19">
        <f>SUM(E71:E84)</f>
        <v>621.04028333333338</v>
      </c>
      <c r="F85" s="19">
        <f t="shared" ref="F85:H85" si="4">SUM(F71:F84)</f>
        <v>83.653383333333323</v>
      </c>
      <c r="G85" s="19">
        <f t="shared" si="4"/>
        <v>23.80813333333333</v>
      </c>
      <c r="H85" s="19">
        <f t="shared" si="4"/>
        <v>19.25396666666667</v>
      </c>
      <c r="K85" s="20"/>
      <c r="L85" s="8"/>
      <c r="M85" s="8"/>
      <c r="N85" s="8"/>
      <c r="O85" s="8"/>
      <c r="P85" s="8"/>
    </row>
    <row r="86" spans="2:16">
      <c r="B86" s="11"/>
      <c r="C86" s="21" t="s">
        <v>13</v>
      </c>
      <c r="D86" s="5"/>
      <c r="E86" s="22">
        <f>AVERAGE(E22,E36,E55,E68,E85)</f>
        <v>668.58237333333341</v>
      </c>
      <c r="F86" s="22">
        <f>AVERAGE(F22,F36,F55,F68,F85)</f>
        <v>93.887193333333329</v>
      </c>
      <c r="G86" s="22">
        <f>AVERAGE(G22,G36,G55,G68,G85)</f>
        <v>22.633379999999999</v>
      </c>
      <c r="H86" s="22">
        <f>AVERAGE(H22,H36,H55,H68,H85)</f>
        <v>22.589560000000002</v>
      </c>
    </row>
    <row r="87" spans="2:16">
      <c r="B87" s="5" t="s">
        <v>25</v>
      </c>
    </row>
    <row r="88" spans="2:16">
      <c r="B88" s="23" t="s">
        <v>64</v>
      </c>
    </row>
    <row r="89" spans="2:16">
      <c r="B89" s="4" t="s">
        <v>21</v>
      </c>
    </row>
    <row r="90" spans="2:16">
      <c r="B90" s="4" t="s">
        <v>23</v>
      </c>
    </row>
    <row r="91" spans="2:16">
      <c r="B91" s="4" t="s">
        <v>14</v>
      </c>
      <c r="F91" s="5"/>
    </row>
    <row r="92" spans="2:16">
      <c r="C92" s="5"/>
    </row>
  </sheetData>
  <mergeCells count="2">
    <mergeCell ref="B1:C4"/>
    <mergeCell ref="D1:D5"/>
  </mergeCells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99"/>
  <sheetViews>
    <sheetView zoomScale="90" zoomScaleNormal="90" workbookViewId="0">
      <selection activeCell="D1" sqref="D1:D5"/>
    </sheetView>
  </sheetViews>
  <sheetFormatPr defaultColWidth="9.26953125" defaultRowHeight="15.5"/>
  <cols>
    <col min="1" max="1" width="9.26953125" style="4"/>
    <col min="2" max="2" width="13.54296875" style="4" customWidth="1"/>
    <col min="3" max="3" width="60.453125" style="4" customWidth="1"/>
    <col min="4" max="4" width="15.6328125" style="4" customWidth="1"/>
    <col min="5" max="5" width="14.54296875" style="4" bestFit="1" customWidth="1"/>
    <col min="6" max="6" width="15.81640625" style="4" bestFit="1" customWidth="1"/>
    <col min="7" max="8" width="10.81640625" style="4" bestFit="1" customWidth="1"/>
    <col min="9" max="16384" width="9.26953125" style="4"/>
  </cols>
  <sheetData>
    <row r="1" spans="2:12">
      <c r="B1" s="315"/>
      <c r="C1" s="315"/>
      <c r="D1" s="315"/>
    </row>
    <row r="2" spans="2:12">
      <c r="B2" s="315"/>
      <c r="C2" s="315"/>
      <c r="D2" s="315"/>
    </row>
    <row r="3" spans="2:12">
      <c r="B3" s="315"/>
      <c r="C3" s="315"/>
      <c r="D3" s="315"/>
    </row>
    <row r="4" spans="2:12">
      <c r="B4" s="315"/>
      <c r="C4" s="315"/>
      <c r="D4" s="315"/>
    </row>
    <row r="5" spans="2:12" ht="24" customHeight="1">
      <c r="B5" s="1" t="s">
        <v>106</v>
      </c>
      <c r="C5" s="24"/>
      <c r="D5" s="316"/>
    </row>
    <row r="6" spans="2:12" s="5" customFormat="1" ht="24" customHeight="1">
      <c r="B6" s="25" t="s">
        <v>0</v>
      </c>
      <c r="C6" s="145"/>
      <c r="D6" s="26" t="s">
        <v>1</v>
      </c>
      <c r="E6" s="26" t="s">
        <v>2</v>
      </c>
      <c r="F6" s="26" t="s">
        <v>3</v>
      </c>
      <c r="G6" s="26" t="s">
        <v>4</v>
      </c>
      <c r="H6" s="26" t="s">
        <v>5</v>
      </c>
    </row>
    <row r="7" spans="2:12">
      <c r="B7" s="27" t="s">
        <v>6</v>
      </c>
      <c r="C7" s="121" t="s">
        <v>115</v>
      </c>
      <c r="D7" s="13">
        <v>60</v>
      </c>
      <c r="E7" s="42">
        <v>87.2</v>
      </c>
      <c r="F7" s="42">
        <v>3.5600000000000005</v>
      </c>
      <c r="G7" s="42">
        <v>6.2080000000000002</v>
      </c>
      <c r="H7" s="42">
        <v>4.1040000000000001</v>
      </c>
    </row>
    <row r="8" spans="2:12">
      <c r="B8" s="27" t="s">
        <v>17</v>
      </c>
      <c r="C8" s="121" t="s">
        <v>116</v>
      </c>
      <c r="D8" s="18">
        <v>60</v>
      </c>
      <c r="E8" s="44">
        <v>35.9</v>
      </c>
      <c r="F8" s="44">
        <v>2.5</v>
      </c>
      <c r="G8" s="44">
        <v>2.4700000000000002</v>
      </c>
      <c r="H8" s="44">
        <v>0.875</v>
      </c>
    </row>
    <row r="9" spans="2:12">
      <c r="B9" s="28"/>
      <c r="C9" s="121" t="s">
        <v>37</v>
      </c>
      <c r="D9" s="13">
        <v>60</v>
      </c>
      <c r="E9" s="42">
        <v>48.359999999999992</v>
      </c>
      <c r="F9" s="42">
        <v>10.185</v>
      </c>
      <c r="G9" s="42">
        <v>0.3</v>
      </c>
      <c r="H9" s="42">
        <v>1.7849999999999999</v>
      </c>
    </row>
    <row r="10" spans="2:12">
      <c r="B10" s="28"/>
      <c r="C10" s="121" t="s">
        <v>30</v>
      </c>
      <c r="D10" s="13">
        <v>60</v>
      </c>
      <c r="E10" s="42">
        <v>94.621200000000002</v>
      </c>
      <c r="F10" s="42">
        <v>16.125599999999999</v>
      </c>
      <c r="G10" s="42">
        <v>2.8451999999999997</v>
      </c>
      <c r="H10" s="42">
        <v>1.3662000000000001</v>
      </c>
    </row>
    <row r="11" spans="2:12">
      <c r="B11" s="28"/>
      <c r="C11" s="121" t="s">
        <v>38</v>
      </c>
      <c r="D11" s="13">
        <v>50</v>
      </c>
      <c r="E11" s="42">
        <v>30.42</v>
      </c>
      <c r="F11" s="42">
        <v>6.2534999999999998</v>
      </c>
      <c r="G11" s="42">
        <v>0.5615</v>
      </c>
      <c r="H11" s="42">
        <v>0.84150000000000003</v>
      </c>
    </row>
    <row r="12" spans="2:12">
      <c r="B12" s="28"/>
      <c r="C12" s="120" t="s">
        <v>59</v>
      </c>
      <c r="D12" s="103">
        <v>5</v>
      </c>
      <c r="E12" s="89">
        <v>32.189399999999999</v>
      </c>
      <c r="F12" s="89">
        <v>9.7050000000000011E-2</v>
      </c>
      <c r="G12" s="89">
        <v>3.5305500000000003</v>
      </c>
      <c r="H12" s="89">
        <v>1.3550000000000001E-2</v>
      </c>
    </row>
    <row r="13" spans="2:12">
      <c r="B13" s="28"/>
      <c r="C13" s="146" t="s">
        <v>55</v>
      </c>
      <c r="D13" s="104">
        <v>50</v>
      </c>
      <c r="E13" s="57">
        <v>26.936</v>
      </c>
      <c r="F13" s="57">
        <v>4.5049999999999999</v>
      </c>
      <c r="G13" s="57">
        <v>1.0780000000000001</v>
      </c>
      <c r="H13" s="57">
        <v>0.39400000000000002</v>
      </c>
      <c r="I13" s="29"/>
      <c r="J13" s="29"/>
      <c r="K13" s="29"/>
      <c r="L13" s="29"/>
    </row>
    <row r="14" spans="2:12">
      <c r="B14" s="28"/>
      <c r="C14" s="146" t="s">
        <v>56</v>
      </c>
      <c r="D14" s="104">
        <v>30</v>
      </c>
      <c r="E14" s="57">
        <v>8.2256</v>
      </c>
      <c r="F14" s="57">
        <v>1.8950000000000005</v>
      </c>
      <c r="G14" s="57">
        <v>5.000000000000001E-2</v>
      </c>
      <c r="H14" s="57">
        <v>0.41000000000000003</v>
      </c>
      <c r="I14" s="29"/>
      <c r="J14" s="29"/>
      <c r="K14" s="29"/>
      <c r="L14" s="29"/>
    </row>
    <row r="15" spans="2:12">
      <c r="B15" s="28"/>
      <c r="C15" s="139" t="s">
        <v>29</v>
      </c>
      <c r="D15" s="6">
        <v>10</v>
      </c>
      <c r="E15" s="6">
        <v>61.163499999999999</v>
      </c>
      <c r="F15" s="6">
        <v>1.2975000000000001</v>
      </c>
      <c r="G15" s="6">
        <v>5.3405000000000005</v>
      </c>
      <c r="H15" s="6">
        <v>2.5525000000000002</v>
      </c>
      <c r="I15" s="29"/>
      <c r="J15" s="29"/>
      <c r="K15" s="29"/>
      <c r="L15" s="29"/>
    </row>
    <row r="16" spans="2:12">
      <c r="B16" s="28"/>
      <c r="C16" s="139" t="s">
        <v>48</v>
      </c>
      <c r="D16" s="6">
        <v>25</v>
      </c>
      <c r="E16" s="6">
        <v>14.1</v>
      </c>
      <c r="F16" s="6">
        <v>1.22</v>
      </c>
      <c r="G16" s="6">
        <v>0.64</v>
      </c>
      <c r="H16" s="6">
        <v>0.86</v>
      </c>
      <c r="I16" s="29"/>
      <c r="J16" s="29"/>
      <c r="K16" s="29"/>
      <c r="L16" s="29"/>
    </row>
    <row r="17" spans="2:12">
      <c r="B17" s="28"/>
      <c r="C17" s="146" t="s">
        <v>49</v>
      </c>
      <c r="D17" s="111">
        <v>25</v>
      </c>
      <c r="E17" s="104">
        <v>12.132199999999999</v>
      </c>
      <c r="F17" s="104">
        <v>2.9455</v>
      </c>
      <c r="G17" s="104">
        <v>1.2500000000000001E-2</v>
      </c>
      <c r="H17" s="104">
        <v>9.0749999999999997E-2</v>
      </c>
      <c r="I17" s="29"/>
      <c r="J17" s="29"/>
      <c r="K17" s="29"/>
      <c r="L17" s="29"/>
    </row>
    <row r="18" spans="2:12">
      <c r="B18" s="28"/>
      <c r="C18" s="146" t="s">
        <v>50</v>
      </c>
      <c r="D18" s="111">
        <v>25</v>
      </c>
      <c r="E18" s="57">
        <v>18.686499999999999</v>
      </c>
      <c r="F18" s="57">
        <v>3.0307499999999998</v>
      </c>
      <c r="G18" s="57">
        <v>0.375</v>
      </c>
      <c r="H18" s="57">
        <v>0.8</v>
      </c>
      <c r="I18" s="29"/>
      <c r="J18" s="29"/>
      <c r="K18" s="29"/>
      <c r="L18" s="29"/>
    </row>
    <row r="19" spans="2:12">
      <c r="B19" s="28"/>
      <c r="C19" s="146" t="s">
        <v>51</v>
      </c>
      <c r="D19" s="111">
        <v>50</v>
      </c>
      <c r="E19" s="57">
        <v>0.2</v>
      </c>
      <c r="F19" s="57">
        <v>0</v>
      </c>
      <c r="G19" s="57">
        <v>0</v>
      </c>
      <c r="H19" s="57">
        <v>0.05</v>
      </c>
      <c r="I19" s="29"/>
      <c r="J19" s="29"/>
      <c r="K19" s="29"/>
      <c r="L19" s="29"/>
    </row>
    <row r="20" spans="2:12">
      <c r="B20" s="28"/>
      <c r="C20" s="146" t="s">
        <v>28</v>
      </c>
      <c r="D20" s="104">
        <v>50</v>
      </c>
      <c r="E20" s="57">
        <v>123.1</v>
      </c>
      <c r="F20" s="57">
        <v>26.15</v>
      </c>
      <c r="G20" s="57">
        <v>1</v>
      </c>
      <c r="H20" s="57">
        <v>3.5750000000000002</v>
      </c>
    </row>
    <row r="21" spans="2:12">
      <c r="B21" s="28"/>
      <c r="C21" s="146" t="s">
        <v>83</v>
      </c>
      <c r="D21" s="104">
        <v>100</v>
      </c>
      <c r="E21" s="104">
        <v>48.1</v>
      </c>
      <c r="F21" s="104">
        <v>10.9</v>
      </c>
      <c r="G21" s="104">
        <v>0</v>
      </c>
      <c r="H21" s="104">
        <v>0</v>
      </c>
    </row>
    <row r="22" spans="2:12">
      <c r="B22" s="30"/>
      <c r="C22" s="107" t="s">
        <v>7</v>
      </c>
      <c r="D22" s="122"/>
      <c r="E22" s="117">
        <f>SUM(E7:E21)</f>
        <v>641.33439999999996</v>
      </c>
      <c r="F22" s="117">
        <f t="shared" ref="F22:H22" si="0">SUM(F7:F21)</f>
        <v>90.664900000000017</v>
      </c>
      <c r="G22" s="117">
        <f t="shared" si="0"/>
        <v>24.411250000000006</v>
      </c>
      <c r="H22" s="117">
        <f t="shared" si="0"/>
        <v>17.717500000000001</v>
      </c>
    </row>
    <row r="23" spans="2:12">
      <c r="B23" s="17"/>
      <c r="C23" s="34"/>
    </row>
    <row r="24" spans="2:12" s="5" customFormat="1" ht="24" customHeight="1">
      <c r="B24" s="36" t="s">
        <v>8</v>
      </c>
      <c r="C24" s="145"/>
      <c r="D24" s="26" t="s">
        <v>1</v>
      </c>
      <c r="E24" s="26" t="s">
        <v>2</v>
      </c>
      <c r="F24" s="26" t="s">
        <v>3</v>
      </c>
      <c r="G24" s="26" t="s">
        <v>4</v>
      </c>
      <c r="H24" s="26" t="s">
        <v>5</v>
      </c>
    </row>
    <row r="25" spans="2:12">
      <c r="B25" s="27" t="s">
        <v>6</v>
      </c>
      <c r="C25" s="121" t="s">
        <v>117</v>
      </c>
      <c r="D25" s="13">
        <v>60</v>
      </c>
      <c r="E25" s="13">
        <v>79.103399999999993</v>
      </c>
      <c r="F25" s="13">
        <v>1.8066</v>
      </c>
      <c r="G25" s="13">
        <v>5.4210000000000003</v>
      </c>
      <c r="H25" s="13">
        <v>5.8457999999999997</v>
      </c>
    </row>
    <row r="26" spans="2:12">
      <c r="B26" s="27" t="s">
        <v>17</v>
      </c>
      <c r="C26" s="121" t="s">
        <v>159</v>
      </c>
      <c r="D26" s="18">
        <v>60</v>
      </c>
      <c r="E26" s="18">
        <v>41.44</v>
      </c>
      <c r="F26" s="18">
        <v>3.0639999999999996</v>
      </c>
      <c r="G26" s="18">
        <v>2.7759999999999994</v>
      </c>
      <c r="H26" s="18">
        <v>0.58719999999999983</v>
      </c>
    </row>
    <row r="27" spans="2:12">
      <c r="B27" s="27"/>
      <c r="C27" s="121" t="s">
        <v>18</v>
      </c>
      <c r="D27" s="77">
        <v>60</v>
      </c>
      <c r="E27" s="77">
        <v>102.93899999999999</v>
      </c>
      <c r="F27" s="77">
        <v>21.394199999999998</v>
      </c>
      <c r="G27" s="77">
        <v>0.80699999999999994</v>
      </c>
      <c r="H27" s="77">
        <v>3.4061999999999997</v>
      </c>
    </row>
    <row r="28" spans="2:12">
      <c r="B28" s="27"/>
      <c r="C28" s="120" t="s">
        <v>37</v>
      </c>
      <c r="D28" s="103">
        <v>60</v>
      </c>
      <c r="E28" s="103">
        <v>48.359999999999992</v>
      </c>
      <c r="F28" s="103">
        <v>10.185</v>
      </c>
      <c r="G28" s="103">
        <v>0.3</v>
      </c>
      <c r="H28" s="103">
        <v>1.7849999999999999</v>
      </c>
    </row>
    <row r="29" spans="2:12">
      <c r="B29" s="27"/>
      <c r="C29" s="146" t="s">
        <v>61</v>
      </c>
      <c r="D29" s="104">
        <v>50</v>
      </c>
      <c r="E29" s="104">
        <v>25.876999999999999</v>
      </c>
      <c r="F29" s="104">
        <v>5.4720000000000004</v>
      </c>
      <c r="G29" s="104">
        <v>0.56000000000000005</v>
      </c>
      <c r="H29" s="104">
        <v>0.66</v>
      </c>
    </row>
    <row r="30" spans="2:12">
      <c r="B30" s="27"/>
      <c r="C30" s="146" t="s">
        <v>41</v>
      </c>
      <c r="D30" s="104">
        <v>10</v>
      </c>
      <c r="E30" s="104">
        <v>8.3315000000000001</v>
      </c>
      <c r="F30" s="104">
        <v>0.59409999999999996</v>
      </c>
      <c r="G30" s="104">
        <v>0.48019999999999996</v>
      </c>
      <c r="H30" s="104">
        <v>0.41420000000000007</v>
      </c>
    </row>
    <row r="31" spans="2:12">
      <c r="B31" s="27"/>
      <c r="C31" s="147" t="s">
        <v>43</v>
      </c>
      <c r="D31" s="103">
        <v>5</v>
      </c>
      <c r="E31" s="89">
        <v>32.189399999999999</v>
      </c>
      <c r="F31" s="89">
        <v>9.7050000000000011E-2</v>
      </c>
      <c r="G31" s="89">
        <v>3.5305500000000003</v>
      </c>
      <c r="H31" s="89">
        <v>1.3550000000000001E-2</v>
      </c>
    </row>
    <row r="32" spans="2:12">
      <c r="B32" s="27"/>
      <c r="C32" s="147" t="s">
        <v>52</v>
      </c>
      <c r="D32" s="115">
        <v>50</v>
      </c>
      <c r="E32" s="115">
        <v>44.905500000000004</v>
      </c>
      <c r="F32" s="115">
        <v>3.121</v>
      </c>
      <c r="G32" s="104">
        <v>3.5030000000000001</v>
      </c>
      <c r="H32" s="104">
        <v>0.83650000000000002</v>
      </c>
    </row>
    <row r="33" spans="2:8">
      <c r="B33" s="35"/>
      <c r="C33" s="146" t="s">
        <v>53</v>
      </c>
      <c r="D33" s="104">
        <v>30</v>
      </c>
      <c r="E33" s="104">
        <v>9.2100000000000009</v>
      </c>
      <c r="F33" s="104">
        <v>2.2400000000000002</v>
      </c>
      <c r="G33" s="104">
        <v>5.000000000000001E-2</v>
      </c>
      <c r="H33" s="104">
        <v>0.30000000000000004</v>
      </c>
    </row>
    <row r="34" spans="2:8">
      <c r="B34" s="28"/>
      <c r="C34" s="139" t="s">
        <v>29</v>
      </c>
      <c r="D34" s="6">
        <v>10</v>
      </c>
      <c r="E34" s="6">
        <v>61.163499999999999</v>
      </c>
      <c r="F34" s="6">
        <v>1.2975000000000001</v>
      </c>
      <c r="G34" s="6">
        <v>5.3405000000000005</v>
      </c>
      <c r="H34" s="6">
        <v>2.5525000000000002</v>
      </c>
    </row>
    <row r="35" spans="2:8">
      <c r="B35" s="28"/>
      <c r="C35" s="139" t="s">
        <v>48</v>
      </c>
      <c r="D35" s="6">
        <v>25</v>
      </c>
      <c r="E35" s="6">
        <v>14.1</v>
      </c>
      <c r="F35" s="6">
        <v>1.22</v>
      </c>
      <c r="G35" s="6">
        <v>0.64</v>
      </c>
      <c r="H35" s="6">
        <v>0.86</v>
      </c>
    </row>
    <row r="36" spans="2:8">
      <c r="B36" s="28"/>
      <c r="C36" s="146" t="s">
        <v>49</v>
      </c>
      <c r="D36" s="111">
        <v>25</v>
      </c>
      <c r="E36" s="104">
        <v>12.132199999999999</v>
      </c>
      <c r="F36" s="104">
        <v>2.9455</v>
      </c>
      <c r="G36" s="104">
        <v>1.2500000000000001E-2</v>
      </c>
      <c r="H36" s="104">
        <v>9.0749999999999997E-2</v>
      </c>
    </row>
    <row r="37" spans="2:8">
      <c r="B37" s="28"/>
      <c r="C37" s="146" t="s">
        <v>50</v>
      </c>
      <c r="D37" s="111">
        <v>25</v>
      </c>
      <c r="E37" s="104">
        <v>18.686499999999999</v>
      </c>
      <c r="F37" s="104">
        <v>3.0307499999999998</v>
      </c>
      <c r="G37" s="104">
        <v>0.375</v>
      </c>
      <c r="H37" s="104">
        <v>0.8</v>
      </c>
    </row>
    <row r="38" spans="2:8">
      <c r="B38" s="28"/>
      <c r="C38" s="146" t="s">
        <v>51</v>
      </c>
      <c r="D38" s="111">
        <v>50</v>
      </c>
      <c r="E38" s="104">
        <v>0.2</v>
      </c>
      <c r="F38" s="104">
        <v>0</v>
      </c>
      <c r="G38" s="104">
        <v>0</v>
      </c>
      <c r="H38" s="104">
        <v>0.05</v>
      </c>
    </row>
    <row r="39" spans="2:8">
      <c r="B39" s="35"/>
      <c r="C39" s="146" t="s">
        <v>28</v>
      </c>
      <c r="D39" s="104">
        <v>50</v>
      </c>
      <c r="E39" s="104">
        <v>123.1</v>
      </c>
      <c r="F39" s="104">
        <v>26.15</v>
      </c>
      <c r="G39" s="104">
        <v>1</v>
      </c>
      <c r="H39" s="104">
        <v>3.5750000000000002</v>
      </c>
    </row>
    <row r="40" spans="2:8">
      <c r="B40" s="28"/>
      <c r="C40" s="146" t="s">
        <v>67</v>
      </c>
      <c r="D40" s="104">
        <v>100</v>
      </c>
      <c r="E40" s="104">
        <v>30.2</v>
      </c>
      <c r="F40" s="104">
        <v>7.44</v>
      </c>
      <c r="G40" s="104">
        <v>0.1</v>
      </c>
      <c r="H40" s="104">
        <v>1.2</v>
      </c>
    </row>
    <row r="41" spans="2:8">
      <c r="B41" s="39"/>
      <c r="C41" s="148" t="s">
        <v>7</v>
      </c>
      <c r="D41" s="124"/>
      <c r="E41" s="125">
        <f>SUM(E25:E40)</f>
        <v>651.9380000000001</v>
      </c>
      <c r="F41" s="125">
        <f>SUM(F25:F40)</f>
        <v>90.057699999999997</v>
      </c>
      <c r="G41" s="125">
        <f>SUM(G25:G40)</f>
        <v>24.895750000000003</v>
      </c>
      <c r="H41" s="125">
        <f>SUM(H25:H40)</f>
        <v>22.976700000000001</v>
      </c>
    </row>
    <row r="42" spans="2:8">
      <c r="B42" s="17"/>
      <c r="C42" s="34"/>
    </row>
    <row r="43" spans="2:8" s="5" customFormat="1" ht="24" customHeight="1">
      <c r="B43" s="36" t="s">
        <v>10</v>
      </c>
      <c r="C43" s="37"/>
      <c r="D43" s="38" t="s">
        <v>1</v>
      </c>
      <c r="E43" s="38" t="s">
        <v>2</v>
      </c>
      <c r="F43" s="26" t="s">
        <v>3</v>
      </c>
      <c r="G43" s="38" t="s">
        <v>4</v>
      </c>
      <c r="H43" s="38" t="s">
        <v>5</v>
      </c>
    </row>
    <row r="44" spans="2:8">
      <c r="B44" s="27" t="s">
        <v>6</v>
      </c>
      <c r="C44" s="121" t="s">
        <v>118</v>
      </c>
      <c r="D44" s="13">
        <v>125</v>
      </c>
      <c r="E44" s="13">
        <v>55.98</v>
      </c>
      <c r="F44" s="13">
        <v>9.0625</v>
      </c>
      <c r="G44" s="13">
        <v>0.42999999999999994</v>
      </c>
      <c r="H44" s="13">
        <v>4.4375</v>
      </c>
    </row>
    <row r="45" spans="2:8">
      <c r="B45" s="27" t="s">
        <v>17</v>
      </c>
      <c r="C45" s="121" t="s">
        <v>119</v>
      </c>
      <c r="D45" s="18">
        <v>125</v>
      </c>
      <c r="E45" s="18">
        <v>52.893749999999997</v>
      </c>
      <c r="F45" s="18">
        <v>11.625</v>
      </c>
      <c r="G45" s="18">
        <v>0.25624999999999998</v>
      </c>
      <c r="H45" s="18">
        <v>1.94875</v>
      </c>
    </row>
    <row r="46" spans="2:8">
      <c r="B46" s="27"/>
      <c r="C46" s="308" t="s">
        <v>58</v>
      </c>
      <c r="D46" s="309">
        <v>30</v>
      </c>
      <c r="E46" s="309">
        <v>35.520000000000003</v>
      </c>
      <c r="F46" s="309">
        <v>1.2299999999999998</v>
      </c>
      <c r="G46" s="309">
        <v>3</v>
      </c>
      <c r="H46" s="309">
        <v>0.89999999999999991</v>
      </c>
    </row>
    <row r="47" spans="2:8">
      <c r="B47" s="28"/>
      <c r="C47" s="121" t="s">
        <v>120</v>
      </c>
      <c r="D47" s="13">
        <v>100</v>
      </c>
      <c r="E47" s="13">
        <v>90.767499999999984</v>
      </c>
      <c r="F47" s="13">
        <v>18.55875</v>
      </c>
      <c r="G47" s="13">
        <v>1.1675</v>
      </c>
      <c r="H47" s="13">
        <v>1.5062499999999999</v>
      </c>
    </row>
    <row r="48" spans="2:8" s="5" customFormat="1">
      <c r="B48" s="28"/>
      <c r="C48" s="120" t="s">
        <v>133</v>
      </c>
      <c r="D48" s="103">
        <v>100</v>
      </c>
      <c r="E48" s="103">
        <v>163</v>
      </c>
      <c r="F48" s="103">
        <v>13.8</v>
      </c>
      <c r="G48" s="103">
        <v>9.5500000000000007</v>
      </c>
      <c r="H48" s="103">
        <v>4.72</v>
      </c>
    </row>
    <row r="49" spans="2:14">
      <c r="B49" s="27"/>
      <c r="C49" s="139" t="s">
        <v>48</v>
      </c>
      <c r="D49" s="6">
        <v>25</v>
      </c>
      <c r="E49" s="6">
        <v>14.1</v>
      </c>
      <c r="F49" s="6">
        <v>1.22</v>
      </c>
      <c r="G49" s="6">
        <v>0.64</v>
      </c>
      <c r="H49" s="6">
        <v>0.86</v>
      </c>
    </row>
    <row r="50" spans="2:14">
      <c r="B50" s="27"/>
      <c r="C50" s="146" t="s">
        <v>49</v>
      </c>
      <c r="D50" s="111">
        <v>25</v>
      </c>
      <c r="E50" s="104">
        <v>12.132199999999999</v>
      </c>
      <c r="F50" s="104">
        <v>2.9455</v>
      </c>
      <c r="G50" s="104">
        <v>1.2500000000000001E-2</v>
      </c>
      <c r="H50" s="104">
        <v>9.0749999999999997E-2</v>
      </c>
    </row>
    <row r="51" spans="2:14">
      <c r="B51" s="27"/>
      <c r="C51" s="146" t="s">
        <v>50</v>
      </c>
      <c r="D51" s="111">
        <v>25</v>
      </c>
      <c r="E51" s="104">
        <v>18.686499999999999</v>
      </c>
      <c r="F51" s="104">
        <v>3.0307499999999998</v>
      </c>
      <c r="G51" s="104">
        <v>0.375</v>
      </c>
      <c r="H51" s="104">
        <v>0.8</v>
      </c>
    </row>
    <row r="52" spans="2:14">
      <c r="B52" s="27"/>
      <c r="C52" s="146" t="s">
        <v>51</v>
      </c>
      <c r="D52" s="111">
        <v>50</v>
      </c>
      <c r="E52" s="104">
        <v>0.2</v>
      </c>
      <c r="F52" s="104">
        <v>0</v>
      </c>
      <c r="G52" s="104">
        <v>0</v>
      </c>
      <c r="H52" s="104">
        <v>0.05</v>
      </c>
    </row>
    <row r="53" spans="2:14">
      <c r="B53" s="35"/>
      <c r="C53" s="146" t="s">
        <v>28</v>
      </c>
      <c r="D53" s="111">
        <v>50</v>
      </c>
      <c r="E53" s="104">
        <v>123.1</v>
      </c>
      <c r="F53" s="104">
        <v>26.15</v>
      </c>
      <c r="G53" s="104">
        <v>1</v>
      </c>
      <c r="H53" s="104">
        <v>3.5750000000000002</v>
      </c>
    </row>
    <row r="54" spans="2:14">
      <c r="B54" s="35"/>
      <c r="C54" s="146" t="s">
        <v>66</v>
      </c>
      <c r="D54" s="104">
        <v>100</v>
      </c>
      <c r="E54" s="104">
        <v>32.4</v>
      </c>
      <c r="F54" s="104">
        <v>5.6</v>
      </c>
      <c r="G54" s="104">
        <v>0.2</v>
      </c>
      <c r="H54" s="104">
        <v>0.6</v>
      </c>
    </row>
    <row r="55" spans="2:14">
      <c r="B55" s="39"/>
      <c r="C55" s="107" t="s">
        <v>7</v>
      </c>
      <c r="D55" s="122"/>
      <c r="E55" s="117">
        <f>SUM(E44:E54)</f>
        <v>598.77994999999999</v>
      </c>
      <c r="F55" s="117">
        <f t="shared" ref="F55:H55" si="1">SUM(F44:F54)</f>
        <v>93.222499999999997</v>
      </c>
      <c r="G55" s="117">
        <f t="shared" si="1"/>
        <v>16.631249999999998</v>
      </c>
      <c r="H55" s="117">
        <f t="shared" si="1"/>
        <v>19.488250000000001</v>
      </c>
    </row>
    <row r="56" spans="2:14">
      <c r="B56" s="11"/>
      <c r="C56" s="34"/>
      <c r="D56" s="29"/>
    </row>
    <row r="57" spans="2:14" s="5" customFormat="1" ht="24" customHeight="1">
      <c r="B57" s="36" t="s">
        <v>11</v>
      </c>
      <c r="C57" s="145"/>
      <c r="D57" s="26" t="s">
        <v>1</v>
      </c>
      <c r="E57" s="26" t="s">
        <v>2</v>
      </c>
      <c r="F57" s="26" t="s">
        <v>3</v>
      </c>
      <c r="G57" s="26" t="s">
        <v>4</v>
      </c>
      <c r="H57" s="26" t="s">
        <v>5</v>
      </c>
    </row>
    <row r="58" spans="2:14">
      <c r="B58" s="27" t="s">
        <v>6</v>
      </c>
      <c r="C58" s="121" t="s">
        <v>121</v>
      </c>
      <c r="D58" s="13">
        <v>100</v>
      </c>
      <c r="E58" s="13">
        <v>128.89500000000001</v>
      </c>
      <c r="F58" s="13">
        <v>3.3820000000000001</v>
      </c>
      <c r="G58" s="13">
        <v>4.84</v>
      </c>
      <c r="H58" s="13">
        <v>18.507000000000001</v>
      </c>
      <c r="J58" s="5"/>
      <c r="K58" s="5"/>
      <c r="L58" s="5"/>
      <c r="M58" s="5"/>
      <c r="N58" s="5"/>
    </row>
    <row r="59" spans="2:14">
      <c r="B59" s="27" t="s">
        <v>17</v>
      </c>
      <c r="C59" s="121" t="s">
        <v>122</v>
      </c>
      <c r="D59" s="13">
        <v>60</v>
      </c>
      <c r="E59" s="13">
        <v>47.766600000000004</v>
      </c>
      <c r="F59" s="13">
        <v>7.0313999999999997</v>
      </c>
      <c r="G59" s="13">
        <v>1.944</v>
      </c>
      <c r="H59" s="13">
        <v>1.3481999999999998</v>
      </c>
    </row>
    <row r="60" spans="2:14">
      <c r="B60" s="27"/>
      <c r="C60" s="121" t="s">
        <v>40</v>
      </c>
      <c r="D60" s="77">
        <v>60</v>
      </c>
      <c r="E60" s="77">
        <v>76.891799999999989</v>
      </c>
      <c r="F60" s="77">
        <v>16.295399999999997</v>
      </c>
      <c r="G60" s="77">
        <v>0.41339999999999993</v>
      </c>
      <c r="H60" s="77">
        <v>2.3615999999999997</v>
      </c>
    </row>
    <row r="61" spans="2:14">
      <c r="B61" s="27"/>
      <c r="C61" s="121" t="s">
        <v>15</v>
      </c>
      <c r="D61" s="77">
        <v>60</v>
      </c>
      <c r="E61" s="77">
        <v>94.621200000000002</v>
      </c>
      <c r="F61" s="77">
        <v>16.125599999999999</v>
      </c>
      <c r="G61" s="77">
        <v>2.8451999999999997</v>
      </c>
      <c r="H61" s="77">
        <v>1.3662000000000001</v>
      </c>
    </row>
    <row r="62" spans="2:14">
      <c r="B62" s="27"/>
      <c r="C62" s="121" t="s">
        <v>47</v>
      </c>
      <c r="D62" s="77">
        <v>50</v>
      </c>
      <c r="E62" s="77">
        <v>22.877800000000001</v>
      </c>
      <c r="F62" s="77">
        <v>3.7949999999999999</v>
      </c>
      <c r="G62" s="77">
        <v>0.27500000000000002</v>
      </c>
      <c r="H62" s="77">
        <v>2.4750000000000001</v>
      </c>
    </row>
    <row r="63" spans="2:14">
      <c r="B63" s="27"/>
      <c r="C63" s="121" t="s">
        <v>43</v>
      </c>
      <c r="D63" s="77">
        <v>5</v>
      </c>
      <c r="E63" s="77">
        <v>32.189399999999999</v>
      </c>
      <c r="F63" s="77">
        <v>9.7050000000000011E-2</v>
      </c>
      <c r="G63" s="77">
        <v>3.5305500000000003</v>
      </c>
      <c r="H63" s="77">
        <v>1.3550000000000001E-2</v>
      </c>
    </row>
    <row r="64" spans="2:14">
      <c r="B64" s="27"/>
      <c r="C64" s="121" t="s">
        <v>63</v>
      </c>
      <c r="D64" s="119">
        <v>50</v>
      </c>
      <c r="E64" s="119">
        <v>20.266999999999999</v>
      </c>
      <c r="F64" s="119">
        <v>2.661</v>
      </c>
      <c r="G64" s="119">
        <v>0.249</v>
      </c>
      <c r="H64" s="119">
        <v>1.9</v>
      </c>
    </row>
    <row r="65" spans="2:8">
      <c r="B65" s="27"/>
      <c r="C65" s="121" t="s">
        <v>54</v>
      </c>
      <c r="D65" s="119">
        <v>50</v>
      </c>
      <c r="E65" s="119">
        <v>23.242999999999999</v>
      </c>
      <c r="F65" s="119">
        <v>4.7675000000000001</v>
      </c>
      <c r="G65" s="119">
        <v>0.624</v>
      </c>
      <c r="H65" s="119">
        <v>0.29699999999999999</v>
      </c>
    </row>
    <row r="66" spans="2:8">
      <c r="B66" s="27"/>
      <c r="C66" s="121" t="s">
        <v>42</v>
      </c>
      <c r="D66" s="77">
        <v>30</v>
      </c>
      <c r="E66" s="77">
        <v>12.058</v>
      </c>
      <c r="F66" s="77">
        <v>2.4850000000000003</v>
      </c>
      <c r="G66" s="77">
        <v>0.19000000000000003</v>
      </c>
      <c r="H66" s="77">
        <v>0.51</v>
      </c>
    </row>
    <row r="67" spans="2:8">
      <c r="B67" s="27"/>
      <c r="C67" s="139" t="s">
        <v>29</v>
      </c>
      <c r="D67" s="6">
        <v>10</v>
      </c>
      <c r="E67" s="6">
        <v>61.163499999999999</v>
      </c>
      <c r="F67" s="6">
        <v>1.2975000000000001</v>
      </c>
      <c r="G67" s="6">
        <v>5.3405000000000005</v>
      </c>
      <c r="H67" s="6">
        <v>2.5525000000000002</v>
      </c>
    </row>
    <row r="68" spans="2:8">
      <c r="B68" s="27"/>
      <c r="C68" s="139" t="s">
        <v>48</v>
      </c>
      <c r="D68" s="6">
        <v>25</v>
      </c>
      <c r="E68" s="6">
        <v>14.1</v>
      </c>
      <c r="F68" s="6">
        <v>1.22</v>
      </c>
      <c r="G68" s="6">
        <v>0.64</v>
      </c>
      <c r="H68" s="6">
        <v>0.86</v>
      </c>
    </row>
    <row r="69" spans="2:8">
      <c r="B69" s="27"/>
      <c r="C69" s="146" t="s">
        <v>49</v>
      </c>
      <c r="D69" s="111">
        <v>25</v>
      </c>
      <c r="E69" s="104">
        <v>12.132199999999999</v>
      </c>
      <c r="F69" s="104">
        <v>2.9455</v>
      </c>
      <c r="G69" s="104">
        <v>1.2500000000000001E-2</v>
      </c>
      <c r="H69" s="104">
        <v>9.0749999999999997E-2</v>
      </c>
    </row>
    <row r="70" spans="2:8">
      <c r="B70" s="27"/>
      <c r="C70" s="146" t="s">
        <v>50</v>
      </c>
      <c r="D70" s="111">
        <v>25</v>
      </c>
      <c r="E70" s="104">
        <v>18.686499999999999</v>
      </c>
      <c r="F70" s="104">
        <v>3.0307499999999998</v>
      </c>
      <c r="G70" s="104">
        <v>0.375</v>
      </c>
      <c r="H70" s="104">
        <v>0.8</v>
      </c>
    </row>
    <row r="71" spans="2:8">
      <c r="B71" s="28"/>
      <c r="C71" s="146" t="s">
        <v>51</v>
      </c>
      <c r="D71" s="104">
        <v>50</v>
      </c>
      <c r="E71" s="104">
        <v>0.2</v>
      </c>
      <c r="F71" s="104">
        <v>0</v>
      </c>
      <c r="G71" s="104">
        <v>0</v>
      </c>
      <c r="H71" s="104">
        <v>0.05</v>
      </c>
    </row>
    <row r="72" spans="2:8">
      <c r="B72" s="28"/>
      <c r="C72" s="146" t="s">
        <v>28</v>
      </c>
      <c r="D72" s="104">
        <v>50</v>
      </c>
      <c r="E72" s="104">
        <v>123.1</v>
      </c>
      <c r="F72" s="104">
        <v>26.15</v>
      </c>
      <c r="G72" s="104">
        <v>1</v>
      </c>
      <c r="H72" s="104">
        <v>3.5750000000000002</v>
      </c>
    </row>
    <row r="73" spans="2:8">
      <c r="B73" s="28"/>
      <c r="C73" s="146" t="s">
        <v>9</v>
      </c>
      <c r="D73" s="104">
        <v>100</v>
      </c>
      <c r="E73" s="104">
        <v>40</v>
      </c>
      <c r="F73" s="104">
        <v>9.24</v>
      </c>
      <c r="G73" s="104">
        <v>0</v>
      </c>
      <c r="H73" s="104">
        <v>0.3</v>
      </c>
    </row>
    <row r="74" spans="2:8">
      <c r="B74" s="30"/>
      <c r="C74" s="149" t="s">
        <v>7</v>
      </c>
      <c r="D74" s="32"/>
      <c r="E74" s="33">
        <f>SUM(E58:E73)</f>
        <v>728.19200000000001</v>
      </c>
      <c r="F74" s="33">
        <f>SUM(F58:F73)</f>
        <v>100.52370000000001</v>
      </c>
      <c r="G74" s="33">
        <f>SUM(G58:G73)</f>
        <v>22.279150000000001</v>
      </c>
      <c r="H74" s="33">
        <f>SUM(H58:H73)</f>
        <v>37.006799999999991</v>
      </c>
    </row>
    <row r="75" spans="2:8">
      <c r="B75" s="11"/>
      <c r="C75" s="34"/>
    </row>
    <row r="76" spans="2:8" s="5" customFormat="1" ht="24" customHeight="1">
      <c r="B76" s="25" t="s">
        <v>12</v>
      </c>
      <c r="C76" s="145"/>
      <c r="D76" s="26" t="s">
        <v>1</v>
      </c>
      <c r="E76" s="26" t="s">
        <v>2</v>
      </c>
      <c r="F76" s="26" t="s">
        <v>3</v>
      </c>
      <c r="G76" s="26" t="s">
        <v>4</v>
      </c>
      <c r="H76" s="26" t="s">
        <v>5</v>
      </c>
    </row>
    <row r="77" spans="2:8">
      <c r="B77" s="27" t="s">
        <v>6</v>
      </c>
      <c r="C77" s="146" t="s">
        <v>139</v>
      </c>
      <c r="D77" s="104">
        <v>50</v>
      </c>
      <c r="E77" s="104">
        <v>83.1</v>
      </c>
      <c r="F77" s="104">
        <v>0.56299999999999994</v>
      </c>
      <c r="G77" s="104">
        <v>3.55</v>
      </c>
      <c r="H77" s="104">
        <v>12</v>
      </c>
    </row>
    <row r="78" spans="2:8">
      <c r="B78" s="27" t="s">
        <v>17</v>
      </c>
      <c r="C78" s="146" t="s">
        <v>157</v>
      </c>
      <c r="D78" s="104">
        <v>50</v>
      </c>
      <c r="E78" s="104">
        <v>62.7</v>
      </c>
      <c r="F78" s="104">
        <v>5.43</v>
      </c>
      <c r="G78" s="104">
        <v>2.97</v>
      </c>
      <c r="H78" s="104">
        <v>2.97</v>
      </c>
    </row>
    <row r="79" spans="2:8">
      <c r="B79" s="301"/>
      <c r="C79" s="146" t="s">
        <v>19</v>
      </c>
      <c r="D79" s="104">
        <v>60</v>
      </c>
      <c r="E79" s="104">
        <v>45.393000000000001</v>
      </c>
      <c r="F79" s="104">
        <v>9.5909999999999993</v>
      </c>
      <c r="G79" s="104">
        <v>0.39300000000000002</v>
      </c>
      <c r="H79" s="104">
        <v>1.359</v>
      </c>
    </row>
    <row r="80" spans="2:8">
      <c r="B80" s="301"/>
      <c r="C80" s="146" t="s">
        <v>158</v>
      </c>
      <c r="D80" s="104">
        <v>60</v>
      </c>
      <c r="E80" s="104">
        <v>70.078800000000001</v>
      </c>
      <c r="F80" s="104">
        <v>14.9376</v>
      </c>
      <c r="G80" s="104">
        <v>0.45239999999999997</v>
      </c>
      <c r="H80" s="104">
        <v>2.3220000000000001</v>
      </c>
    </row>
    <row r="81" spans="2:13">
      <c r="B81" s="301"/>
      <c r="C81" s="146" t="s">
        <v>44</v>
      </c>
      <c r="D81" s="104">
        <v>50</v>
      </c>
      <c r="E81" s="104">
        <v>33.908000000000001</v>
      </c>
      <c r="F81" s="104">
        <v>8.3714999999999993</v>
      </c>
      <c r="G81" s="104">
        <v>0.316</v>
      </c>
      <c r="H81" s="104">
        <v>0.89500000000000002</v>
      </c>
    </row>
    <row r="82" spans="2:13">
      <c r="B82" s="301"/>
      <c r="C82" s="146" t="s">
        <v>162</v>
      </c>
      <c r="D82" s="104">
        <v>50</v>
      </c>
      <c r="E82" s="104">
        <v>46</v>
      </c>
      <c r="F82" s="104">
        <v>7.9</v>
      </c>
      <c r="G82" s="104">
        <v>1.07</v>
      </c>
      <c r="H82" s="104">
        <v>0.89</v>
      </c>
    </row>
    <row r="83" spans="2:13">
      <c r="B83" s="301"/>
      <c r="C83" s="146" t="s">
        <v>43</v>
      </c>
      <c r="D83" s="103">
        <v>5</v>
      </c>
      <c r="E83" s="89">
        <v>32.189399999999999</v>
      </c>
      <c r="F83" s="89">
        <v>9.7050000000000011E-2</v>
      </c>
      <c r="G83" s="89">
        <v>3.5305500000000003</v>
      </c>
      <c r="H83" s="89">
        <v>1.3550000000000001E-2</v>
      </c>
    </row>
    <row r="84" spans="2:13">
      <c r="B84" s="301"/>
      <c r="C84" s="146" t="s">
        <v>163</v>
      </c>
      <c r="D84" s="104">
        <v>50</v>
      </c>
      <c r="E84" s="104">
        <v>25.5</v>
      </c>
      <c r="F84" s="104">
        <v>3.19</v>
      </c>
      <c r="G84" s="104">
        <v>0.64600000000000002</v>
      </c>
      <c r="H84" s="104">
        <v>1.0900000000000001</v>
      </c>
    </row>
    <row r="85" spans="2:13">
      <c r="B85" s="301"/>
      <c r="C85" s="146" t="s">
        <v>123</v>
      </c>
      <c r="D85" s="104">
        <v>30</v>
      </c>
      <c r="E85" s="104">
        <v>12.3</v>
      </c>
      <c r="F85" s="104">
        <v>2.4125000000000001</v>
      </c>
      <c r="G85" s="104">
        <v>0.11699999999999999</v>
      </c>
      <c r="H85" s="104">
        <v>0.91049999999999998</v>
      </c>
    </row>
    <row r="86" spans="2:13">
      <c r="B86" s="301"/>
      <c r="C86" s="139" t="s">
        <v>29</v>
      </c>
      <c r="D86" s="6">
        <v>10</v>
      </c>
      <c r="E86" s="6">
        <v>61.163499999999999</v>
      </c>
      <c r="F86" s="6">
        <v>1.2975000000000001</v>
      </c>
      <c r="G86" s="6">
        <v>5.3405000000000005</v>
      </c>
      <c r="H86" s="6">
        <v>2.5525000000000002</v>
      </c>
      <c r="I86" s="29"/>
      <c r="J86" s="29"/>
      <c r="K86" s="29"/>
      <c r="L86" s="29"/>
    </row>
    <row r="87" spans="2:13">
      <c r="B87" s="301"/>
      <c r="C87" s="139" t="s">
        <v>48</v>
      </c>
      <c r="D87" s="6">
        <v>25</v>
      </c>
      <c r="E87" s="6">
        <v>14.1</v>
      </c>
      <c r="F87" s="6">
        <v>1.22</v>
      </c>
      <c r="G87" s="6">
        <v>0.64</v>
      </c>
      <c r="H87" s="6">
        <v>0.86</v>
      </c>
      <c r="I87" s="29"/>
      <c r="J87" s="29"/>
      <c r="K87" s="29"/>
      <c r="L87" s="29"/>
      <c r="M87" s="29"/>
    </row>
    <row r="88" spans="2:13">
      <c r="B88" s="301"/>
      <c r="C88" s="146" t="s">
        <v>49</v>
      </c>
      <c r="D88" s="111">
        <v>25</v>
      </c>
      <c r="E88" s="104">
        <v>12.132199999999999</v>
      </c>
      <c r="F88" s="104">
        <v>2.9455</v>
      </c>
      <c r="G88" s="104">
        <v>1.2500000000000001E-2</v>
      </c>
      <c r="H88" s="104">
        <v>9.0749999999999997E-2</v>
      </c>
      <c r="I88" s="29"/>
      <c r="J88" s="29"/>
      <c r="K88" s="29"/>
      <c r="L88" s="29"/>
      <c r="M88" s="29"/>
    </row>
    <row r="89" spans="2:13">
      <c r="B89" s="301"/>
      <c r="C89" s="146" t="s">
        <v>50</v>
      </c>
      <c r="D89" s="111">
        <v>25</v>
      </c>
      <c r="E89" s="104">
        <v>18.686499999999999</v>
      </c>
      <c r="F89" s="104">
        <v>3.0307499999999998</v>
      </c>
      <c r="G89" s="104">
        <v>0.375</v>
      </c>
      <c r="H89" s="104">
        <v>0.8</v>
      </c>
      <c r="I89" s="29"/>
      <c r="J89" s="29"/>
      <c r="K89" s="29"/>
      <c r="L89" s="29"/>
      <c r="M89" s="29"/>
    </row>
    <row r="90" spans="2:13">
      <c r="B90" s="301"/>
      <c r="C90" s="146" t="s">
        <v>51</v>
      </c>
      <c r="D90" s="111">
        <v>50</v>
      </c>
      <c r="E90" s="104">
        <v>0.2</v>
      </c>
      <c r="F90" s="104">
        <v>0</v>
      </c>
      <c r="G90" s="104">
        <v>0</v>
      </c>
      <c r="H90" s="104">
        <v>0.05</v>
      </c>
      <c r="I90" s="29"/>
      <c r="J90" s="29"/>
      <c r="K90" s="29"/>
      <c r="L90" s="29"/>
      <c r="M90" s="29"/>
    </row>
    <row r="91" spans="2:13">
      <c r="B91" s="301"/>
      <c r="C91" s="146" t="s">
        <v>28</v>
      </c>
      <c r="D91" s="104">
        <v>50</v>
      </c>
      <c r="E91" s="104">
        <v>123.1</v>
      </c>
      <c r="F91" s="104">
        <v>26.15</v>
      </c>
      <c r="G91" s="104">
        <v>1</v>
      </c>
      <c r="H91" s="104">
        <v>3.5750000000000002</v>
      </c>
    </row>
    <row r="92" spans="2:13">
      <c r="B92" s="301"/>
      <c r="C92" s="271" t="s">
        <v>99</v>
      </c>
      <c r="D92" s="57">
        <v>50</v>
      </c>
      <c r="E92" s="57">
        <v>15.05</v>
      </c>
      <c r="F92" s="57">
        <v>2.95</v>
      </c>
      <c r="G92" s="57">
        <v>0.05</v>
      </c>
      <c r="H92" s="57">
        <v>0.4</v>
      </c>
    </row>
    <row r="93" spans="2:13">
      <c r="B93" s="39"/>
      <c r="C93" s="148" t="s">
        <v>7</v>
      </c>
      <c r="D93" s="124"/>
      <c r="E93" s="125">
        <f>SUM(E77:E92)</f>
        <v>655.60140000000001</v>
      </c>
      <c r="F93" s="125">
        <f t="shared" ref="F93:H93" si="2">SUM(F77:F92)</f>
        <v>90.086399999999998</v>
      </c>
      <c r="G93" s="125">
        <f t="shared" si="2"/>
        <v>20.462949999999999</v>
      </c>
      <c r="H93" s="125">
        <f t="shared" si="2"/>
        <v>30.778299999999998</v>
      </c>
    </row>
    <row r="94" spans="2:13">
      <c r="C94" s="21" t="s">
        <v>13</v>
      </c>
      <c r="E94" s="40">
        <f>AVERAGE(E22,E93,E55,E74,E41)</f>
        <v>655.16914999999995</v>
      </c>
      <c r="F94" s="40">
        <f>AVERAGE(F22,F93,F55,F74,F41)</f>
        <v>92.91104</v>
      </c>
      <c r="G94" s="40">
        <f>AVERAGE(G22,G93,G55,G74,G41)</f>
        <v>21.736070000000002</v>
      </c>
      <c r="H94" s="40">
        <f>AVERAGE(H22,H93,H55,H74,H41)</f>
        <v>25.593509999999998</v>
      </c>
    </row>
    <row r="95" spans="2:13">
      <c r="B95" s="4" t="s">
        <v>25</v>
      </c>
      <c r="C95" s="21"/>
      <c r="E95" s="41"/>
      <c r="F95" s="41"/>
      <c r="G95" s="41"/>
      <c r="H95" s="41"/>
    </row>
    <row r="96" spans="2:13">
      <c r="B96" s="23" t="s">
        <v>64</v>
      </c>
    </row>
    <row r="97" spans="2:8">
      <c r="B97" s="4" t="s">
        <v>21</v>
      </c>
      <c r="D97" s="29"/>
      <c r="H97" s="5"/>
    </row>
    <row r="98" spans="2:8">
      <c r="B98" s="4" t="s">
        <v>23</v>
      </c>
    </row>
    <row r="99" spans="2:8">
      <c r="B99" s="4" t="s">
        <v>14</v>
      </c>
    </row>
  </sheetData>
  <mergeCells count="2">
    <mergeCell ref="B1:C4"/>
    <mergeCell ref="D1:D5"/>
  </mergeCells>
  <phoneticPr fontId="1" type="noConversion"/>
  <pageMargins left="0.7" right="0.7" top="0.75" bottom="0.75" header="0.3" footer="0.3"/>
  <pageSetup paperSize="9" scale="43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2063-17E3-42F9-B143-1329080659AD}">
  <sheetPr>
    <pageSetUpPr fitToPage="1"/>
  </sheetPr>
  <dimension ref="B1:R93"/>
  <sheetViews>
    <sheetView zoomScale="90" zoomScaleNormal="90" workbookViewId="0">
      <selection activeCell="D1" sqref="D1:D5"/>
    </sheetView>
  </sheetViews>
  <sheetFormatPr defaultColWidth="9.26953125" defaultRowHeight="15.5"/>
  <cols>
    <col min="1" max="1" width="9.26953125" style="4"/>
    <col min="2" max="2" width="13.54296875" style="4" customWidth="1"/>
    <col min="3" max="3" width="60.54296875" style="4" customWidth="1"/>
    <col min="4" max="4" width="15.6328125" style="4" customWidth="1"/>
    <col min="5" max="5" width="14.54296875" style="4" bestFit="1" customWidth="1"/>
    <col min="6" max="6" width="15.81640625" style="4" bestFit="1" customWidth="1"/>
    <col min="7" max="8" width="10.81640625" style="4" bestFit="1" customWidth="1"/>
    <col min="9" max="16384" width="9.26953125" style="4"/>
  </cols>
  <sheetData>
    <row r="1" spans="2:8">
      <c r="B1" s="315"/>
      <c r="C1" s="315"/>
      <c r="D1" s="315"/>
    </row>
    <row r="2" spans="2:8">
      <c r="B2" s="315"/>
      <c r="C2" s="315"/>
      <c r="D2" s="315"/>
    </row>
    <row r="3" spans="2:8">
      <c r="B3" s="315"/>
      <c r="C3" s="315"/>
      <c r="D3" s="315"/>
    </row>
    <row r="4" spans="2:8">
      <c r="B4" s="315"/>
      <c r="C4" s="315"/>
      <c r="D4" s="315"/>
    </row>
    <row r="5" spans="2:8" ht="24" customHeight="1">
      <c r="B5" s="161" t="s">
        <v>107</v>
      </c>
      <c r="C5" s="24"/>
      <c r="D5" s="316"/>
    </row>
    <row r="6" spans="2:8" s="164" customFormat="1" ht="24" customHeight="1">
      <c r="B6" s="245" t="s">
        <v>0</v>
      </c>
      <c r="C6" s="243"/>
      <c r="D6" s="163" t="s">
        <v>1</v>
      </c>
      <c r="E6" s="163" t="s">
        <v>2</v>
      </c>
      <c r="F6" s="163" t="s">
        <v>3</v>
      </c>
      <c r="G6" s="163" t="s">
        <v>4</v>
      </c>
      <c r="H6" s="163" t="s">
        <v>5</v>
      </c>
    </row>
    <row r="7" spans="2:8">
      <c r="B7" s="246" t="s">
        <v>6</v>
      </c>
      <c r="C7" s="143" t="s">
        <v>125</v>
      </c>
      <c r="D7" s="165">
        <v>60</v>
      </c>
      <c r="E7" s="165">
        <v>78.455399999999983</v>
      </c>
      <c r="F7" s="165">
        <v>3.3329999999999997</v>
      </c>
      <c r="G7" s="165">
        <v>5.8139999999999992</v>
      </c>
      <c r="H7" s="165">
        <v>3.3377999999999997</v>
      </c>
    </row>
    <row r="8" spans="2:8">
      <c r="B8" s="246" t="s">
        <v>17</v>
      </c>
      <c r="C8" s="143" t="s">
        <v>126</v>
      </c>
      <c r="D8" s="165">
        <v>60</v>
      </c>
      <c r="E8" s="165">
        <v>79.441799999999986</v>
      </c>
      <c r="F8" s="165">
        <v>10.603799999999998</v>
      </c>
      <c r="G8" s="165">
        <v>2.7521999999999998</v>
      </c>
      <c r="H8" s="165">
        <v>3.8981999999999997</v>
      </c>
    </row>
    <row r="9" spans="2:8">
      <c r="B9" s="247"/>
      <c r="C9" s="143" t="s">
        <v>80</v>
      </c>
      <c r="D9" s="165">
        <v>60</v>
      </c>
      <c r="E9" s="165">
        <v>102.93899999999999</v>
      </c>
      <c r="F9" s="165">
        <v>21.394199999999998</v>
      </c>
      <c r="G9" s="165">
        <v>0.80699999999999994</v>
      </c>
      <c r="H9" s="165">
        <v>3.4061999999999997</v>
      </c>
    </row>
    <row r="10" spans="2:8">
      <c r="B10" s="247"/>
      <c r="C10" s="143" t="s">
        <v>34</v>
      </c>
      <c r="D10" s="165">
        <v>60</v>
      </c>
      <c r="E10" s="165">
        <v>48.359999999999992</v>
      </c>
      <c r="F10" s="165">
        <v>10.185</v>
      </c>
      <c r="G10" s="165">
        <v>0.3</v>
      </c>
      <c r="H10" s="165">
        <v>1.7849999999999999</v>
      </c>
    </row>
    <row r="11" spans="2:8">
      <c r="B11" s="248"/>
      <c r="C11" s="143" t="s">
        <v>72</v>
      </c>
      <c r="D11" s="165">
        <v>50</v>
      </c>
      <c r="E11" s="165">
        <v>22.015499999999999</v>
      </c>
      <c r="F11" s="165">
        <v>1.95</v>
      </c>
      <c r="G11" s="165">
        <v>1.5615000000000001</v>
      </c>
      <c r="H11" s="165">
        <v>0.38750000000000001</v>
      </c>
    </row>
    <row r="12" spans="2:8">
      <c r="B12" s="248"/>
      <c r="C12" s="143" t="s">
        <v>43</v>
      </c>
      <c r="D12" s="165">
        <v>5</v>
      </c>
      <c r="E12" s="165">
        <v>32.189399999999999</v>
      </c>
      <c r="F12" s="165">
        <v>9.7050000000000011E-2</v>
      </c>
      <c r="G12" s="165">
        <v>3.5305500000000003</v>
      </c>
      <c r="H12" s="165">
        <v>1.3550000000000001E-2</v>
      </c>
    </row>
    <row r="13" spans="2:8">
      <c r="B13" s="248"/>
      <c r="C13" s="143" t="s">
        <v>73</v>
      </c>
      <c r="D13" s="165">
        <v>50</v>
      </c>
      <c r="E13" s="165">
        <v>17.803999999999998</v>
      </c>
      <c r="F13" s="165">
        <v>4.0804999999999998</v>
      </c>
      <c r="G13" s="165">
        <v>0.10100000000000001</v>
      </c>
      <c r="H13" s="165">
        <v>0.73399999999999999</v>
      </c>
    </row>
    <row r="14" spans="2:8">
      <c r="B14" s="248"/>
      <c r="C14" s="143" t="s">
        <v>74</v>
      </c>
      <c r="D14" s="165">
        <v>30</v>
      </c>
      <c r="E14" s="165">
        <v>11.542000000000002</v>
      </c>
      <c r="F14" s="165">
        <v>2.33</v>
      </c>
      <c r="G14" s="165">
        <v>0.09</v>
      </c>
      <c r="H14" s="165">
        <v>0.8580000000000001</v>
      </c>
    </row>
    <row r="15" spans="2:8">
      <c r="B15" s="248"/>
      <c r="C15" s="143" t="s">
        <v>29</v>
      </c>
      <c r="D15" s="165">
        <v>10</v>
      </c>
      <c r="E15" s="165">
        <v>60.876700000000007</v>
      </c>
      <c r="F15" s="165">
        <v>1.2800000000000002</v>
      </c>
      <c r="G15" s="165">
        <v>5.1567000000000007</v>
      </c>
      <c r="H15" s="165">
        <v>2.8233000000000001</v>
      </c>
    </row>
    <row r="16" spans="2:8">
      <c r="B16" s="247"/>
      <c r="C16" s="143" t="s">
        <v>48</v>
      </c>
      <c r="D16" s="165">
        <v>25</v>
      </c>
      <c r="E16" s="165">
        <v>14.1</v>
      </c>
      <c r="F16" s="165">
        <v>1.22</v>
      </c>
      <c r="G16" s="165">
        <v>0.64</v>
      </c>
      <c r="H16" s="165">
        <v>0.86</v>
      </c>
    </row>
    <row r="17" spans="2:8">
      <c r="B17" s="247"/>
      <c r="C17" s="143" t="s">
        <v>49</v>
      </c>
      <c r="D17" s="165">
        <v>25</v>
      </c>
      <c r="E17" s="165">
        <v>12.132199999999999</v>
      </c>
      <c r="F17" s="165">
        <v>2.9455</v>
      </c>
      <c r="G17" s="165">
        <v>1.2500000000000001E-2</v>
      </c>
      <c r="H17" s="165">
        <v>9.0749999999999997E-2</v>
      </c>
    </row>
    <row r="18" spans="2:8">
      <c r="B18" s="247"/>
      <c r="C18" s="143" t="s">
        <v>50</v>
      </c>
      <c r="D18" s="167">
        <v>25</v>
      </c>
      <c r="E18" s="165">
        <v>18.686499999999999</v>
      </c>
      <c r="F18" s="165">
        <v>3.0307499999999998</v>
      </c>
      <c r="G18" s="165">
        <v>0.375</v>
      </c>
      <c r="H18" s="165">
        <v>0.8</v>
      </c>
    </row>
    <row r="19" spans="2:8">
      <c r="B19" s="247"/>
      <c r="C19" s="20" t="s">
        <v>51</v>
      </c>
      <c r="D19" s="168">
        <v>50</v>
      </c>
      <c r="E19" s="169">
        <v>0.2</v>
      </c>
      <c r="F19" s="169">
        <v>0</v>
      </c>
      <c r="G19" s="169">
        <v>0</v>
      </c>
      <c r="H19" s="169">
        <v>0.05</v>
      </c>
    </row>
    <row r="20" spans="2:8">
      <c r="B20" s="247"/>
      <c r="C20" s="244" t="s">
        <v>28</v>
      </c>
      <c r="D20" s="169">
        <v>50</v>
      </c>
      <c r="E20" s="169">
        <v>123.1</v>
      </c>
      <c r="F20" s="169">
        <v>26.15</v>
      </c>
      <c r="G20" s="169">
        <v>1</v>
      </c>
      <c r="H20" s="169">
        <v>3.5750000000000002</v>
      </c>
    </row>
    <row r="21" spans="2:8">
      <c r="B21" s="248"/>
      <c r="C21" s="143" t="s">
        <v>9</v>
      </c>
      <c r="D21" s="165">
        <v>100</v>
      </c>
      <c r="E21" s="165">
        <v>40</v>
      </c>
      <c r="F21" s="165">
        <v>9.24</v>
      </c>
      <c r="G21" s="165">
        <v>0</v>
      </c>
      <c r="H21" s="165">
        <v>0.3</v>
      </c>
    </row>
    <row r="22" spans="2:8">
      <c r="B22" s="249"/>
      <c r="C22" s="197" t="s">
        <v>7</v>
      </c>
      <c r="D22" s="171"/>
      <c r="E22" s="172">
        <f>SUM(E7:E21)</f>
        <v>661.84249999999997</v>
      </c>
      <c r="F22" s="172">
        <f>SUM(F7:F21)</f>
        <v>97.839799999999997</v>
      </c>
      <c r="G22" s="172">
        <f t="shared" ref="G22:H22" si="0">SUM(G7:G21)</f>
        <v>22.140450000000001</v>
      </c>
      <c r="H22" s="172">
        <f t="shared" si="0"/>
        <v>22.9193</v>
      </c>
    </row>
    <row r="23" spans="2:8">
      <c r="B23" s="20"/>
      <c r="C23" s="34"/>
    </row>
    <row r="24" spans="2:8" s="164" customFormat="1" ht="24" customHeight="1">
      <c r="B24" s="245" t="s">
        <v>8</v>
      </c>
      <c r="C24" s="162"/>
      <c r="D24" s="163" t="s">
        <v>1</v>
      </c>
      <c r="E24" s="163" t="s">
        <v>2</v>
      </c>
      <c r="F24" s="163" t="s">
        <v>3</v>
      </c>
      <c r="G24" s="163" t="s">
        <v>4</v>
      </c>
      <c r="H24" s="163" t="s">
        <v>5</v>
      </c>
    </row>
    <row r="25" spans="2:8">
      <c r="B25" s="246" t="s">
        <v>6</v>
      </c>
      <c r="C25" s="143" t="s">
        <v>140</v>
      </c>
      <c r="D25" s="165">
        <v>125</v>
      </c>
      <c r="E25" s="269">
        <v>134.565</v>
      </c>
      <c r="F25" s="269">
        <v>12.231249999999999</v>
      </c>
      <c r="G25" s="269">
        <v>8.8687500000000004</v>
      </c>
      <c r="H25" s="269">
        <v>3.7025000000000001</v>
      </c>
    </row>
    <row r="26" spans="2:8">
      <c r="B26" s="246" t="s">
        <v>17</v>
      </c>
      <c r="C26" s="143" t="s">
        <v>128</v>
      </c>
      <c r="D26" s="165">
        <v>125</v>
      </c>
      <c r="E26" s="277">
        <v>117.035</v>
      </c>
      <c r="F26" s="277">
        <v>12.88125</v>
      </c>
      <c r="G26" s="277">
        <v>6.9874999999999998</v>
      </c>
      <c r="H26" s="277">
        <v>2.8337499999999998</v>
      </c>
    </row>
    <row r="27" spans="2:8">
      <c r="B27" s="246"/>
      <c r="C27" s="143" t="s">
        <v>58</v>
      </c>
      <c r="D27" s="165">
        <v>30</v>
      </c>
      <c r="E27" s="173">
        <v>35.520000000000003</v>
      </c>
      <c r="F27" s="173">
        <v>1.2299999999999998</v>
      </c>
      <c r="G27" s="173">
        <v>3</v>
      </c>
      <c r="H27" s="173">
        <v>0.89999999999999991</v>
      </c>
    </row>
    <row r="28" spans="2:8">
      <c r="B28" s="246"/>
      <c r="C28" s="143" t="s">
        <v>134</v>
      </c>
      <c r="D28" s="165">
        <v>100</v>
      </c>
      <c r="E28" s="173">
        <v>158</v>
      </c>
      <c r="F28" s="173">
        <v>35.1</v>
      </c>
      <c r="G28" s="173">
        <v>0.41499999999999998</v>
      </c>
      <c r="H28" s="173">
        <v>2.4900000000000002</v>
      </c>
    </row>
    <row r="29" spans="2:8">
      <c r="B29" s="246"/>
      <c r="C29" s="174" t="s">
        <v>135</v>
      </c>
      <c r="D29" s="169">
        <v>100</v>
      </c>
      <c r="E29" s="175">
        <v>88.5</v>
      </c>
      <c r="F29" s="175">
        <v>14.9</v>
      </c>
      <c r="G29" s="175">
        <v>1.99</v>
      </c>
      <c r="H29" s="175">
        <v>2.48</v>
      </c>
    </row>
    <row r="30" spans="2:8">
      <c r="B30" s="246"/>
      <c r="C30" s="139" t="s">
        <v>48</v>
      </c>
      <c r="D30" s="6">
        <v>25</v>
      </c>
      <c r="E30" s="6">
        <v>14.1</v>
      </c>
      <c r="F30" s="6">
        <v>1.22</v>
      </c>
      <c r="G30" s="6">
        <v>0.64</v>
      </c>
      <c r="H30" s="6">
        <v>0.86</v>
      </c>
    </row>
    <row r="31" spans="2:8">
      <c r="B31" s="246"/>
      <c r="C31" s="166" t="s">
        <v>49</v>
      </c>
      <c r="D31" s="176">
        <v>25</v>
      </c>
      <c r="E31" s="177">
        <v>12.132199999999999</v>
      </c>
      <c r="F31" s="177">
        <v>2.9455</v>
      </c>
      <c r="G31" s="177">
        <v>1.2500000000000001E-2</v>
      </c>
      <c r="H31" s="177">
        <v>9.0749999999999997E-2</v>
      </c>
    </row>
    <row r="32" spans="2:8">
      <c r="B32" s="246"/>
      <c r="C32" s="166" t="s">
        <v>50</v>
      </c>
      <c r="D32" s="176">
        <v>25</v>
      </c>
      <c r="E32" s="177">
        <v>18.686499999999999</v>
      </c>
      <c r="F32" s="177">
        <v>3.0307499999999998</v>
      </c>
      <c r="G32" s="177">
        <v>0.375</v>
      </c>
      <c r="H32" s="177">
        <v>0.8</v>
      </c>
    </row>
    <row r="33" spans="2:8">
      <c r="B33" s="248"/>
      <c r="C33" s="166" t="s">
        <v>51</v>
      </c>
      <c r="D33" s="177">
        <v>50</v>
      </c>
      <c r="E33" s="177">
        <v>0.2</v>
      </c>
      <c r="F33" s="177">
        <v>0</v>
      </c>
      <c r="G33" s="177">
        <v>0</v>
      </c>
      <c r="H33" s="177">
        <v>0.05</v>
      </c>
    </row>
    <row r="34" spans="2:8">
      <c r="B34" s="247"/>
      <c r="C34" s="170" t="s">
        <v>28</v>
      </c>
      <c r="D34" s="178">
        <v>50</v>
      </c>
      <c r="E34" s="178">
        <v>123.1</v>
      </c>
      <c r="F34" s="178">
        <v>26.15</v>
      </c>
      <c r="G34" s="178">
        <v>1</v>
      </c>
      <c r="H34" s="178">
        <v>3.5750000000000002</v>
      </c>
    </row>
    <row r="35" spans="2:8">
      <c r="B35" s="247"/>
      <c r="C35" s="166" t="s">
        <v>147</v>
      </c>
      <c r="D35" s="177">
        <v>100</v>
      </c>
      <c r="E35" s="177">
        <v>24.2</v>
      </c>
      <c r="F35" s="177">
        <v>4.2</v>
      </c>
      <c r="G35" s="177">
        <v>0.2</v>
      </c>
      <c r="H35" s="177">
        <v>0.5</v>
      </c>
    </row>
    <row r="36" spans="2:8">
      <c r="B36" s="250"/>
      <c r="C36" s="179" t="s">
        <v>7</v>
      </c>
      <c r="D36" s="180"/>
      <c r="E36" s="181">
        <f>SUM(E25:E35)</f>
        <v>726.03870000000018</v>
      </c>
      <c r="F36" s="181">
        <f t="shared" ref="F36:H36" si="1">SUM(F25:F35)</f>
        <v>113.88875</v>
      </c>
      <c r="G36" s="181">
        <f t="shared" si="1"/>
        <v>23.488749999999996</v>
      </c>
      <c r="H36" s="181">
        <f t="shared" si="1"/>
        <v>18.282</v>
      </c>
    </row>
    <row r="37" spans="2:8">
      <c r="B37" s="20"/>
      <c r="C37" s="34"/>
    </row>
    <row r="38" spans="2:8" s="164" customFormat="1" ht="24" customHeight="1">
      <c r="B38" s="245" t="s">
        <v>10</v>
      </c>
      <c r="C38" s="243"/>
      <c r="D38" s="163" t="s">
        <v>1</v>
      </c>
      <c r="E38" s="163" t="s">
        <v>2</v>
      </c>
      <c r="F38" s="163" t="s">
        <v>3</v>
      </c>
      <c r="G38" s="163" t="s">
        <v>4</v>
      </c>
      <c r="H38" s="163" t="s">
        <v>5</v>
      </c>
    </row>
    <row r="39" spans="2:8" ht="17.25" customHeight="1">
      <c r="B39" s="246" t="s">
        <v>6</v>
      </c>
      <c r="C39" s="143" t="s">
        <v>129</v>
      </c>
      <c r="D39" s="182">
        <v>50</v>
      </c>
      <c r="E39" s="182">
        <v>81.174000000000007</v>
      </c>
      <c r="F39" s="182">
        <v>2.3879999999999999</v>
      </c>
      <c r="G39" s="182">
        <v>5.3404999999999996</v>
      </c>
      <c r="H39" s="182">
        <v>6.1630000000000003</v>
      </c>
    </row>
    <row r="40" spans="2:8" ht="17.25" customHeight="1">
      <c r="B40" s="246" t="s">
        <v>17</v>
      </c>
      <c r="C40" s="143" t="s">
        <v>130</v>
      </c>
      <c r="D40" s="182">
        <v>80</v>
      </c>
      <c r="E40" s="182">
        <v>112.2176</v>
      </c>
      <c r="F40" s="182">
        <v>22.391999999999999</v>
      </c>
      <c r="G40" s="182">
        <v>1.5167999999999999</v>
      </c>
      <c r="H40" s="182">
        <v>4.3048000000000002</v>
      </c>
    </row>
    <row r="41" spans="2:8">
      <c r="B41" s="247"/>
      <c r="C41" s="143" t="s">
        <v>27</v>
      </c>
      <c r="D41" s="165">
        <v>60</v>
      </c>
      <c r="E41" s="173">
        <v>45.920400000000001</v>
      </c>
      <c r="F41" s="173">
        <v>9.5076000000000001</v>
      </c>
      <c r="G41" s="173">
        <v>0.36599999999999999</v>
      </c>
      <c r="H41" s="173">
        <v>1.4177999999999999</v>
      </c>
    </row>
    <row r="42" spans="2:8" s="164" customFormat="1">
      <c r="B42" s="247"/>
      <c r="C42" s="143" t="s">
        <v>161</v>
      </c>
      <c r="D42" s="165">
        <v>60</v>
      </c>
      <c r="E42" s="165">
        <v>76.891799999999989</v>
      </c>
      <c r="F42" s="165">
        <v>16.295399999999997</v>
      </c>
      <c r="G42" s="165">
        <v>0.41339999999999993</v>
      </c>
      <c r="H42" s="165">
        <v>2.3615999999999997</v>
      </c>
    </row>
    <row r="43" spans="2:8" s="164" customFormat="1">
      <c r="B43" s="247"/>
      <c r="C43" s="143" t="s">
        <v>76</v>
      </c>
      <c r="D43" s="165">
        <v>50</v>
      </c>
      <c r="E43" s="165">
        <v>22.627500000000001</v>
      </c>
      <c r="F43" s="165">
        <v>5.46</v>
      </c>
      <c r="G43" s="165">
        <v>5.2499999999999998E-2</v>
      </c>
      <c r="H43" s="165">
        <v>0.73499999999999999</v>
      </c>
    </row>
    <row r="44" spans="2:8" s="164" customFormat="1">
      <c r="B44" s="247"/>
      <c r="C44" s="143" t="s">
        <v>20</v>
      </c>
      <c r="D44" s="165">
        <v>50</v>
      </c>
      <c r="E44" s="165">
        <v>59.125999999999998</v>
      </c>
      <c r="F44" s="165">
        <v>4.077</v>
      </c>
      <c r="G44" s="165">
        <v>3.9460000000000002</v>
      </c>
      <c r="H44" s="165">
        <v>1.873</v>
      </c>
    </row>
    <row r="45" spans="2:8" s="164" customFormat="1">
      <c r="B45" s="247"/>
      <c r="C45" s="143" t="s">
        <v>43</v>
      </c>
      <c r="D45" s="165">
        <v>5</v>
      </c>
      <c r="E45" s="165">
        <v>32.189399999999999</v>
      </c>
      <c r="F45" s="165">
        <v>9.7050000000000011E-2</v>
      </c>
      <c r="G45" s="165">
        <v>3.5305500000000003</v>
      </c>
      <c r="H45" s="165">
        <v>1.3550000000000001E-2</v>
      </c>
    </row>
    <row r="46" spans="2:8" s="164" customFormat="1">
      <c r="B46" s="247"/>
      <c r="C46" s="143" t="s">
        <v>137</v>
      </c>
      <c r="D46" s="165">
        <v>50</v>
      </c>
      <c r="E46" s="165">
        <v>21.6</v>
      </c>
      <c r="F46" s="165">
        <v>3.05</v>
      </c>
      <c r="G46" s="165">
        <v>0.57299999999999995</v>
      </c>
      <c r="H46" s="165">
        <v>0.434</v>
      </c>
    </row>
    <row r="47" spans="2:8" s="164" customFormat="1">
      <c r="B47" s="247"/>
      <c r="C47" s="143" t="s">
        <v>100</v>
      </c>
      <c r="D47" s="165">
        <v>30</v>
      </c>
      <c r="E47" s="165">
        <v>16.3508</v>
      </c>
      <c r="F47" s="165">
        <v>3.6870000000000003</v>
      </c>
      <c r="G47" s="165">
        <v>0.17000000000000004</v>
      </c>
      <c r="H47" s="165">
        <v>0.58000000000000007</v>
      </c>
    </row>
    <row r="48" spans="2:8" s="164" customFormat="1">
      <c r="B48" s="247"/>
      <c r="C48" s="143" t="s">
        <v>29</v>
      </c>
      <c r="D48" s="165">
        <v>10</v>
      </c>
      <c r="E48" s="165">
        <v>60.876700000000007</v>
      </c>
      <c r="F48" s="165">
        <v>1.2800000000000002</v>
      </c>
      <c r="G48" s="165">
        <v>5.1567000000000007</v>
      </c>
      <c r="H48" s="165">
        <v>2.8233000000000001</v>
      </c>
    </row>
    <row r="49" spans="2:18">
      <c r="B49" s="248"/>
      <c r="C49" s="139" t="s">
        <v>48</v>
      </c>
      <c r="D49" s="6">
        <v>25</v>
      </c>
      <c r="E49" s="6">
        <v>14.1</v>
      </c>
      <c r="F49" s="6">
        <v>1.22</v>
      </c>
      <c r="G49" s="6">
        <v>0.64</v>
      </c>
      <c r="H49" s="6">
        <v>0.86</v>
      </c>
    </row>
    <row r="50" spans="2:18">
      <c r="B50" s="248"/>
      <c r="C50" s="143" t="s">
        <v>49</v>
      </c>
      <c r="D50" s="165">
        <v>25</v>
      </c>
      <c r="E50" s="165">
        <v>12.132199999999999</v>
      </c>
      <c r="F50" s="165">
        <v>2.9455</v>
      </c>
      <c r="G50" s="165">
        <v>1.2500000000000001E-2</v>
      </c>
      <c r="H50" s="165">
        <v>9.0749999999999997E-2</v>
      </c>
    </row>
    <row r="51" spans="2:18">
      <c r="B51" s="248"/>
      <c r="C51" s="143" t="s">
        <v>50</v>
      </c>
      <c r="D51" s="167">
        <v>25</v>
      </c>
      <c r="E51" s="165">
        <v>18.686499999999999</v>
      </c>
      <c r="F51" s="165">
        <v>3.0307499999999998</v>
      </c>
      <c r="G51" s="165">
        <v>0.375</v>
      </c>
      <c r="H51" s="165">
        <v>0.8</v>
      </c>
    </row>
    <row r="52" spans="2:18">
      <c r="B52" s="248"/>
      <c r="C52" s="20" t="s">
        <v>51</v>
      </c>
      <c r="D52" s="168">
        <v>50</v>
      </c>
      <c r="E52" s="169">
        <v>0.2</v>
      </c>
      <c r="F52" s="169">
        <v>0</v>
      </c>
      <c r="G52" s="169">
        <v>0</v>
      </c>
      <c r="H52" s="169">
        <v>0.05</v>
      </c>
    </row>
    <row r="53" spans="2:18">
      <c r="B53" s="248"/>
      <c r="C53" s="244" t="s">
        <v>28</v>
      </c>
      <c r="D53" s="169">
        <v>50</v>
      </c>
      <c r="E53" s="169">
        <v>123.1</v>
      </c>
      <c r="F53" s="169">
        <v>26.15</v>
      </c>
      <c r="G53" s="169">
        <v>1</v>
      </c>
      <c r="H53" s="169">
        <v>3.5750000000000002</v>
      </c>
    </row>
    <row r="54" spans="2:18">
      <c r="B54" s="247"/>
      <c r="C54" s="273" t="s">
        <v>99</v>
      </c>
      <c r="D54" s="274">
        <v>100</v>
      </c>
      <c r="E54" s="274">
        <v>30.1</v>
      </c>
      <c r="F54" s="274">
        <v>5.9</v>
      </c>
      <c r="G54" s="274">
        <v>0.1</v>
      </c>
      <c r="H54" s="274">
        <v>0.8</v>
      </c>
    </row>
    <row r="55" spans="2:18">
      <c r="B55" s="250"/>
      <c r="C55" s="197" t="s">
        <v>7</v>
      </c>
      <c r="D55" s="171"/>
      <c r="E55" s="172">
        <f>SUM(E39:E54)</f>
        <v>727.29290000000015</v>
      </c>
      <c r="F55" s="172">
        <f t="shared" ref="F55:H55" si="2">SUM(F39:F54)</f>
        <v>107.4803</v>
      </c>
      <c r="G55" s="172">
        <f t="shared" si="2"/>
        <v>23.19295</v>
      </c>
      <c r="H55" s="172">
        <f t="shared" si="2"/>
        <v>26.881800000000002</v>
      </c>
    </row>
    <row r="56" spans="2:18">
      <c r="B56" s="20"/>
      <c r="C56" s="34"/>
      <c r="D56" s="29"/>
    </row>
    <row r="57" spans="2:18" s="164" customFormat="1" ht="24" customHeight="1">
      <c r="B57" s="245" t="s">
        <v>11</v>
      </c>
      <c r="C57" s="243"/>
      <c r="D57" s="163" t="s">
        <v>1</v>
      </c>
      <c r="E57" s="163" t="s">
        <v>2</v>
      </c>
      <c r="F57" s="163" t="s">
        <v>3</v>
      </c>
      <c r="G57" s="163" t="s">
        <v>4</v>
      </c>
      <c r="H57" s="163" t="s">
        <v>5</v>
      </c>
    </row>
    <row r="58" spans="2:18" s="164" customFormat="1">
      <c r="B58" s="246" t="s">
        <v>6</v>
      </c>
      <c r="C58" s="183" t="s">
        <v>141</v>
      </c>
      <c r="D58" s="165">
        <v>125</v>
      </c>
      <c r="E58" s="173">
        <v>189.67</v>
      </c>
      <c r="F58" s="173">
        <v>3.5625</v>
      </c>
      <c r="G58" s="173">
        <v>11.793750000000001</v>
      </c>
      <c r="H58" s="173">
        <v>17.549999999999997</v>
      </c>
    </row>
    <row r="59" spans="2:18" s="164" customFormat="1">
      <c r="B59" s="246" t="s">
        <v>17</v>
      </c>
      <c r="C59" s="183" t="s">
        <v>160</v>
      </c>
      <c r="D59" s="165">
        <v>125</v>
      </c>
      <c r="E59" s="173">
        <v>70.7</v>
      </c>
      <c r="F59" s="173">
        <v>3.58</v>
      </c>
      <c r="G59" s="173">
        <v>4.67</v>
      </c>
      <c r="H59" s="173">
        <v>3.05</v>
      </c>
      <c r="J59" s="304"/>
      <c r="K59" s="304"/>
      <c r="L59" s="304"/>
      <c r="M59" s="304"/>
      <c r="N59" s="304"/>
      <c r="O59" s="304"/>
      <c r="P59" s="304"/>
      <c r="Q59" s="304"/>
      <c r="R59" s="304"/>
    </row>
    <row r="60" spans="2:18">
      <c r="B60" s="248"/>
      <c r="C60" s="272" t="s">
        <v>108</v>
      </c>
      <c r="D60" s="269">
        <v>100</v>
      </c>
      <c r="E60" s="277">
        <v>84.072999999999993</v>
      </c>
      <c r="F60" s="277">
        <v>19.908999999999999</v>
      </c>
      <c r="G60" s="277">
        <v>0.222</v>
      </c>
      <c r="H60" s="277">
        <v>1.2370000000000001</v>
      </c>
      <c r="J60" s="50"/>
      <c r="K60" s="50"/>
      <c r="L60" s="50"/>
      <c r="M60" s="50"/>
      <c r="N60" s="50"/>
      <c r="O60" s="50"/>
      <c r="P60" s="50"/>
      <c r="Q60" s="50"/>
      <c r="R60" s="50"/>
    </row>
    <row r="61" spans="2:18">
      <c r="B61" s="248"/>
      <c r="C61" s="305" t="s">
        <v>102</v>
      </c>
      <c r="D61" s="274">
        <v>100</v>
      </c>
      <c r="E61" s="306">
        <v>79.900000000000006</v>
      </c>
      <c r="F61" s="306">
        <v>12.3</v>
      </c>
      <c r="G61" s="306">
        <v>2.17</v>
      </c>
      <c r="H61" s="306">
        <v>2.62</v>
      </c>
    </row>
    <row r="62" spans="2:18">
      <c r="B62" s="247"/>
      <c r="C62" s="139" t="s">
        <v>48</v>
      </c>
      <c r="D62" s="6">
        <v>25</v>
      </c>
      <c r="E62" s="6">
        <v>14.1</v>
      </c>
      <c r="F62" s="6">
        <v>1.22</v>
      </c>
      <c r="G62" s="6">
        <v>0.64</v>
      </c>
      <c r="H62" s="6">
        <v>0.86</v>
      </c>
    </row>
    <row r="63" spans="2:18">
      <c r="B63" s="247"/>
      <c r="C63" s="251" t="s">
        <v>49</v>
      </c>
      <c r="D63" s="176">
        <v>25</v>
      </c>
      <c r="E63" s="185">
        <v>12.132199999999999</v>
      </c>
      <c r="F63" s="185">
        <v>2.9455</v>
      </c>
      <c r="G63" s="185">
        <v>1.2500000000000001E-2</v>
      </c>
      <c r="H63" s="185">
        <v>9.0749999999999997E-2</v>
      </c>
    </row>
    <row r="64" spans="2:18">
      <c r="B64" s="247"/>
      <c r="C64" s="251" t="s">
        <v>50</v>
      </c>
      <c r="D64" s="176">
        <v>25</v>
      </c>
      <c r="E64" s="185">
        <v>18.686499999999999</v>
      </c>
      <c r="F64" s="185">
        <v>3.0307499999999998</v>
      </c>
      <c r="G64" s="185">
        <v>0.375</v>
      </c>
      <c r="H64" s="185">
        <v>0.8</v>
      </c>
    </row>
    <row r="65" spans="2:13">
      <c r="B65" s="247"/>
      <c r="C65" s="251" t="s">
        <v>51</v>
      </c>
      <c r="D65" s="176">
        <v>50</v>
      </c>
      <c r="E65" s="185">
        <v>0.2</v>
      </c>
      <c r="F65" s="185">
        <v>0</v>
      </c>
      <c r="G65" s="185">
        <v>0</v>
      </c>
      <c r="H65" s="185">
        <v>0.05</v>
      </c>
    </row>
    <row r="66" spans="2:13">
      <c r="B66" s="247"/>
      <c r="C66" s="251" t="s">
        <v>28</v>
      </c>
      <c r="D66" s="177">
        <v>50</v>
      </c>
      <c r="E66" s="185">
        <v>123.1</v>
      </c>
      <c r="F66" s="185">
        <v>26.15</v>
      </c>
      <c r="G66" s="185">
        <v>1</v>
      </c>
      <c r="H66" s="185">
        <v>3.5750000000000002</v>
      </c>
    </row>
    <row r="67" spans="2:13">
      <c r="B67" s="247"/>
      <c r="C67" s="251" t="s">
        <v>66</v>
      </c>
      <c r="D67" s="177">
        <v>100</v>
      </c>
      <c r="E67" s="185">
        <v>32.4</v>
      </c>
      <c r="F67" s="185">
        <v>5.6</v>
      </c>
      <c r="G67" s="185">
        <v>0.2</v>
      </c>
      <c r="H67" s="185">
        <v>0.6</v>
      </c>
    </row>
    <row r="68" spans="2:13">
      <c r="B68" s="250"/>
      <c r="C68" s="194" t="s">
        <v>7</v>
      </c>
      <c r="D68" s="186"/>
      <c r="E68" s="187">
        <f>SUM(E58:E67)</f>
        <v>624.96169999999995</v>
      </c>
      <c r="F68" s="187">
        <f>SUM(F58:F67)</f>
        <v>78.297749999999994</v>
      </c>
      <c r="G68" s="187">
        <f>SUM(G58:G67)</f>
        <v>21.08325</v>
      </c>
      <c r="H68" s="187">
        <f>SUM(H58:H67)</f>
        <v>30.432749999999999</v>
      </c>
    </row>
    <row r="69" spans="2:13">
      <c r="B69" s="20"/>
      <c r="C69" s="34"/>
    </row>
    <row r="70" spans="2:13" s="164" customFormat="1" ht="24" customHeight="1">
      <c r="B70" s="245" t="s">
        <v>12</v>
      </c>
      <c r="C70" s="243"/>
      <c r="D70" s="163" t="s">
        <v>1</v>
      </c>
      <c r="E70" s="163" t="s">
        <v>2</v>
      </c>
      <c r="F70" s="163" t="s">
        <v>3</v>
      </c>
      <c r="G70" s="163" t="s">
        <v>4</v>
      </c>
      <c r="H70" s="163" t="s">
        <v>5</v>
      </c>
    </row>
    <row r="71" spans="2:13">
      <c r="B71" s="246" t="s">
        <v>6</v>
      </c>
      <c r="C71" s="144" t="s">
        <v>136</v>
      </c>
      <c r="D71" s="182">
        <v>60</v>
      </c>
      <c r="E71" s="182">
        <v>73.3</v>
      </c>
      <c r="F71" s="182">
        <v>4.04</v>
      </c>
      <c r="G71" s="182">
        <v>4.76</v>
      </c>
      <c r="H71" s="182">
        <v>2.61</v>
      </c>
    </row>
    <row r="72" spans="2:13">
      <c r="B72" s="246" t="s">
        <v>17</v>
      </c>
      <c r="C72" s="272" t="s">
        <v>138</v>
      </c>
      <c r="D72" s="182">
        <v>60</v>
      </c>
      <c r="E72" s="188">
        <v>79.400000000000006</v>
      </c>
      <c r="F72" s="188">
        <v>9.86</v>
      </c>
      <c r="G72" s="188">
        <v>2.1</v>
      </c>
      <c r="H72" s="188">
        <v>4.07</v>
      </c>
    </row>
    <row r="73" spans="2:13">
      <c r="B73" s="252"/>
      <c r="C73" s="144" t="s">
        <v>39</v>
      </c>
      <c r="D73" s="165">
        <v>60</v>
      </c>
      <c r="E73" s="165">
        <v>44.37</v>
      </c>
      <c r="F73" s="165">
        <v>10.097999999999999</v>
      </c>
      <c r="G73" s="165">
        <v>6.1199999999999991E-2</v>
      </c>
      <c r="H73" s="165">
        <v>1.1627999999999998</v>
      </c>
    </row>
    <row r="74" spans="2:13">
      <c r="B74" s="247"/>
      <c r="C74" s="144" t="s">
        <v>15</v>
      </c>
      <c r="D74" s="165">
        <v>60</v>
      </c>
      <c r="E74" s="165">
        <v>94.621200000000002</v>
      </c>
      <c r="F74" s="165">
        <v>16.125599999999999</v>
      </c>
      <c r="G74" s="165">
        <v>2.8451999999999997</v>
      </c>
      <c r="H74" s="165">
        <v>1.3662000000000001</v>
      </c>
    </row>
    <row r="75" spans="2:13">
      <c r="B75" s="247"/>
      <c r="C75" s="144" t="s">
        <v>26</v>
      </c>
      <c r="D75" s="165">
        <v>50</v>
      </c>
      <c r="E75" s="165">
        <v>35.36</v>
      </c>
      <c r="F75" s="165">
        <v>5.54</v>
      </c>
      <c r="G75" s="165">
        <v>0.72</v>
      </c>
      <c r="H75" s="165">
        <v>0.72</v>
      </c>
      <c r="I75" s="29"/>
      <c r="J75" s="29"/>
      <c r="K75" s="29"/>
      <c r="L75" s="29"/>
      <c r="M75" s="29"/>
    </row>
    <row r="76" spans="2:13">
      <c r="B76" s="247"/>
      <c r="C76" s="144" t="s">
        <v>20</v>
      </c>
      <c r="D76" s="165">
        <v>50</v>
      </c>
      <c r="E76" s="165">
        <v>59.125999999999998</v>
      </c>
      <c r="F76" s="165">
        <v>4.077</v>
      </c>
      <c r="G76" s="165">
        <v>3.9460000000000002</v>
      </c>
      <c r="H76" s="165">
        <v>1.873</v>
      </c>
      <c r="I76" s="29"/>
      <c r="J76" s="29"/>
      <c r="K76" s="29"/>
      <c r="L76" s="29"/>
      <c r="M76" s="29"/>
    </row>
    <row r="77" spans="2:13">
      <c r="B77" s="247"/>
      <c r="C77" s="144" t="s">
        <v>43</v>
      </c>
      <c r="D77" s="165">
        <v>5</v>
      </c>
      <c r="E77" s="165">
        <v>32.189399999999999</v>
      </c>
      <c r="F77" s="165">
        <v>9.7050000000000011E-2</v>
      </c>
      <c r="G77" s="165">
        <v>3.5305500000000003</v>
      </c>
      <c r="H77" s="165">
        <v>1.3550000000000001E-2</v>
      </c>
      <c r="I77" s="29"/>
      <c r="J77" s="29"/>
      <c r="K77" s="29"/>
      <c r="L77" s="29"/>
      <c r="M77" s="29"/>
    </row>
    <row r="78" spans="2:13">
      <c r="B78" s="247"/>
      <c r="C78" s="139" t="s">
        <v>62</v>
      </c>
      <c r="D78" s="6">
        <v>50</v>
      </c>
      <c r="E78" s="15">
        <v>7.1</v>
      </c>
      <c r="F78" s="15">
        <v>1.21</v>
      </c>
      <c r="G78" s="15">
        <v>0.08</v>
      </c>
      <c r="H78" s="15">
        <v>0.67</v>
      </c>
      <c r="I78" s="29"/>
      <c r="J78" s="29"/>
      <c r="K78" s="29"/>
      <c r="L78" s="29"/>
      <c r="M78" s="29"/>
    </row>
    <row r="79" spans="2:13">
      <c r="B79" s="247"/>
      <c r="C79" s="275" t="s">
        <v>77</v>
      </c>
      <c r="D79" s="276">
        <v>30</v>
      </c>
      <c r="E79" s="276">
        <v>7.8319999999999999</v>
      </c>
      <c r="F79" s="276">
        <v>1.851</v>
      </c>
      <c r="G79" s="276">
        <v>7.0000000000000007E-2</v>
      </c>
      <c r="H79" s="276">
        <v>0.30000000000000004</v>
      </c>
      <c r="I79" s="29"/>
      <c r="J79" s="29"/>
      <c r="K79" s="29"/>
      <c r="L79" s="29"/>
      <c r="M79" s="29"/>
    </row>
    <row r="80" spans="2:13">
      <c r="B80" s="247"/>
      <c r="C80" s="273" t="s">
        <v>29</v>
      </c>
      <c r="D80" s="274">
        <v>10</v>
      </c>
      <c r="E80" s="274">
        <v>60.876700000000007</v>
      </c>
      <c r="F80" s="274">
        <v>1.2800000000000002</v>
      </c>
      <c r="G80" s="274">
        <v>5.1567000000000007</v>
      </c>
      <c r="H80" s="274">
        <v>2.8233000000000001</v>
      </c>
      <c r="I80" s="29"/>
      <c r="J80" s="29"/>
      <c r="K80" s="29"/>
      <c r="L80" s="29"/>
      <c r="M80" s="29"/>
    </row>
    <row r="81" spans="2:8">
      <c r="B81" s="247"/>
      <c r="C81" s="139" t="s">
        <v>48</v>
      </c>
      <c r="D81" s="6">
        <v>25</v>
      </c>
      <c r="E81" s="6">
        <v>14.1</v>
      </c>
      <c r="F81" s="6">
        <v>1.22</v>
      </c>
      <c r="G81" s="6">
        <v>0.64</v>
      </c>
      <c r="H81" s="6">
        <v>0.86</v>
      </c>
    </row>
    <row r="82" spans="2:8">
      <c r="B82" s="247"/>
      <c r="C82" s="251" t="s">
        <v>49</v>
      </c>
      <c r="D82" s="176">
        <v>25</v>
      </c>
      <c r="E82" s="177">
        <v>12.132199999999999</v>
      </c>
      <c r="F82" s="177">
        <v>2.9455</v>
      </c>
      <c r="G82" s="177">
        <v>1.2500000000000001E-2</v>
      </c>
      <c r="H82" s="177">
        <v>9.0749999999999997E-2</v>
      </c>
    </row>
    <row r="83" spans="2:8">
      <c r="B83" s="247"/>
      <c r="C83" s="251" t="s">
        <v>50</v>
      </c>
      <c r="D83" s="176">
        <v>25</v>
      </c>
      <c r="E83" s="177">
        <v>18.686499999999999</v>
      </c>
      <c r="F83" s="177">
        <v>3.0307499999999998</v>
      </c>
      <c r="G83" s="177">
        <v>0.375</v>
      </c>
      <c r="H83" s="177">
        <v>0.8</v>
      </c>
    </row>
    <row r="84" spans="2:8">
      <c r="B84" s="247"/>
      <c r="C84" s="251" t="s">
        <v>95</v>
      </c>
      <c r="D84" s="176">
        <v>50</v>
      </c>
      <c r="E84" s="177">
        <v>11</v>
      </c>
      <c r="F84" s="177">
        <v>2.75</v>
      </c>
      <c r="G84" s="177">
        <v>0</v>
      </c>
      <c r="H84" s="177">
        <v>0</v>
      </c>
    </row>
    <row r="85" spans="2:8">
      <c r="B85" s="248"/>
      <c r="C85" s="251" t="s">
        <v>28</v>
      </c>
      <c r="D85" s="177">
        <v>50</v>
      </c>
      <c r="E85" s="177">
        <v>123.1</v>
      </c>
      <c r="F85" s="177">
        <v>26.15</v>
      </c>
      <c r="G85" s="177">
        <v>1</v>
      </c>
      <c r="H85" s="177">
        <v>3.5750000000000002</v>
      </c>
    </row>
    <row r="86" spans="2:8">
      <c r="B86" s="248"/>
      <c r="C86" s="251" t="s">
        <v>83</v>
      </c>
      <c r="D86" s="177">
        <v>100</v>
      </c>
      <c r="E86" s="177">
        <v>48.1</v>
      </c>
      <c r="F86" s="177">
        <v>10.9</v>
      </c>
      <c r="G86" s="177">
        <v>0</v>
      </c>
      <c r="H86" s="177">
        <v>0</v>
      </c>
    </row>
    <row r="87" spans="2:8">
      <c r="B87" s="249"/>
      <c r="C87" s="194" t="s">
        <v>7</v>
      </c>
      <c r="D87" s="186"/>
      <c r="E87" s="189">
        <f>SUM(E71:E86)</f>
        <v>721.2940000000001</v>
      </c>
      <c r="F87" s="189">
        <f t="shared" ref="F87:H87" si="3">SUM(F71:F86)</f>
        <v>101.17490000000001</v>
      </c>
      <c r="G87" s="189">
        <f t="shared" si="3"/>
        <v>25.297149999999998</v>
      </c>
      <c r="H87" s="189">
        <f t="shared" si="3"/>
        <v>20.9346</v>
      </c>
    </row>
    <row r="88" spans="2:8">
      <c r="C88" s="21" t="s">
        <v>13</v>
      </c>
      <c r="E88" s="190">
        <f>AVERAGE(E22,E36,E55,E68,E87)</f>
        <v>692.28595999999993</v>
      </c>
      <c r="F88" s="190">
        <f>AVERAGE(F22,F36,F55,F68,F87)</f>
        <v>99.7363</v>
      </c>
      <c r="G88" s="190">
        <f>AVERAGE(G22,G36,G55,G68,G87)</f>
        <v>23.040509999999998</v>
      </c>
      <c r="H88" s="190">
        <f>AVERAGE(H22,H36,H55,H68,H87)</f>
        <v>23.890090000000001</v>
      </c>
    </row>
    <row r="89" spans="2:8">
      <c r="B89" s="4" t="s">
        <v>25</v>
      </c>
      <c r="C89" s="21"/>
      <c r="E89" s="41"/>
      <c r="F89" s="41"/>
      <c r="G89" s="41"/>
      <c r="H89" s="41"/>
    </row>
    <row r="90" spans="2:8">
      <c r="B90" s="23" t="s">
        <v>64</v>
      </c>
    </row>
    <row r="91" spans="2:8">
      <c r="B91" s="4" t="s">
        <v>21</v>
      </c>
      <c r="D91" s="29"/>
      <c r="H91" s="164"/>
    </row>
    <row r="92" spans="2:8">
      <c r="B92" s="4" t="s">
        <v>23</v>
      </c>
    </row>
    <row r="93" spans="2:8">
      <c r="B93" s="4" t="s">
        <v>14</v>
      </c>
    </row>
  </sheetData>
  <mergeCells count="2">
    <mergeCell ref="B1:C4"/>
    <mergeCell ref="D1:D5"/>
  </mergeCells>
  <pageMargins left="0.7" right="0.7" top="0.75" bottom="0.75" header="0.3" footer="0.3"/>
  <pageSetup paperSize="9" scale="46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C08C-CE7A-4CE8-8963-C624F812DFAB}">
  <sheetPr>
    <pageSetUpPr fitToPage="1"/>
  </sheetPr>
  <dimension ref="B1:M96"/>
  <sheetViews>
    <sheetView zoomScale="90" zoomScaleNormal="90" workbookViewId="0">
      <selection activeCell="D1" sqref="D1:D5"/>
    </sheetView>
  </sheetViews>
  <sheetFormatPr defaultColWidth="9.26953125" defaultRowHeight="15.5"/>
  <cols>
    <col min="1" max="1" width="9.26953125" style="4"/>
    <col min="2" max="2" width="13.54296875" style="4" customWidth="1"/>
    <col min="3" max="3" width="62" style="4" bestFit="1" customWidth="1"/>
    <col min="4" max="4" width="15.6328125" style="4" customWidth="1"/>
    <col min="5" max="5" width="14.54296875" style="4" bestFit="1" customWidth="1"/>
    <col min="6" max="6" width="15.81640625" style="4" bestFit="1" customWidth="1"/>
    <col min="7" max="8" width="10.81640625" style="4" bestFit="1" customWidth="1"/>
    <col min="9" max="16384" width="9.26953125" style="4"/>
  </cols>
  <sheetData>
    <row r="1" spans="2:8">
      <c r="B1" s="315"/>
      <c r="C1" s="315"/>
      <c r="D1" s="315"/>
    </row>
    <row r="2" spans="2:8">
      <c r="B2" s="315"/>
      <c r="C2" s="315"/>
      <c r="D2" s="315"/>
    </row>
    <row r="3" spans="2:8">
      <c r="B3" s="315"/>
      <c r="C3" s="315"/>
      <c r="D3" s="315"/>
    </row>
    <row r="4" spans="2:8">
      <c r="B4" s="315"/>
      <c r="C4" s="315"/>
      <c r="D4" s="315"/>
    </row>
    <row r="5" spans="2:8" ht="24" customHeight="1">
      <c r="B5" s="161" t="str">
        <f>'Teine 10'!B5</f>
        <v>Koolilõuna 03.03-07.03.2025</v>
      </c>
      <c r="C5" s="24"/>
      <c r="D5" s="316"/>
    </row>
    <row r="6" spans="2:8" s="164" customFormat="1" ht="24" customHeight="1">
      <c r="B6" s="253" t="s">
        <v>0</v>
      </c>
      <c r="C6" s="191"/>
      <c r="D6" s="192" t="s">
        <v>1</v>
      </c>
      <c r="E6" s="192" t="s">
        <v>2</v>
      </c>
      <c r="F6" s="192" t="s">
        <v>3</v>
      </c>
      <c r="G6" s="192" t="s">
        <v>4</v>
      </c>
      <c r="H6" s="192" t="s">
        <v>5</v>
      </c>
    </row>
    <row r="7" spans="2:8">
      <c r="B7" s="246" t="s">
        <v>6</v>
      </c>
      <c r="C7" s="144" t="str">
        <f>'Teine 10'!C7</f>
        <v>Hakklihakaste hapukoorega (seahakkliha) (G, L)</v>
      </c>
      <c r="D7" s="188">
        <v>50</v>
      </c>
      <c r="E7" s="182">
        <f>D7*'Teine 10'!E7/'Teine 10'!D7</f>
        <v>34.753000000000007</v>
      </c>
      <c r="F7" s="182">
        <f>D7*'Teine 10'!F7/'Teine 10'!D7</f>
        <v>2.2629999999999999</v>
      </c>
      <c r="G7" s="182">
        <f>D7*'Teine 10'!G7/'Teine 10'!D7</f>
        <v>1.7430000000000001</v>
      </c>
      <c r="H7" s="182">
        <f>D7*'Teine 10'!H7/'Teine 10'!D7</f>
        <v>2.5960000000000005</v>
      </c>
    </row>
    <row r="8" spans="2:8">
      <c r="B8" s="246" t="s">
        <v>17</v>
      </c>
      <c r="C8" s="144" t="str">
        <f>'Teine 10'!C8</f>
        <v>Koorene köögiviljakaste peterselliga (G, L) (mahe)</v>
      </c>
      <c r="D8" s="188">
        <v>50</v>
      </c>
      <c r="E8" s="182">
        <f>D8*'Teine 10'!E8/'Teine 10'!D8</f>
        <v>53.674500000000002</v>
      </c>
      <c r="F8" s="182">
        <f>D8*'Teine 10'!F8/'Teine 10'!D8</f>
        <v>4.8034999999999997</v>
      </c>
      <c r="G8" s="182">
        <f>D8*'Teine 10'!G8/'Teine 10'!D8</f>
        <v>3.2299999999999995</v>
      </c>
      <c r="H8" s="182">
        <f>D8*'Teine 10'!H8/'Teine 10'!D8</f>
        <v>1.6655</v>
      </c>
    </row>
    <row r="9" spans="2:8">
      <c r="B9" s="246"/>
      <c r="C9" s="144" t="str">
        <f>'Teine 10'!C9</f>
        <v>Täisterapasta/pasta (G) (mahe)</v>
      </c>
      <c r="D9" s="188">
        <v>50</v>
      </c>
      <c r="E9" s="182">
        <f>D9*'Teine 10'!E9/'Teine 10'!D9</f>
        <v>85.782499999999999</v>
      </c>
      <c r="F9" s="182">
        <f>D9*'Teine 10'!F9/'Teine 10'!D9</f>
        <v>17.828499999999998</v>
      </c>
      <c r="G9" s="182">
        <f>D9*'Teine 10'!G9/'Teine 10'!D9</f>
        <v>0.67249999999999988</v>
      </c>
      <c r="H9" s="182">
        <f>D9*'Teine 10'!H9/'Teine 10'!D9</f>
        <v>2.8384999999999994</v>
      </c>
    </row>
    <row r="10" spans="2:8">
      <c r="B10" s="247"/>
      <c r="C10" s="144" t="str">
        <f>'Teine 10'!C10</f>
        <v>Tatar, aurutatud (mahe)</v>
      </c>
      <c r="D10" s="165">
        <v>50</v>
      </c>
      <c r="E10" s="182">
        <f>D10*'Teine 10'!E10/'Teine 10'!D10</f>
        <v>40.29999999999999</v>
      </c>
      <c r="F10" s="182">
        <f>D10*'Teine 10'!F10/'Teine 10'!D10</f>
        <v>8.4875000000000007</v>
      </c>
      <c r="G10" s="182">
        <f>D10*'Teine 10'!G10/'Teine 10'!D10</f>
        <v>0.25</v>
      </c>
      <c r="H10" s="182">
        <f>D10*'Teine 10'!H10/'Teine 10'!D10</f>
        <v>1.4875</v>
      </c>
    </row>
    <row r="11" spans="2:8">
      <c r="B11" s="247"/>
      <c r="C11" s="144" t="str">
        <f>'Teine 10'!C11</f>
        <v>Peet, röstitud</v>
      </c>
      <c r="D11" s="182">
        <v>50</v>
      </c>
      <c r="E11" s="182">
        <f>D11*'Teine 10'!E11/'Teine 10'!D11</f>
        <v>30.42</v>
      </c>
      <c r="F11" s="182">
        <f>D11*'Teine 10'!F11/'Teine 10'!D11</f>
        <v>6.2534999999999998</v>
      </c>
      <c r="G11" s="182">
        <f>D11*'Teine 10'!G11/'Teine 10'!D11</f>
        <v>0.5615</v>
      </c>
      <c r="H11" s="182">
        <f>D11*'Teine 10'!H11/'Teine 10'!D11</f>
        <v>0.84150000000000003</v>
      </c>
    </row>
    <row r="12" spans="2:8">
      <c r="B12" s="247"/>
      <c r="C12" s="144" t="str">
        <f>'Teine 10'!C12</f>
        <v>Mahla-õlikaste</v>
      </c>
      <c r="D12" s="182">
        <v>5</v>
      </c>
      <c r="E12" s="182">
        <f>D12*'Teine 10'!E12/'Teine 10'!D12</f>
        <v>32.189399999999999</v>
      </c>
      <c r="F12" s="182">
        <f>D12*'Teine 10'!F12/'Teine 10'!D12</f>
        <v>9.7050000000000011E-2</v>
      </c>
      <c r="G12" s="182">
        <f>D12*'Teine 10'!G12/'Teine 10'!D12</f>
        <v>3.5305500000000003</v>
      </c>
      <c r="H12" s="182">
        <f>D12*'Teine 10'!H12/'Teine 10'!D12</f>
        <v>1.3550000000000001E-2</v>
      </c>
    </row>
    <row r="13" spans="2:8">
      <c r="B13" s="247"/>
      <c r="C13" s="144" t="str">
        <f>'Teine 10'!C13</f>
        <v>Kaalika-porgandi-mangosalat</v>
      </c>
      <c r="D13" s="182">
        <v>50</v>
      </c>
      <c r="E13" s="182">
        <f>D13*'Teine 10'!E13/'Teine 10'!D13</f>
        <v>27.956</v>
      </c>
      <c r="F13" s="182">
        <f>D13*'Teine 10'!F13/'Teine 10'!D13</f>
        <v>4.7930000000000001</v>
      </c>
      <c r="G13" s="182">
        <f>D13*'Teine 10'!G13/'Teine 10'!D13</f>
        <v>1.1005</v>
      </c>
      <c r="H13" s="182">
        <f>D13*'Teine 10'!H13/'Teine 10'!D13</f>
        <v>0.39399999999999996</v>
      </c>
    </row>
    <row r="14" spans="2:8">
      <c r="B14" s="247"/>
      <c r="C14" s="144" t="str">
        <f>'Teine 10'!C14</f>
        <v>Kapsas, paprika, roheline hernes</v>
      </c>
      <c r="D14" s="182">
        <v>30</v>
      </c>
      <c r="E14" s="182">
        <f>D14*'Teine 10'!E14/'Teine 10'!D14</f>
        <v>14.365600000000001</v>
      </c>
      <c r="F14" s="182">
        <f>D14*'Teine 10'!F14/'Teine 10'!D14</f>
        <v>3.1040000000000001</v>
      </c>
      <c r="G14" s="182">
        <f>D14*'Teine 10'!G14/'Teine 10'!D14</f>
        <v>0.1</v>
      </c>
      <c r="H14" s="182">
        <f>D14*'Teine 10'!H14/'Teine 10'!D14</f>
        <v>0.878</v>
      </c>
    </row>
    <row r="15" spans="2:8">
      <c r="B15" s="247"/>
      <c r="C15" s="144" t="str">
        <f>'Teine 10'!C15</f>
        <v>Seemnesegu (mahe)</v>
      </c>
      <c r="D15" s="182">
        <v>5</v>
      </c>
      <c r="E15" s="182">
        <f>D15*'Teine 10'!E15/'Teine 10'!D15</f>
        <v>30.438350000000003</v>
      </c>
      <c r="F15" s="182">
        <f>D15*'Teine 10'!F15/'Teine 10'!D15</f>
        <v>0.64000000000000012</v>
      </c>
      <c r="G15" s="182">
        <f>D15*'Teine 10'!G15/'Teine 10'!D15</f>
        <v>2.5783500000000004</v>
      </c>
      <c r="H15" s="182">
        <f>D15*'Teine 10'!H15/'Teine 10'!D15</f>
        <v>1.4116500000000001</v>
      </c>
    </row>
    <row r="16" spans="2:8">
      <c r="B16" s="247"/>
      <c r="C16" s="144" t="str">
        <f>'Teine 10'!C16</f>
        <v>PRIA Piimatooted (piim, keefir R 2,5% ) (L)</v>
      </c>
      <c r="D16" s="182">
        <v>25</v>
      </c>
      <c r="E16" s="182">
        <f>D16*'Teine 10'!E16/'Teine 10'!D16</f>
        <v>14.0975</v>
      </c>
      <c r="F16" s="182">
        <f>D16*'Teine 10'!F16/'Teine 10'!D16</f>
        <v>1.21875</v>
      </c>
      <c r="G16" s="182">
        <f>D16*'Teine 10'!G16/'Teine 10'!D16</f>
        <v>0.64249999999999996</v>
      </c>
      <c r="H16" s="182">
        <f>D16*'Teine 10'!H16/'Teine 10'!D16</f>
        <v>0.86</v>
      </c>
    </row>
    <row r="17" spans="2:12">
      <c r="B17" s="247"/>
      <c r="C17" s="144" t="str">
        <f>'Teine 10'!C17</f>
        <v>Mahl (erinevad maitsed)</v>
      </c>
      <c r="D17" s="165">
        <v>25</v>
      </c>
      <c r="E17" s="182">
        <f>D17*'Teine 10'!E17/'Teine 10'!D17</f>
        <v>12.132200000000001</v>
      </c>
      <c r="F17" s="182">
        <f>D17*'Teine 10'!F17/'Teine 10'!D17</f>
        <v>2.9455</v>
      </c>
      <c r="G17" s="182">
        <f>D17*'Teine 10'!G17/'Teine 10'!D17</f>
        <v>1.2500000000000001E-2</v>
      </c>
      <c r="H17" s="182">
        <f>D17*'Teine 10'!H17/'Teine 10'!D17</f>
        <v>9.0749999999999997E-2</v>
      </c>
    </row>
    <row r="18" spans="2:12">
      <c r="B18" s="247"/>
      <c r="C18" s="144" t="str">
        <f>'Teine 10'!C18</f>
        <v>Joogijogurt R 1,5%, maitsestatud (L)</v>
      </c>
      <c r="D18" s="165">
        <v>25</v>
      </c>
      <c r="E18" s="182">
        <f>D18*'Teine 10'!E18/'Teine 10'!D18</f>
        <v>18.686499999999999</v>
      </c>
      <c r="F18" s="182">
        <f>D18*'Teine 10'!F18/'Teine 10'!D18</f>
        <v>3.0307499999999998</v>
      </c>
      <c r="G18" s="182">
        <f>D18*'Teine 10'!G18/'Teine 10'!D18</f>
        <v>0.375</v>
      </c>
      <c r="H18" s="182">
        <f>D18*'Teine 10'!H18/'Teine 10'!D18</f>
        <v>0.8</v>
      </c>
    </row>
    <row r="19" spans="2:12">
      <c r="B19" s="247"/>
      <c r="C19" s="144" t="str">
        <f>'Teine 10'!C19</f>
        <v>Tee, suhkruta</v>
      </c>
      <c r="D19" s="167">
        <v>50</v>
      </c>
      <c r="E19" s="182">
        <f>D19*'Teine 10'!E19/'Teine 10'!D19</f>
        <v>0.2</v>
      </c>
      <c r="F19" s="182">
        <f>D19*'Teine 10'!F19/'Teine 10'!D19</f>
        <v>0</v>
      </c>
      <c r="G19" s="182">
        <f>D19*'Teine 10'!G19/'Teine 10'!D19</f>
        <v>0</v>
      </c>
      <c r="H19" s="182">
        <f>D19*'Teine 10'!H19/'Teine 10'!D19</f>
        <v>0.05</v>
      </c>
      <c r="I19" s="29"/>
      <c r="J19" s="29"/>
      <c r="K19" s="29"/>
      <c r="L19" s="29"/>
    </row>
    <row r="20" spans="2:12">
      <c r="B20" s="247"/>
      <c r="C20" s="144" t="str">
        <f>'Teine 10'!C20</f>
        <v>Rukkileiva (3 sorti) - ja sepikutoodete valik  (G)</v>
      </c>
      <c r="D20" s="165">
        <v>40</v>
      </c>
      <c r="E20" s="182">
        <f>D20*'Teine 10'!E20/'Teine 10'!D20</f>
        <v>98.48</v>
      </c>
      <c r="F20" s="182">
        <f>D20*'Teine 10'!F20/'Teine 10'!D20</f>
        <v>20.92</v>
      </c>
      <c r="G20" s="182">
        <f>D20*'Teine 10'!G20/'Teine 10'!D20</f>
        <v>0.8</v>
      </c>
      <c r="H20" s="182">
        <f>D20*'Teine 10'!H20/'Teine 10'!D20</f>
        <v>2.86</v>
      </c>
      <c r="I20" s="29"/>
      <c r="J20" s="29"/>
      <c r="K20" s="29"/>
      <c r="L20" s="29"/>
    </row>
    <row r="21" spans="2:12">
      <c r="B21" s="247"/>
      <c r="C21" s="144" t="str">
        <f>'Teine 10'!C21</f>
        <v>Porgand (PRIA)</v>
      </c>
      <c r="D21" s="165">
        <v>100</v>
      </c>
      <c r="E21" s="182">
        <f>D21*'Teine 10'!E21/'Teine 10'!D21</f>
        <v>32.4</v>
      </c>
      <c r="F21" s="182">
        <f>D21*'Teine 10'!F21/'Teine 10'!D21</f>
        <v>5.6</v>
      </c>
      <c r="G21" s="182">
        <f>D21*'Teine 10'!G21/'Teine 10'!D21</f>
        <v>0.2</v>
      </c>
      <c r="H21" s="182">
        <f>D21*'Teine 10'!H21/'Teine 10'!D21</f>
        <v>0.6</v>
      </c>
      <c r="J21" s="206"/>
    </row>
    <row r="22" spans="2:12">
      <c r="B22" s="249"/>
      <c r="C22" s="265" t="s">
        <v>7</v>
      </c>
      <c r="D22" s="180"/>
      <c r="E22" s="181">
        <f>SUM(E7:E21)</f>
        <v>525.87555000000009</v>
      </c>
      <c r="F22" s="181">
        <f t="shared" ref="F22:H22" si="0">SUM(F7:F21)</f>
        <v>81.985050000000001</v>
      </c>
      <c r="G22" s="181">
        <f t="shared" si="0"/>
        <v>15.7964</v>
      </c>
      <c r="H22" s="181">
        <f t="shared" si="0"/>
        <v>17.386950000000002</v>
      </c>
    </row>
    <row r="23" spans="2:12" ht="14.25" customHeight="1">
      <c r="B23" s="20"/>
      <c r="C23" s="34"/>
    </row>
    <row r="24" spans="2:12" s="164" customFormat="1" ht="24" customHeight="1">
      <c r="B24" s="253" t="s">
        <v>8</v>
      </c>
      <c r="C24" s="191"/>
      <c r="D24" s="192" t="s">
        <v>1</v>
      </c>
      <c r="E24" s="192" t="s">
        <v>2</v>
      </c>
      <c r="F24" s="192" t="s">
        <v>3</v>
      </c>
      <c r="G24" s="192" t="s">
        <v>4</v>
      </c>
      <c r="H24" s="192" t="s">
        <v>5</v>
      </c>
    </row>
    <row r="25" spans="2:12">
      <c r="B25" s="246" t="s">
        <v>6</v>
      </c>
      <c r="C25" s="266" t="str">
        <f>'Teine 10'!C25</f>
        <v>Kanaliha-kapsapada riisiga</v>
      </c>
      <c r="D25" s="165">
        <v>60</v>
      </c>
      <c r="E25" s="165">
        <f>D25*'Teine 10'!E25/'Teine 10'!D25</f>
        <v>50.3</v>
      </c>
      <c r="F25" s="165">
        <f>D25*'Teine 10'!F25/'Teine 10'!D25</f>
        <v>5.08</v>
      </c>
      <c r="G25" s="165">
        <f>D25*'Teine 10'!G25/'Teine 10'!D25</f>
        <v>1.05</v>
      </c>
      <c r="H25" s="165">
        <f>D25*'Teine 10'!H25/'Teine 10'!D25</f>
        <v>4.7</v>
      </c>
    </row>
    <row r="26" spans="2:12">
      <c r="B26" s="246" t="s">
        <v>17</v>
      </c>
      <c r="C26" s="266" t="str">
        <f>'Teine 10'!C26</f>
        <v>Kikerhernekarri (L) (mahe)</v>
      </c>
      <c r="D26" s="165">
        <v>60</v>
      </c>
      <c r="E26" s="165">
        <f>D26*'Teine 10'!E26/'Teine 10'!D26</f>
        <v>47.819399999999995</v>
      </c>
      <c r="F26" s="165">
        <f>D26*'Teine 10'!F26/'Teine 10'!D26</f>
        <v>6.585</v>
      </c>
      <c r="G26" s="165">
        <f>D26*'Teine 10'!G26/'Teine 10'!D26</f>
        <v>2.2919999999999998</v>
      </c>
      <c r="H26" s="165">
        <f>D26*'Teine 10'!H26/'Teine 10'!D26</f>
        <v>1.5822000000000001</v>
      </c>
    </row>
    <row r="27" spans="2:12">
      <c r="B27" s="246"/>
      <c r="C27" s="266" t="str">
        <f>'Teine 10'!C27</f>
        <v>Kartul, aurutatud (mahe)</v>
      </c>
      <c r="D27" s="165">
        <v>50</v>
      </c>
      <c r="E27" s="165">
        <f>D27*'Teine 10'!E27/'Teine 10'!D27</f>
        <v>36.25</v>
      </c>
      <c r="F27" s="165">
        <f>D27*'Teine 10'!F27/'Teine 10'!D27</f>
        <v>8.25</v>
      </c>
      <c r="G27" s="165">
        <f>D27*'Teine 10'!G27/'Teine 10'!D27</f>
        <v>0.05</v>
      </c>
      <c r="H27" s="165">
        <f>D27*'Teine 10'!H27/'Teine 10'!D27</f>
        <v>0.94999999999999984</v>
      </c>
    </row>
    <row r="28" spans="2:12">
      <c r="B28" s="246"/>
      <c r="C28" s="266" t="str">
        <f>'Teine 10'!C28</f>
        <v>Kuskuss, aurutatud (G)</v>
      </c>
      <c r="D28" s="165">
        <v>50</v>
      </c>
      <c r="E28" s="165">
        <f>D28*'Teine 10'!E28/'Teine 10'!D28</f>
        <v>64.076499999999982</v>
      </c>
      <c r="F28" s="165">
        <f>D28*'Teine 10'!F28/'Teine 10'!D28</f>
        <v>13.579499999999998</v>
      </c>
      <c r="G28" s="165">
        <f>D28*'Teine 10'!G28/'Teine 10'!D28</f>
        <v>0.34449999999999997</v>
      </c>
      <c r="H28" s="165">
        <f>D28*'Teine 10'!H28/'Teine 10'!D28</f>
        <v>1.9679999999999997</v>
      </c>
    </row>
    <row r="29" spans="2:12">
      <c r="B29" s="246"/>
      <c r="C29" s="266" t="str">
        <f>'Teine 10'!C29</f>
        <v>Miniporgandid, aurutatud</v>
      </c>
      <c r="D29" s="165">
        <v>50</v>
      </c>
      <c r="E29" s="165">
        <f>D29*'Teine 10'!E29/'Teine 10'!D29</f>
        <v>16.2</v>
      </c>
      <c r="F29" s="165">
        <f>D29*'Teine 10'!F29/'Teine 10'!D29</f>
        <v>4.25</v>
      </c>
      <c r="G29" s="165">
        <f>D29*'Teine 10'!G29/'Teine 10'!D29</f>
        <v>0.1</v>
      </c>
      <c r="H29" s="165">
        <f>D29*'Teine 10'!H29/'Teine 10'!D29</f>
        <v>0.3</v>
      </c>
    </row>
    <row r="30" spans="2:12">
      <c r="B30" s="246"/>
      <c r="C30" s="266" t="str">
        <f>'Teine 10'!C30</f>
        <v>Soe valge kaste (G, L)</v>
      </c>
      <c r="D30" s="165">
        <v>50</v>
      </c>
      <c r="E30" s="165">
        <f>D30*'Teine 10'!E30/'Teine 10'!D30</f>
        <v>59.125999999999998</v>
      </c>
      <c r="F30" s="165">
        <f>D30*'Teine 10'!F30/'Teine 10'!D30</f>
        <v>4.077</v>
      </c>
      <c r="G30" s="165">
        <f>D30*'Teine 10'!G30/'Teine 10'!D30</f>
        <v>3.9460000000000002</v>
      </c>
      <c r="H30" s="165">
        <f>D30*'Teine 10'!H30/'Teine 10'!D30</f>
        <v>1.8730000000000002</v>
      </c>
    </row>
    <row r="31" spans="2:12">
      <c r="B31" s="246"/>
      <c r="C31" s="266" t="str">
        <f>'Teine 10'!C31</f>
        <v>Mahla-õlikaste</v>
      </c>
      <c r="D31" s="165">
        <v>5</v>
      </c>
      <c r="E31" s="165">
        <f>D31*'Teine 10'!E31/'Teine 10'!D31</f>
        <v>32.189399999999999</v>
      </c>
      <c r="F31" s="165">
        <f>D31*'Teine 10'!F31/'Teine 10'!D31</f>
        <v>9.7050000000000011E-2</v>
      </c>
      <c r="G31" s="165">
        <f>D31*'Teine 10'!G31/'Teine 10'!D31</f>
        <v>3.5305500000000003</v>
      </c>
      <c r="H31" s="165">
        <f>D31*'Teine 10'!H31/'Teine 10'!D31</f>
        <v>1.3550000000000001E-2</v>
      </c>
    </row>
    <row r="32" spans="2:12">
      <c r="B32" s="246"/>
      <c r="C32" s="266" t="str">
        <f>'Teine 10'!C32</f>
        <v>Kõrvitsa-pastinaagi-virsikusalat</v>
      </c>
      <c r="D32" s="165">
        <v>50</v>
      </c>
      <c r="E32" s="165">
        <f>D32*'Teine 10'!E32/'Teine 10'!D32</f>
        <v>18.3765</v>
      </c>
      <c r="F32" s="165">
        <f>D32*'Teine 10'!F32/'Teine 10'!D32</f>
        <v>4.4584999999999999</v>
      </c>
      <c r="G32" s="165">
        <f>D32*'Teine 10'!G32/'Teine 10'!D32</f>
        <v>0.15</v>
      </c>
      <c r="H32" s="165">
        <f>D32*'Teine 10'!H32/'Teine 10'!D32</f>
        <v>0.55000000000000004</v>
      </c>
    </row>
    <row r="33" spans="2:9">
      <c r="B33" s="246"/>
      <c r="C33" s="266" t="str">
        <f>'Teine 10'!C33</f>
        <v>Hiina kapsas, tomat, roheline sibul (mahe)</v>
      </c>
      <c r="D33" s="165">
        <v>30</v>
      </c>
      <c r="E33" s="165">
        <f>D33*'Teine 10'!E33/'Teine 10'!D33</f>
        <v>7.5630000000000006</v>
      </c>
      <c r="F33" s="165">
        <f>D33*'Teine 10'!F33/'Teine 10'!D33</f>
        <v>1.4199999999999997</v>
      </c>
      <c r="G33" s="165">
        <f>D33*'Teine 10'!G33/'Teine 10'!D33</f>
        <v>0.10700000000000001</v>
      </c>
      <c r="H33" s="165">
        <f>D33*'Teine 10'!H33/'Teine 10'!D33</f>
        <v>0.45999999999999996</v>
      </c>
    </row>
    <row r="34" spans="2:9">
      <c r="B34" s="246"/>
      <c r="C34" s="266" t="str">
        <f>'Teine 10'!C34</f>
        <v>Seemnesegu (mahe)</v>
      </c>
      <c r="D34" s="165">
        <v>5</v>
      </c>
      <c r="E34" s="165">
        <f>D34*'Teine 10'!E34/'Teine 10'!D34</f>
        <v>30.438350000000003</v>
      </c>
      <c r="F34" s="165">
        <f>D34*'Teine 10'!F34/'Teine 10'!D34</f>
        <v>0.64000000000000012</v>
      </c>
      <c r="G34" s="165">
        <f>D34*'Teine 10'!G34/'Teine 10'!D34</f>
        <v>2.5783500000000004</v>
      </c>
      <c r="H34" s="165">
        <f>D34*'Teine 10'!H34/'Teine 10'!D34</f>
        <v>1.4116500000000001</v>
      </c>
    </row>
    <row r="35" spans="2:9">
      <c r="B35" s="246"/>
      <c r="C35" s="266" t="str">
        <f>'Teine 10'!C35</f>
        <v>PRIA Piimatooted (piim, keefir R 2,5% ) (L)</v>
      </c>
      <c r="D35" s="165">
        <v>25</v>
      </c>
      <c r="E35" s="165">
        <f>D35*'Teine 10'!E35/'Teine 10'!D35</f>
        <v>14.0975</v>
      </c>
      <c r="F35" s="165">
        <f>D35*'Teine 10'!F35/'Teine 10'!D35</f>
        <v>1.21875</v>
      </c>
      <c r="G35" s="165">
        <f>D35*'Teine 10'!G35/'Teine 10'!D35</f>
        <v>0.64249999999999996</v>
      </c>
      <c r="H35" s="165">
        <f>D35*'Teine 10'!H35/'Teine 10'!D35</f>
        <v>0.86</v>
      </c>
    </row>
    <row r="36" spans="2:9">
      <c r="B36" s="246"/>
      <c r="C36" s="266" t="str">
        <f>'Teine 10'!C36</f>
        <v>Mahl (erinevad maitsed)</v>
      </c>
      <c r="D36" s="165">
        <v>25</v>
      </c>
      <c r="E36" s="165">
        <f>D36*'Teine 10'!E36/'Teine 10'!D36</f>
        <v>12.132200000000001</v>
      </c>
      <c r="F36" s="165">
        <f>D36*'Teine 10'!F36/'Teine 10'!D36</f>
        <v>2.9455</v>
      </c>
      <c r="G36" s="165">
        <f>D36*'Teine 10'!G36/'Teine 10'!D36</f>
        <v>1.2500000000000001E-2</v>
      </c>
      <c r="H36" s="165">
        <f>D36*'Teine 10'!H36/'Teine 10'!D36</f>
        <v>9.0749999999999997E-2</v>
      </c>
    </row>
    <row r="37" spans="2:9">
      <c r="B37" s="246"/>
      <c r="C37" s="266" t="str">
        <f>'Teine 10'!C37</f>
        <v>Joogijogurt R 1,5%, maitsestatud (L)</v>
      </c>
      <c r="D37" s="165">
        <v>25</v>
      </c>
      <c r="E37" s="165">
        <f>D37*'Teine 10'!E37/'Teine 10'!D37</f>
        <v>18.686499999999999</v>
      </c>
      <c r="F37" s="165">
        <f>D37*'Teine 10'!F37/'Teine 10'!D37</f>
        <v>3.0307499999999998</v>
      </c>
      <c r="G37" s="165">
        <f>D37*'Teine 10'!G37/'Teine 10'!D37</f>
        <v>0.375</v>
      </c>
      <c r="H37" s="165">
        <f>D37*'Teine 10'!H37/'Teine 10'!D37</f>
        <v>0.8</v>
      </c>
    </row>
    <row r="38" spans="2:9">
      <c r="B38" s="247"/>
      <c r="C38" s="266" t="str">
        <f>'Teine 10'!C38</f>
        <v>Tee, suhkruta</v>
      </c>
      <c r="D38" s="167">
        <v>50</v>
      </c>
      <c r="E38" s="165">
        <f>D38*'Teine 10'!E38/'Teine 10'!D38</f>
        <v>0.2</v>
      </c>
      <c r="F38" s="165">
        <f>D38*'Teine 10'!F38/'Teine 10'!D38</f>
        <v>0</v>
      </c>
      <c r="G38" s="165">
        <f>D38*'Teine 10'!G38/'Teine 10'!D38</f>
        <v>0</v>
      </c>
      <c r="H38" s="165">
        <f>D38*'Teine 10'!H38/'Teine 10'!D38</f>
        <v>0.05</v>
      </c>
      <c r="I38" s="29"/>
    </row>
    <row r="39" spans="2:9">
      <c r="B39" s="248"/>
      <c r="C39" s="266" t="str">
        <f>'Teine 10'!C39</f>
        <v>Rukkileiva (3 sorti) - ja sepikutoodete valik  (G)</v>
      </c>
      <c r="D39" s="165">
        <v>40</v>
      </c>
      <c r="E39" s="165">
        <f>D39*'Teine 10'!E39/'Teine 10'!D39</f>
        <v>98.48</v>
      </c>
      <c r="F39" s="165">
        <f>D39*'Teine 10'!F39/'Teine 10'!D39</f>
        <v>20.92</v>
      </c>
      <c r="G39" s="165">
        <f>D39*'Teine 10'!G39/'Teine 10'!D39</f>
        <v>0.8</v>
      </c>
      <c r="H39" s="165">
        <f>D39*'Teine 10'!H39/'Teine 10'!D39</f>
        <v>2.86</v>
      </c>
    </row>
    <row r="40" spans="2:9">
      <c r="B40" s="246"/>
      <c r="C40" s="266" t="str">
        <f>'Teine 10'!C40</f>
        <v>Õun (PRIA)</v>
      </c>
      <c r="D40" s="165">
        <v>100</v>
      </c>
      <c r="E40" s="165">
        <f>D40*'Teine 10'!E40/'Teine 10'!D40</f>
        <v>48.1</v>
      </c>
      <c r="F40" s="165">
        <f>D40*'Teine 10'!F40/'Teine 10'!D40</f>
        <v>10.9</v>
      </c>
      <c r="G40" s="165">
        <f>D40*'Teine 10'!G40/'Teine 10'!D40</f>
        <v>0</v>
      </c>
      <c r="H40" s="165">
        <f>D40*'Teine 10'!H40/'Teine 10'!D40</f>
        <v>0</v>
      </c>
    </row>
    <row r="41" spans="2:9">
      <c r="B41" s="250"/>
      <c r="C41" s="265" t="s">
        <v>7</v>
      </c>
      <c r="D41" s="180"/>
      <c r="E41" s="181">
        <f>SUM(E25:E40)</f>
        <v>554.03534999999999</v>
      </c>
      <c r="F41" s="181">
        <f t="shared" ref="F41:H41" si="1">SUM(F25:F40)</f>
        <v>87.452050000000014</v>
      </c>
      <c r="G41" s="181">
        <f t="shared" si="1"/>
        <v>15.978400000000001</v>
      </c>
      <c r="H41" s="181">
        <f t="shared" si="1"/>
        <v>18.469150000000003</v>
      </c>
    </row>
    <row r="42" spans="2:9" ht="14.25" customHeight="1">
      <c r="B42" s="20"/>
      <c r="C42" s="34"/>
    </row>
    <row r="43" spans="2:9" s="164" customFormat="1" ht="24" customHeight="1">
      <c r="B43" s="245" t="s">
        <v>10</v>
      </c>
      <c r="C43" s="303" t="s">
        <v>131</v>
      </c>
      <c r="D43" s="163" t="s">
        <v>1</v>
      </c>
      <c r="E43" s="163" t="s">
        <v>2</v>
      </c>
      <c r="F43" s="192" t="s">
        <v>3</v>
      </c>
      <c r="G43" s="163" t="s">
        <v>4</v>
      </c>
      <c r="H43" s="163" t="s">
        <v>5</v>
      </c>
    </row>
    <row r="44" spans="2:9">
      <c r="B44" s="246" t="s">
        <v>6</v>
      </c>
      <c r="C44" s="143" t="str">
        <f>'Teine 10'!C44</f>
        <v>Hernesupp suitsulihaga (G)</v>
      </c>
      <c r="D44" s="165">
        <v>100</v>
      </c>
      <c r="E44" s="165">
        <f>D44*'Teine 10'!E44/'Teine 10'!D44</f>
        <v>150.05099999999996</v>
      </c>
      <c r="F44" s="165">
        <f>D44*'Teine 10'!F44/'Teine 10'!D44</f>
        <v>16.86</v>
      </c>
      <c r="G44" s="165">
        <f>D44*'Teine 10'!G44/'Teine 10'!D44</f>
        <v>6.2930000000000001</v>
      </c>
      <c r="H44" s="165">
        <f>D44*'Teine 10'!H44/'Teine 10'!D44</f>
        <v>8.6590000000000007</v>
      </c>
    </row>
    <row r="45" spans="2:9">
      <c r="B45" s="246" t="s">
        <v>17</v>
      </c>
      <c r="C45" s="143" t="str">
        <f>'Teine 10'!C45</f>
        <v>Taimne hernesupp (G) (mahe)</v>
      </c>
      <c r="D45" s="165">
        <v>100</v>
      </c>
      <c r="E45" s="165">
        <f>D45*'Teine 10'!E45/'Teine 10'!D45</f>
        <v>91.349000000000004</v>
      </c>
      <c r="F45" s="165">
        <f>D45*'Teine 10'!F45/'Teine 10'!D45</f>
        <v>17.103999999999999</v>
      </c>
      <c r="G45" s="165">
        <f>D45*'Teine 10'!G45/'Teine 10'!D45</f>
        <v>1.526</v>
      </c>
      <c r="H45" s="165">
        <f>D45*'Teine 10'!H45/'Teine 10'!D45</f>
        <v>4.5149999999999997</v>
      </c>
    </row>
    <row r="46" spans="2:9">
      <c r="B46" s="247"/>
      <c r="C46" s="143" t="str">
        <f>'Teine 10'!C46</f>
        <v>Pannkook keedisega (G, L)</v>
      </c>
      <c r="D46" s="165">
        <v>100</v>
      </c>
      <c r="E46" s="165">
        <f>D46*'Teine 10'!E46/'Teine 10'!D46</f>
        <v>241</v>
      </c>
      <c r="F46" s="165">
        <f>D46*'Teine 10'!F46/'Teine 10'!D46</f>
        <v>32.5</v>
      </c>
      <c r="G46" s="165">
        <f>D46*'Teine 10'!G46/'Teine 10'!D46</f>
        <v>9.31</v>
      </c>
      <c r="H46" s="165">
        <f>D46*'Teine 10'!H46/'Teine 10'!D46</f>
        <v>6.13</v>
      </c>
    </row>
    <row r="47" spans="2:9">
      <c r="B47" s="248"/>
      <c r="C47" s="143" t="str">
        <f>'Teine 10'!C47</f>
        <v>Jogurti-kamadessert marjakastmega (G, L)</v>
      </c>
      <c r="D47" s="167">
        <v>100</v>
      </c>
      <c r="E47" s="165">
        <f>D47*'Teine 10'!E47/'Teine 10'!D47</f>
        <v>132</v>
      </c>
      <c r="F47" s="165">
        <f>D47*'Teine 10'!F47/'Teine 10'!D47</f>
        <v>13</v>
      </c>
      <c r="G47" s="165">
        <f>D47*'Teine 10'!G47/'Teine 10'!D47</f>
        <v>7.09</v>
      </c>
      <c r="H47" s="165">
        <f>D47*'Teine 10'!H47/'Teine 10'!D47</f>
        <v>3.09</v>
      </c>
    </row>
    <row r="48" spans="2:9">
      <c r="B48" s="248"/>
      <c r="C48" s="143" t="str">
        <f>'Teine 10'!C48</f>
        <v>PRIA Piimatooted (piim, keefir R 2,5% ) (L)</v>
      </c>
      <c r="D48" s="167">
        <v>25</v>
      </c>
      <c r="E48" s="165">
        <f>D48*'Teine 10'!E48/'Teine 10'!D48</f>
        <v>14.0975</v>
      </c>
      <c r="F48" s="165">
        <f>D48*'Teine 10'!F48/'Teine 10'!D48</f>
        <v>1.21875</v>
      </c>
      <c r="G48" s="165">
        <f>D48*'Teine 10'!G48/'Teine 10'!D48</f>
        <v>0.64249999999999996</v>
      </c>
      <c r="H48" s="165">
        <f>D48*'Teine 10'!H48/'Teine 10'!D48</f>
        <v>0.86</v>
      </c>
    </row>
    <row r="49" spans="2:8">
      <c r="B49" s="248"/>
      <c r="C49" s="143" t="str">
        <f>'Teine 10'!C49</f>
        <v>Mahl (erinevad maitsed)</v>
      </c>
      <c r="D49" s="167">
        <v>25</v>
      </c>
      <c r="E49" s="165">
        <f>D49*'Teine 10'!E49/'Teine 10'!D49</f>
        <v>12.132200000000001</v>
      </c>
      <c r="F49" s="165">
        <f>D49*'Teine 10'!F49/'Teine 10'!D49</f>
        <v>2.9455</v>
      </c>
      <c r="G49" s="165">
        <f>D49*'Teine 10'!G49/'Teine 10'!D49</f>
        <v>1.2500000000000001E-2</v>
      </c>
      <c r="H49" s="165">
        <f>D49*'Teine 10'!H49/'Teine 10'!D49</f>
        <v>9.0749999999999997E-2</v>
      </c>
    </row>
    <row r="50" spans="2:8">
      <c r="B50" s="248"/>
      <c r="C50" s="143" t="str">
        <f>'Teine 10'!C50</f>
        <v>Joogijogurt R 1,5%, maitsestatud (L)</v>
      </c>
      <c r="D50" s="167">
        <v>25</v>
      </c>
      <c r="E50" s="165">
        <f>D50*'Teine 10'!E50/'Teine 10'!D50</f>
        <v>18.686499999999999</v>
      </c>
      <c r="F50" s="165">
        <f>D50*'Teine 10'!F50/'Teine 10'!D50</f>
        <v>3.0307499999999998</v>
      </c>
      <c r="G50" s="165">
        <f>D50*'Teine 10'!G50/'Teine 10'!D50</f>
        <v>0.375</v>
      </c>
      <c r="H50" s="165">
        <f>D50*'Teine 10'!H50/'Teine 10'!D50</f>
        <v>0.8</v>
      </c>
    </row>
    <row r="51" spans="2:8">
      <c r="B51" s="248"/>
      <c r="C51" s="143" t="str">
        <f>'Teine 10'!C51</f>
        <v>Tee, suhkruta</v>
      </c>
      <c r="D51" s="167">
        <v>50</v>
      </c>
      <c r="E51" s="165">
        <f>D51*'Teine 10'!E51/'Teine 10'!D51</f>
        <v>0.2</v>
      </c>
      <c r="F51" s="165">
        <f>D51*'Teine 10'!F51/'Teine 10'!D51</f>
        <v>0</v>
      </c>
      <c r="G51" s="165">
        <f>D51*'Teine 10'!G51/'Teine 10'!D51</f>
        <v>0</v>
      </c>
      <c r="H51" s="165">
        <f>D51*'Teine 10'!H51/'Teine 10'!D51</f>
        <v>0.05</v>
      </c>
    </row>
    <row r="52" spans="2:8">
      <c r="B52" s="246"/>
      <c r="C52" s="143" t="str">
        <f>'Teine 10'!C52</f>
        <v>Rukkileiva (3 sorti) - ja sepikutoodete valik  (G)</v>
      </c>
      <c r="D52" s="165">
        <v>40</v>
      </c>
      <c r="E52" s="165">
        <f>D52*'Teine 10'!E52/'Teine 10'!D52</f>
        <v>98.48</v>
      </c>
      <c r="F52" s="165">
        <f>D52*'Teine 10'!F52/'Teine 10'!D52</f>
        <v>20.92</v>
      </c>
      <c r="G52" s="165">
        <f>D52*'Teine 10'!G52/'Teine 10'!D52</f>
        <v>0.8</v>
      </c>
      <c r="H52" s="165">
        <f>D52*'Teine 10'!H52/'Teine 10'!D52</f>
        <v>2.86</v>
      </c>
    </row>
    <row r="53" spans="2:8">
      <c r="B53" s="248"/>
      <c r="C53" s="143" t="str">
        <f>'Teine 10'!C53</f>
        <v>Kapsas (PRIA)</v>
      </c>
      <c r="D53" s="165">
        <v>100</v>
      </c>
      <c r="E53" s="165">
        <f>D53*'Teine 10'!E53/'Teine 10'!D53</f>
        <v>30.2</v>
      </c>
      <c r="F53" s="165">
        <f>D53*'Teine 10'!F53/'Teine 10'!D53</f>
        <v>4.9400000000000004</v>
      </c>
      <c r="G53" s="165">
        <f>D53*'Teine 10'!G53/'Teine 10'!D53</f>
        <v>0.1</v>
      </c>
      <c r="H53" s="165">
        <f>D53*'Teine 10'!H53/'Teine 10'!D53</f>
        <v>1.2</v>
      </c>
    </row>
    <row r="54" spans="2:8">
      <c r="B54" s="250"/>
      <c r="C54" s="265" t="s">
        <v>7</v>
      </c>
      <c r="D54" s="180"/>
      <c r="E54" s="181">
        <f>SUM(E44:E53)</f>
        <v>788.19620000000009</v>
      </c>
      <c r="F54" s="181">
        <f>SUM(F44:F53)</f>
        <v>112.51899999999999</v>
      </c>
      <c r="G54" s="181">
        <f>SUM(G44:G53)</f>
        <v>26.149000000000001</v>
      </c>
      <c r="H54" s="181">
        <f>SUM(H44:H53)</f>
        <v>28.254749999999998</v>
      </c>
    </row>
    <row r="55" spans="2:8" ht="14.25" customHeight="1">
      <c r="B55" s="202"/>
      <c r="C55" s="34"/>
      <c r="D55" s="29"/>
    </row>
    <row r="56" spans="2:8" s="164" customFormat="1" ht="24" customHeight="1">
      <c r="B56" s="245" t="s">
        <v>11</v>
      </c>
      <c r="C56" s="191"/>
      <c r="D56" s="192" t="s">
        <v>1</v>
      </c>
      <c r="E56" s="192" t="s">
        <v>2</v>
      </c>
      <c r="F56" s="192" t="s">
        <v>3</v>
      </c>
      <c r="G56" s="192" t="s">
        <v>4</v>
      </c>
      <c r="H56" s="192" t="s">
        <v>5</v>
      </c>
    </row>
    <row r="57" spans="2:8">
      <c r="B57" s="246" t="s">
        <v>6</v>
      </c>
      <c r="C57" s="143" t="str">
        <f>'Teine 10'!C57</f>
        <v>Ahjukala koorekastmes paprika ja porrulauguga (G, L, PT)</v>
      </c>
      <c r="D57" s="165">
        <v>60</v>
      </c>
      <c r="E57" s="165">
        <f>D57*'Teine 10'!E57/'Teine 10'!D57</f>
        <v>81.599999999999994</v>
      </c>
      <c r="F57" s="165">
        <f>D57*'Teine 10'!F57/'Teine 10'!D57</f>
        <v>1.86</v>
      </c>
      <c r="G57" s="165">
        <f>D57*'Teine 10'!G57/'Teine 10'!D57</f>
        <v>3.984</v>
      </c>
      <c r="H57" s="165">
        <f>D57*'Teine 10'!H57/'Teine 10'!D57</f>
        <v>9.4920000000000009</v>
      </c>
    </row>
    <row r="58" spans="2:8">
      <c r="B58" s="246" t="s">
        <v>17</v>
      </c>
      <c r="C58" s="143" t="str">
        <f>'Teine 10'!C58</f>
        <v>Tofukaste tomati ja paprikaga (L) (mahe)</v>
      </c>
      <c r="D58" s="165">
        <v>60</v>
      </c>
      <c r="E58" s="165">
        <f>D58*'Teine 10'!E58/'Teine 10'!D58</f>
        <v>55.7</v>
      </c>
      <c r="F58" s="165">
        <f>D58*'Teine 10'!F58/'Teine 10'!D58</f>
        <v>7.86</v>
      </c>
      <c r="G58" s="165">
        <f>D58*'Teine 10'!G58/'Teine 10'!D58</f>
        <v>1.6699999999999997</v>
      </c>
      <c r="H58" s="165">
        <f>D58*'Teine 10'!H58/'Teine 10'!D58</f>
        <v>1.85</v>
      </c>
    </row>
    <row r="59" spans="2:8">
      <c r="B59" s="246"/>
      <c r="C59" s="143" t="str">
        <f>'Teine 10'!C59</f>
        <v>Kartulipuder (L)</v>
      </c>
      <c r="D59" s="165">
        <v>50</v>
      </c>
      <c r="E59" s="165">
        <f>D59*'Teine 10'!E59/'Teine 10'!D59</f>
        <v>38.267000000000003</v>
      </c>
      <c r="F59" s="165">
        <f>D59*'Teine 10'!F59/'Teine 10'!D59</f>
        <v>7.923</v>
      </c>
      <c r="G59" s="165">
        <f>D59*'Teine 10'!G59/'Teine 10'!D59</f>
        <v>0.30499999999999999</v>
      </c>
      <c r="H59" s="165">
        <f>D59*'Teine 10'!H59/'Teine 10'!D59</f>
        <v>1.1815</v>
      </c>
    </row>
    <row r="60" spans="2:8">
      <c r="B60" s="246"/>
      <c r="C60" s="143" t="str">
        <f>'Teine 10'!C60</f>
        <v>Riis, aurutatud (mahe)</v>
      </c>
      <c r="D60" s="165">
        <v>50</v>
      </c>
      <c r="E60" s="165">
        <f>D60*'Teine 10'!E60/'Teine 10'!D60</f>
        <v>78.851000000000013</v>
      </c>
      <c r="F60" s="165">
        <f>D60*'Teine 10'!F60/'Teine 10'!D60</f>
        <v>13.437999999999999</v>
      </c>
      <c r="G60" s="165">
        <f>D60*'Teine 10'!G60/'Teine 10'!D60</f>
        <v>2.371</v>
      </c>
      <c r="H60" s="165">
        <f>D60*'Teine 10'!H60/'Teine 10'!D60</f>
        <v>1.1385000000000001</v>
      </c>
    </row>
    <row r="61" spans="2:8">
      <c r="B61" s="246"/>
      <c r="C61" s="143" t="str">
        <f>'Teine 10'!C61</f>
        <v>Rooskapsas, röstitud</v>
      </c>
      <c r="D61" s="165">
        <v>50</v>
      </c>
      <c r="E61" s="165">
        <f>D61*'Teine 10'!E61/'Teine 10'!D61</f>
        <v>29.5</v>
      </c>
      <c r="F61" s="165">
        <f>D61*'Teine 10'!F61/'Teine 10'!D61</f>
        <v>1.68</v>
      </c>
      <c r="G61" s="165">
        <f>D61*'Teine 10'!G61/'Teine 10'!D61</f>
        <v>0.8</v>
      </c>
      <c r="H61" s="165">
        <f>D61*'Teine 10'!H61/'Teine 10'!D61</f>
        <v>2.7</v>
      </c>
    </row>
    <row r="62" spans="2:8">
      <c r="B62" s="246"/>
      <c r="C62" s="143" t="str">
        <f>'Teine 10'!C62</f>
        <v>Koorene sinepikaste (G, L)</v>
      </c>
      <c r="D62" s="165">
        <v>50</v>
      </c>
      <c r="E62" s="165">
        <f>D62*'Teine 10'!E62/'Teine 10'!D62</f>
        <v>77.715000000000003</v>
      </c>
      <c r="F62" s="165">
        <f>D62*'Teine 10'!F62/'Teine 10'!D62</f>
        <v>2.5674999999999999</v>
      </c>
      <c r="G62" s="165">
        <f>D62*'Teine 10'!G62/'Teine 10'!D62</f>
        <v>7.0279999999999996</v>
      </c>
      <c r="H62" s="165">
        <f>D62*'Teine 10'!H62/'Teine 10'!D62</f>
        <v>1.0994999999999999</v>
      </c>
    </row>
    <row r="63" spans="2:8">
      <c r="B63" s="246"/>
      <c r="C63" s="143" t="str">
        <f>'Teine 10'!C63</f>
        <v>Mahla-õlikaste</v>
      </c>
      <c r="D63" s="165">
        <v>5</v>
      </c>
      <c r="E63" s="165">
        <f>D63*'Teine 10'!E63/'Teine 10'!D63</f>
        <v>32.189399999999999</v>
      </c>
      <c r="F63" s="165">
        <f>D63*'Teine 10'!F63/'Teine 10'!D63</f>
        <v>9.7050000000000011E-2</v>
      </c>
      <c r="G63" s="165">
        <f>D63*'Teine 10'!G63/'Teine 10'!D63</f>
        <v>3.5305500000000003</v>
      </c>
      <c r="H63" s="165">
        <f>D63*'Teine 10'!H63/'Teine 10'!D63</f>
        <v>1.3550000000000001E-2</v>
      </c>
    </row>
    <row r="64" spans="2:8">
      <c r="B64" s="246"/>
      <c r="C64" s="143" t="str">
        <f>'Teine 10'!C64</f>
        <v>Hiina kapsa-kurgisalat</v>
      </c>
      <c r="D64" s="165">
        <v>50</v>
      </c>
      <c r="E64" s="165">
        <f>D64*'Teine 10'!E64/'Teine 10'!D64</f>
        <v>12.7765</v>
      </c>
      <c r="F64" s="165">
        <f>D64*'Teine 10'!F64/'Teine 10'!D64</f>
        <v>1.1775</v>
      </c>
      <c r="G64" s="165">
        <f>D64*'Teine 10'!G64/'Teine 10'!D64</f>
        <v>0.78</v>
      </c>
      <c r="H64" s="165">
        <f>D64*'Teine 10'!H64/'Teine 10'!D64</f>
        <v>0.49249999999999999</v>
      </c>
    </row>
    <row r="65" spans="2:11">
      <c r="B65" s="246"/>
      <c r="C65" s="143" t="str">
        <f>'Teine 10'!C65</f>
        <v>Porgand, mais, redis</v>
      </c>
      <c r="D65" s="165">
        <v>30</v>
      </c>
      <c r="E65" s="165">
        <f>D65*'Teine 10'!E65/'Teine 10'!D65</f>
        <v>13.208</v>
      </c>
      <c r="F65" s="165">
        <f>D65*'Teine 10'!F65/'Teine 10'!D65</f>
        <v>2.9350000000000005</v>
      </c>
      <c r="G65" s="165">
        <f>D65*'Teine 10'!G65/'Teine 10'!D65</f>
        <v>0.18000000000000005</v>
      </c>
      <c r="H65" s="165">
        <f>D65*'Teine 10'!H65/'Teine 10'!D65</f>
        <v>0.47000000000000003</v>
      </c>
    </row>
    <row r="66" spans="2:11">
      <c r="B66" s="246"/>
      <c r="C66" s="143" t="str">
        <f>'Teine 10'!C66</f>
        <v>Seemnesegu (mahe)</v>
      </c>
      <c r="D66" s="165">
        <v>5</v>
      </c>
      <c r="E66" s="165">
        <f>D66*'Teine 10'!E66/'Teine 10'!D66</f>
        <v>30.579999999999995</v>
      </c>
      <c r="F66" s="165">
        <f>D66*'Teine 10'!F66/'Teine 10'!D66</f>
        <v>0.65</v>
      </c>
      <c r="G66" s="165">
        <f>D66*'Teine 10'!G66/'Teine 10'!D66</f>
        <v>2.67</v>
      </c>
      <c r="H66" s="165">
        <f>D66*'Teine 10'!H66/'Teine 10'!D66</f>
        <v>1.28</v>
      </c>
    </row>
    <row r="67" spans="2:11">
      <c r="B67" s="246"/>
      <c r="C67" s="143" t="str">
        <f>'Teine 10'!C67</f>
        <v>PRIA Piimatooted (piim, keefir R 2,5% ) (L)</v>
      </c>
      <c r="D67" s="165">
        <v>25</v>
      </c>
      <c r="E67" s="165">
        <f>D67*'Teine 10'!E67/'Teine 10'!D67</f>
        <v>14.0975</v>
      </c>
      <c r="F67" s="165">
        <f>D67*'Teine 10'!F67/'Teine 10'!D67</f>
        <v>1.21875</v>
      </c>
      <c r="G67" s="165">
        <f>D67*'Teine 10'!G67/'Teine 10'!D67</f>
        <v>0.64249999999999996</v>
      </c>
      <c r="H67" s="165">
        <f>D67*'Teine 10'!H67/'Teine 10'!D67</f>
        <v>0.86</v>
      </c>
    </row>
    <row r="68" spans="2:11">
      <c r="B68" s="246"/>
      <c r="C68" s="143" t="str">
        <f>'Teine 10'!C68</f>
        <v>Mahl (erinevad maitsed)</v>
      </c>
      <c r="D68" s="165">
        <v>25</v>
      </c>
      <c r="E68" s="165">
        <f>D68*'Teine 10'!E68/'Teine 10'!D68</f>
        <v>12.132200000000001</v>
      </c>
      <c r="F68" s="165">
        <f>D68*'Teine 10'!F68/'Teine 10'!D68</f>
        <v>2.9455</v>
      </c>
      <c r="G68" s="165">
        <f>D68*'Teine 10'!G68/'Teine 10'!D68</f>
        <v>1.2500000000000001E-2</v>
      </c>
      <c r="H68" s="165">
        <f>D68*'Teine 10'!H68/'Teine 10'!D68</f>
        <v>9.0749999999999997E-2</v>
      </c>
    </row>
    <row r="69" spans="2:11">
      <c r="B69" s="246"/>
      <c r="C69" s="143" t="str">
        <f>'Teine 10'!C69</f>
        <v>Joogijogurt R 1,5%, maitsestatud (L)</v>
      </c>
      <c r="D69" s="165">
        <v>25</v>
      </c>
      <c r="E69" s="165">
        <f>D69*'Teine 10'!E69/'Teine 10'!D69</f>
        <v>18.686499999999999</v>
      </c>
      <c r="F69" s="165">
        <f>D69*'Teine 10'!F69/'Teine 10'!D69</f>
        <v>3.0307499999999998</v>
      </c>
      <c r="G69" s="165">
        <f>D69*'Teine 10'!G69/'Teine 10'!D69</f>
        <v>0.375</v>
      </c>
      <c r="H69" s="165">
        <f>D69*'Teine 10'!H69/'Teine 10'!D69</f>
        <v>0.8</v>
      </c>
    </row>
    <row r="70" spans="2:11">
      <c r="B70" s="248"/>
      <c r="C70" s="143" t="str">
        <f>'Teine 10'!C70</f>
        <v>Tee, suhkruta</v>
      </c>
      <c r="D70" s="167">
        <v>50</v>
      </c>
      <c r="E70" s="165">
        <f>D70*'Teine 10'!E70/'Teine 10'!D70</f>
        <v>0.2</v>
      </c>
      <c r="F70" s="165">
        <f>D70*'Teine 10'!F70/'Teine 10'!D70</f>
        <v>0</v>
      </c>
      <c r="G70" s="165">
        <f>D70*'Teine 10'!G70/'Teine 10'!D70</f>
        <v>0</v>
      </c>
      <c r="H70" s="165">
        <f>D70*'Teine 10'!H70/'Teine 10'!D70</f>
        <v>0.05</v>
      </c>
    </row>
    <row r="71" spans="2:11">
      <c r="B71" s="247"/>
      <c r="C71" s="143" t="str">
        <f>'Teine 10'!C71</f>
        <v>Rukkileiva (3 sorti) - ja sepikutoodete valik  (G)</v>
      </c>
      <c r="D71" s="165">
        <v>40</v>
      </c>
      <c r="E71" s="165">
        <f>D71*'Teine 10'!E71/'Teine 10'!D71</f>
        <v>98.48</v>
      </c>
      <c r="F71" s="165">
        <f>D71*'Teine 10'!F71/'Teine 10'!D71</f>
        <v>20.92</v>
      </c>
      <c r="G71" s="165">
        <f>D71*'Teine 10'!G71/'Teine 10'!D71</f>
        <v>0.8</v>
      </c>
      <c r="H71" s="165">
        <f>D71*'Teine 10'!H71/'Teine 10'!D71</f>
        <v>2.86</v>
      </c>
    </row>
    <row r="72" spans="2:11">
      <c r="B72" s="247"/>
      <c r="C72" s="143" t="str">
        <f>'Teine 10'!C72</f>
        <v>Pirn (PRIA)</v>
      </c>
      <c r="D72" s="165">
        <v>100</v>
      </c>
      <c r="E72" s="165">
        <f>D72*'Teine 10'!E72/'Teine 10'!D72</f>
        <v>40</v>
      </c>
      <c r="F72" s="165">
        <f>D72*'Teine 10'!F72/'Teine 10'!D72</f>
        <v>9.24</v>
      </c>
      <c r="G72" s="165">
        <f>D72*'Teine 10'!G72/'Teine 10'!D72</f>
        <v>0</v>
      </c>
      <c r="H72" s="165">
        <f>D72*'Teine 10'!H72/'Teine 10'!D72</f>
        <v>0.3</v>
      </c>
    </row>
    <row r="73" spans="2:11">
      <c r="B73" s="249"/>
      <c r="C73" s="265" t="s">
        <v>7</v>
      </c>
      <c r="D73" s="180"/>
      <c r="E73" s="181">
        <f>SUM(E57:E72)</f>
        <v>633.98310000000004</v>
      </c>
      <c r="F73" s="181">
        <f t="shared" ref="F73:H73" si="2">SUM(F57:F72)</f>
        <v>77.543050000000008</v>
      </c>
      <c r="G73" s="181">
        <f t="shared" si="2"/>
        <v>25.14855</v>
      </c>
      <c r="H73" s="181">
        <f t="shared" si="2"/>
        <v>24.6783</v>
      </c>
    </row>
    <row r="74" spans="2:11" ht="14.25" customHeight="1">
      <c r="B74" s="202"/>
      <c r="C74" s="34"/>
    </row>
    <row r="75" spans="2:11" s="164" customFormat="1" ht="24" customHeight="1">
      <c r="B75" s="245" t="s">
        <v>12</v>
      </c>
      <c r="C75" s="191"/>
      <c r="D75" s="192" t="s">
        <v>1</v>
      </c>
      <c r="E75" s="192" t="s">
        <v>2</v>
      </c>
      <c r="F75" s="192" t="s">
        <v>3</v>
      </c>
      <c r="G75" s="192" t="s">
        <v>4</v>
      </c>
      <c r="H75" s="192" t="s">
        <v>5</v>
      </c>
    </row>
    <row r="76" spans="2:11">
      <c r="B76" s="246" t="s">
        <v>6</v>
      </c>
      <c r="C76" s="204" t="str">
        <f>'Teine 10'!C76</f>
        <v>Tex-mex ahjupasta segahakklihaga (G)</v>
      </c>
      <c r="D76" s="165">
        <v>100</v>
      </c>
      <c r="E76" s="165">
        <f>D76*'Teine 10'!E76/'Teine 10'!D76</f>
        <v>168</v>
      </c>
      <c r="F76" s="165">
        <f>D76*'Teine 10'!F76/'Teine 10'!D76</f>
        <v>21</v>
      </c>
      <c r="G76" s="165">
        <f>D76*'Teine 10'!G76/'Teine 10'!D76</f>
        <v>5.1100000000000003</v>
      </c>
      <c r="H76" s="165">
        <f>D76*'Teine 10'!H76/'Teine 10'!D76</f>
        <v>7.69</v>
      </c>
    </row>
    <row r="77" spans="2:11">
      <c r="B77" s="246" t="s">
        <v>17</v>
      </c>
      <c r="C77" s="204" t="str">
        <f>'Teine 10'!C77</f>
        <v>Tex-mex pasta maisi ja ubadega (mahe)</v>
      </c>
      <c r="D77" s="165">
        <v>100</v>
      </c>
      <c r="E77" s="165">
        <f>D77*'Teine 10'!E77/'Teine 10'!D77</f>
        <v>114.16</v>
      </c>
      <c r="F77" s="165">
        <f>D77*'Teine 10'!F77/'Teine 10'!D77</f>
        <v>20.170000000000002</v>
      </c>
      <c r="G77" s="165">
        <f>D77*'Teine 10'!G77/'Teine 10'!D77</f>
        <v>3.24</v>
      </c>
      <c r="H77" s="165">
        <f>D77*'Teine 10'!H77/'Teine 10'!D77</f>
        <v>1.89</v>
      </c>
    </row>
    <row r="78" spans="2:11">
      <c r="B78" s="246"/>
      <c r="C78" s="204" t="str">
        <f>'Teine 10'!C78</f>
        <v>Ahjuköögiviljad (mahe)</v>
      </c>
      <c r="D78" s="165">
        <v>50</v>
      </c>
      <c r="E78" s="165">
        <f>D78*'Teine 10'!E78/'Teine 10'!D78</f>
        <v>44.323500000000003</v>
      </c>
      <c r="F78" s="165">
        <f>D78*'Teine 10'!F78/'Teine 10'!D78</f>
        <v>7.4645000000000001</v>
      </c>
      <c r="G78" s="165">
        <f>D78*'Teine 10'!G78/'Teine 10'!D78</f>
        <v>1.7244999999999999</v>
      </c>
      <c r="H78" s="165">
        <f>D78*'Teine 10'!H78/'Teine 10'!D78</f>
        <v>0.72099999999999997</v>
      </c>
    </row>
    <row r="79" spans="2:11">
      <c r="B79" s="246"/>
      <c r="C79" s="204" t="str">
        <f>'Teine 10'!C79</f>
        <v>Külm küüslaugu-jogurtikaste (L)</v>
      </c>
      <c r="D79" s="165">
        <v>50</v>
      </c>
      <c r="E79" s="165">
        <f>D79*'Teine 10'!E79/'Teine 10'!D79</f>
        <v>63.95150000000001</v>
      </c>
      <c r="F79" s="165">
        <f>D79*'Teine 10'!F79/'Teine 10'!D79</f>
        <v>7.019000000000001</v>
      </c>
      <c r="G79" s="165">
        <f>D79*'Teine 10'!G79/'Teine 10'!D79</f>
        <v>3.431</v>
      </c>
      <c r="H79" s="165">
        <f>D79*'Teine 10'!H79/'Teine 10'!D79</f>
        <v>1.278</v>
      </c>
    </row>
    <row r="80" spans="2:11">
      <c r="B80" s="248"/>
      <c r="C80" s="204" t="str">
        <f>'Teine 10'!C80</f>
        <v>Mahla-õlikaste</v>
      </c>
      <c r="D80" s="165">
        <v>5</v>
      </c>
      <c r="E80" s="165">
        <f>D80*'Teine 10'!E80/'Teine 10'!D80</f>
        <v>32.189399999999999</v>
      </c>
      <c r="F80" s="165">
        <f>D80*'Teine 10'!F80/'Teine 10'!D80</f>
        <v>9.7050000000000011E-2</v>
      </c>
      <c r="G80" s="165">
        <f>D80*'Teine 10'!G80/'Teine 10'!D80</f>
        <v>3.5305500000000003</v>
      </c>
      <c r="H80" s="165">
        <f>D80*'Teine 10'!H80/'Teine 10'!D80</f>
        <v>1.3550000000000001E-2</v>
      </c>
      <c r="I80" s="29"/>
      <c r="J80" s="29"/>
      <c r="K80" s="29"/>
    </row>
    <row r="81" spans="2:13">
      <c r="B81" s="248"/>
      <c r="C81" s="204" t="str">
        <f>'Teine 10'!C81</f>
        <v>Peedi-piprajuuresalat</v>
      </c>
      <c r="D81" s="165">
        <v>50</v>
      </c>
      <c r="E81" s="165">
        <f>D81*'Teine 10'!E81/'Teine 10'!D81</f>
        <v>29.194500000000001</v>
      </c>
      <c r="F81" s="165">
        <f>D81*'Teine 10'!F81/'Teine 10'!D81</f>
        <v>5.1740000000000013</v>
      </c>
      <c r="G81" s="165">
        <f>D81*'Teine 10'!G81/'Teine 10'!D81</f>
        <v>0.83599999999999997</v>
      </c>
      <c r="H81" s="165">
        <f>D81*'Teine 10'!H81/'Teine 10'!D81</f>
        <v>0.77100000000000013</v>
      </c>
      <c r="I81" s="29"/>
      <c r="J81" s="29"/>
      <c r="K81" s="29"/>
    </row>
    <row r="82" spans="2:13">
      <c r="B82" s="248"/>
      <c r="C82" s="204" t="str">
        <f>'Teine 10'!C82</f>
        <v>Hiina kapsas, marineeritud punane sibul, brokoli</v>
      </c>
      <c r="D82" s="165">
        <v>30</v>
      </c>
      <c r="E82" s="165">
        <f>D82*'Teine 10'!E82/'Teine 10'!D82</f>
        <v>9.0259999999999998</v>
      </c>
      <c r="F82" s="165">
        <f>D82*'Teine 10'!F82/'Teine 10'!D82</f>
        <v>1.6300000000000001</v>
      </c>
      <c r="G82" s="165">
        <f>D82*'Teine 10'!G82/'Teine 10'!D82</f>
        <v>0.11000000000000001</v>
      </c>
      <c r="H82" s="165">
        <f>D82*'Teine 10'!H82/'Teine 10'!D82</f>
        <v>0.7</v>
      </c>
      <c r="I82" s="29"/>
      <c r="J82" s="29"/>
      <c r="K82" s="29"/>
    </row>
    <row r="83" spans="2:13">
      <c r="B83" s="248"/>
      <c r="C83" s="204" t="str">
        <f>'Teine 10'!C83</f>
        <v>Seemnesegu (mahe)</v>
      </c>
      <c r="D83" s="165">
        <v>5</v>
      </c>
      <c r="E83" s="165">
        <f>D83*'Teine 10'!E83/'Teine 10'!D83</f>
        <v>30.438350000000003</v>
      </c>
      <c r="F83" s="165">
        <f>D83*'Teine 10'!F83/'Teine 10'!D83</f>
        <v>0.64000000000000012</v>
      </c>
      <c r="G83" s="165">
        <f>D83*'Teine 10'!G83/'Teine 10'!D83</f>
        <v>2.5783500000000004</v>
      </c>
      <c r="H83" s="165">
        <f>D83*'Teine 10'!H83/'Teine 10'!D83</f>
        <v>1.4116500000000001</v>
      </c>
      <c r="I83" s="29"/>
      <c r="J83" s="29"/>
      <c r="K83" s="29"/>
    </row>
    <row r="84" spans="2:13">
      <c r="B84" s="248"/>
      <c r="C84" s="204" t="str">
        <f>'Teine 10'!C84</f>
        <v>PRIA Piimatooted (piim, keefir R 2,5% ) (L)</v>
      </c>
      <c r="D84" s="165">
        <v>25</v>
      </c>
      <c r="E84" s="165">
        <f>D84*'Teine 10'!E84/'Teine 10'!D84</f>
        <v>14.0975</v>
      </c>
      <c r="F84" s="165">
        <f>D84*'Teine 10'!F84/'Teine 10'!D84</f>
        <v>1.21875</v>
      </c>
      <c r="G84" s="165">
        <f>D84*'Teine 10'!G84/'Teine 10'!D84</f>
        <v>0.64249999999999996</v>
      </c>
      <c r="H84" s="165">
        <f>D84*'Teine 10'!H84/'Teine 10'!D84</f>
        <v>0.86</v>
      </c>
    </row>
    <row r="85" spans="2:13">
      <c r="B85" s="248"/>
      <c r="C85" s="204" t="str">
        <f>'Teine 10'!C85</f>
        <v>Mahl (erinevad maitsed)</v>
      </c>
      <c r="D85" s="165">
        <v>25</v>
      </c>
      <c r="E85" s="165">
        <f>D85*'Teine 10'!E85/'Teine 10'!D85</f>
        <v>12.132200000000001</v>
      </c>
      <c r="F85" s="165">
        <f>D85*'Teine 10'!F85/'Teine 10'!D85</f>
        <v>2.9455</v>
      </c>
      <c r="G85" s="165">
        <f>D85*'Teine 10'!G85/'Teine 10'!D85</f>
        <v>1.2500000000000001E-2</v>
      </c>
      <c r="H85" s="165">
        <f>D85*'Teine 10'!H85/'Teine 10'!D85</f>
        <v>9.0749999999999997E-2</v>
      </c>
    </row>
    <row r="86" spans="2:13">
      <c r="B86" s="248"/>
      <c r="C86" s="204" t="str">
        <f>'Teine 10'!C86</f>
        <v>Joogijogurt R 1,5%, maitsestatud (L)</v>
      </c>
      <c r="D86" s="165">
        <v>25</v>
      </c>
      <c r="E86" s="165">
        <f>D86*'Teine 10'!E86/'Teine 10'!D86</f>
        <v>18.686499999999999</v>
      </c>
      <c r="F86" s="165">
        <f>D86*'Teine 10'!F86/'Teine 10'!D86</f>
        <v>3.0307499999999998</v>
      </c>
      <c r="G86" s="165">
        <f>D86*'Teine 10'!G86/'Teine 10'!D86</f>
        <v>0.375</v>
      </c>
      <c r="H86" s="165">
        <f>D86*'Teine 10'!H86/'Teine 10'!D86</f>
        <v>0.8</v>
      </c>
    </row>
    <row r="87" spans="2:13">
      <c r="B87" s="247"/>
      <c r="C87" s="204" t="str">
        <f>'Teine 10'!C87</f>
        <v>Tee, suhkruta</v>
      </c>
      <c r="D87" s="167">
        <v>50</v>
      </c>
      <c r="E87" s="165">
        <f>D87*'Teine 10'!E87/'Teine 10'!D87</f>
        <v>0.2</v>
      </c>
      <c r="F87" s="165">
        <f>D87*'Teine 10'!F87/'Teine 10'!D87</f>
        <v>0</v>
      </c>
      <c r="G87" s="165">
        <f>D87*'Teine 10'!G87/'Teine 10'!D87</f>
        <v>0</v>
      </c>
      <c r="H87" s="165">
        <f>D87*'Teine 10'!H87/'Teine 10'!D87</f>
        <v>0.05</v>
      </c>
      <c r="I87" s="29"/>
      <c r="J87" s="29"/>
      <c r="K87" s="29"/>
      <c r="L87" s="29"/>
      <c r="M87" s="29"/>
    </row>
    <row r="88" spans="2:13">
      <c r="B88" s="248"/>
      <c r="C88" s="204" t="str">
        <f>'Teine 10'!C88</f>
        <v>Rukkileiva (3 sorti) - ja sepikutoodete valik  (G)</v>
      </c>
      <c r="D88" s="165">
        <v>40</v>
      </c>
      <c r="E88" s="165">
        <f>D88*'Teine 10'!E88/'Teine 10'!D88</f>
        <v>98.48</v>
      </c>
      <c r="F88" s="165">
        <f>D88*'Teine 10'!F88/'Teine 10'!D88</f>
        <v>20.92</v>
      </c>
      <c r="G88" s="165">
        <f>D88*'Teine 10'!G88/'Teine 10'!D88</f>
        <v>0.8</v>
      </c>
      <c r="H88" s="165">
        <f>D88*'Teine 10'!H88/'Teine 10'!D88</f>
        <v>2.86</v>
      </c>
    </row>
    <row r="89" spans="2:13">
      <c r="B89" s="247"/>
      <c r="C89" s="204" t="str">
        <f>'Teine 10'!C89</f>
        <v>Õun (PRIA)</v>
      </c>
      <c r="D89" s="165">
        <v>100</v>
      </c>
      <c r="E89" s="165">
        <f>D89*'Teine 10'!E89/'Teine 10'!D89</f>
        <v>48.1</v>
      </c>
      <c r="F89" s="165">
        <f>D89*'Teine 10'!F89/'Teine 10'!D89</f>
        <v>10.9</v>
      </c>
      <c r="G89" s="165">
        <f>D89*'Teine 10'!G89/'Teine 10'!D89</f>
        <v>0</v>
      </c>
      <c r="H89" s="165">
        <f>D89*'Teine 10'!H89/'Teine 10'!D89</f>
        <v>0</v>
      </c>
    </row>
    <row r="90" spans="2:13">
      <c r="B90" s="250"/>
      <c r="C90" s="265" t="s">
        <v>7</v>
      </c>
      <c r="D90" s="180"/>
      <c r="E90" s="205">
        <f>SUM(E76:E89)</f>
        <v>682.97945000000016</v>
      </c>
      <c r="F90" s="205">
        <f t="shared" ref="F90:H90" si="3">SUM(F76:F89)</f>
        <v>102.20955000000001</v>
      </c>
      <c r="G90" s="205">
        <f t="shared" si="3"/>
        <v>22.3904</v>
      </c>
      <c r="H90" s="205">
        <f t="shared" si="3"/>
        <v>19.135950000000001</v>
      </c>
    </row>
    <row r="91" spans="2:13">
      <c r="C91" s="21" t="s">
        <v>13</v>
      </c>
      <c r="E91" s="190">
        <f>AVERAGE(E22,E41,E54,E73,E90)</f>
        <v>637.01393000000007</v>
      </c>
      <c r="F91" s="190">
        <f>AVERAGE(F22,F41,F54,F73,F90)</f>
        <v>92.341740000000001</v>
      </c>
      <c r="G91" s="190">
        <f>AVERAGE(G22,G41,G54,G73,G90)</f>
        <v>21.092549999999999</v>
      </c>
      <c r="H91" s="190">
        <f>AVERAGE(H22,H41,H54,H73,H90)</f>
        <v>21.585020000000004</v>
      </c>
    </row>
    <row r="92" spans="2:13">
      <c r="B92" s="164" t="s">
        <v>25</v>
      </c>
    </row>
    <row r="93" spans="2:13">
      <c r="B93" s="23" t="s">
        <v>64</v>
      </c>
      <c r="D93" s="29"/>
      <c r="H93" s="164"/>
    </row>
    <row r="94" spans="2:13">
      <c r="B94" s="206" t="s">
        <v>21</v>
      </c>
      <c r="C94" s="206"/>
    </row>
    <row r="95" spans="2:13">
      <c r="B95" s="206" t="s">
        <v>22</v>
      </c>
      <c r="C95" s="206"/>
    </row>
    <row r="96" spans="2:13">
      <c r="B96" s="206" t="s">
        <v>14</v>
      </c>
      <c r="C96" s="206"/>
    </row>
  </sheetData>
  <mergeCells count="2">
    <mergeCell ref="B1:C4"/>
    <mergeCell ref="D1:D5"/>
  </mergeCells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91"/>
  <sheetViews>
    <sheetView zoomScale="90" zoomScaleNormal="90" workbookViewId="0">
      <selection activeCell="D1" sqref="D1:D5"/>
    </sheetView>
  </sheetViews>
  <sheetFormatPr defaultRowHeight="15.5"/>
  <cols>
    <col min="1" max="1" width="8.7265625" style="52"/>
    <col min="2" max="2" width="13.54296875" style="52" customWidth="1"/>
    <col min="3" max="3" width="68.81640625" style="50" customWidth="1"/>
    <col min="4" max="4" width="15.6328125" style="50" customWidth="1"/>
    <col min="5" max="5" width="14.54296875" style="50" bestFit="1" customWidth="1"/>
    <col min="6" max="6" width="15.81640625" style="50" bestFit="1" customWidth="1"/>
    <col min="7" max="8" width="10.81640625" style="50" bestFit="1" customWidth="1"/>
    <col min="9" max="258" width="9.26953125" style="52"/>
    <col min="259" max="259" width="37.7265625" style="52" customWidth="1"/>
    <col min="260" max="261" width="14.26953125" style="52" customWidth="1"/>
    <col min="262" max="262" width="13.54296875" style="52" customWidth="1"/>
    <col min="263" max="263" width="15.7265625" style="52" customWidth="1"/>
    <col min="264" max="264" width="15.54296875" style="52" customWidth="1"/>
    <col min="265" max="514" width="9.26953125" style="52"/>
    <col min="515" max="515" width="37.7265625" style="52" customWidth="1"/>
    <col min="516" max="517" width="14.26953125" style="52" customWidth="1"/>
    <col min="518" max="518" width="13.54296875" style="52" customWidth="1"/>
    <col min="519" max="519" width="15.7265625" style="52" customWidth="1"/>
    <col min="520" max="520" width="15.54296875" style="52" customWidth="1"/>
    <col min="521" max="770" width="9.26953125" style="52"/>
    <col min="771" max="771" width="37.7265625" style="52" customWidth="1"/>
    <col min="772" max="773" width="14.26953125" style="52" customWidth="1"/>
    <col min="774" max="774" width="13.54296875" style="52" customWidth="1"/>
    <col min="775" max="775" width="15.7265625" style="52" customWidth="1"/>
    <col min="776" max="776" width="15.54296875" style="52" customWidth="1"/>
    <col min="777" max="1026" width="9.26953125" style="52"/>
    <col min="1027" max="1027" width="37.7265625" style="52" customWidth="1"/>
    <col min="1028" max="1029" width="14.26953125" style="52" customWidth="1"/>
    <col min="1030" max="1030" width="13.54296875" style="52" customWidth="1"/>
    <col min="1031" max="1031" width="15.7265625" style="52" customWidth="1"/>
    <col min="1032" max="1032" width="15.54296875" style="52" customWidth="1"/>
    <col min="1033" max="1282" width="9.26953125" style="52"/>
    <col min="1283" max="1283" width="37.7265625" style="52" customWidth="1"/>
    <col min="1284" max="1285" width="14.26953125" style="52" customWidth="1"/>
    <col min="1286" max="1286" width="13.54296875" style="52" customWidth="1"/>
    <col min="1287" max="1287" width="15.7265625" style="52" customWidth="1"/>
    <col min="1288" max="1288" width="15.54296875" style="52" customWidth="1"/>
    <col min="1289" max="1538" width="9.26953125" style="52"/>
    <col min="1539" max="1539" width="37.7265625" style="52" customWidth="1"/>
    <col min="1540" max="1541" width="14.26953125" style="52" customWidth="1"/>
    <col min="1542" max="1542" width="13.54296875" style="52" customWidth="1"/>
    <col min="1543" max="1543" width="15.7265625" style="52" customWidth="1"/>
    <col min="1544" max="1544" width="15.54296875" style="52" customWidth="1"/>
    <col min="1545" max="1794" width="9.26953125" style="52"/>
    <col min="1795" max="1795" width="37.7265625" style="52" customWidth="1"/>
    <col min="1796" max="1797" width="14.26953125" style="52" customWidth="1"/>
    <col min="1798" max="1798" width="13.54296875" style="52" customWidth="1"/>
    <col min="1799" max="1799" width="15.7265625" style="52" customWidth="1"/>
    <col min="1800" max="1800" width="15.54296875" style="52" customWidth="1"/>
    <col min="1801" max="2050" width="9.26953125" style="52"/>
    <col min="2051" max="2051" width="37.7265625" style="52" customWidth="1"/>
    <col min="2052" max="2053" width="14.26953125" style="52" customWidth="1"/>
    <col min="2054" max="2054" width="13.54296875" style="52" customWidth="1"/>
    <col min="2055" max="2055" width="15.7265625" style="52" customWidth="1"/>
    <col min="2056" max="2056" width="15.54296875" style="52" customWidth="1"/>
    <col min="2057" max="2306" width="9.26953125" style="52"/>
    <col min="2307" max="2307" width="37.7265625" style="52" customWidth="1"/>
    <col min="2308" max="2309" width="14.26953125" style="52" customWidth="1"/>
    <col min="2310" max="2310" width="13.54296875" style="52" customWidth="1"/>
    <col min="2311" max="2311" width="15.7265625" style="52" customWidth="1"/>
    <col min="2312" max="2312" width="15.54296875" style="52" customWidth="1"/>
    <col min="2313" max="2562" width="9.26953125" style="52"/>
    <col min="2563" max="2563" width="37.7265625" style="52" customWidth="1"/>
    <col min="2564" max="2565" width="14.26953125" style="52" customWidth="1"/>
    <col min="2566" max="2566" width="13.54296875" style="52" customWidth="1"/>
    <col min="2567" max="2567" width="15.7265625" style="52" customWidth="1"/>
    <col min="2568" max="2568" width="15.54296875" style="52" customWidth="1"/>
    <col min="2569" max="2818" width="9.26953125" style="52"/>
    <col min="2819" max="2819" width="37.7265625" style="52" customWidth="1"/>
    <col min="2820" max="2821" width="14.26953125" style="52" customWidth="1"/>
    <col min="2822" max="2822" width="13.54296875" style="52" customWidth="1"/>
    <col min="2823" max="2823" width="15.7265625" style="52" customWidth="1"/>
    <col min="2824" max="2824" width="15.54296875" style="52" customWidth="1"/>
    <col min="2825" max="3074" width="9.26953125" style="52"/>
    <col min="3075" max="3075" width="37.7265625" style="52" customWidth="1"/>
    <col min="3076" max="3077" width="14.26953125" style="52" customWidth="1"/>
    <col min="3078" max="3078" width="13.54296875" style="52" customWidth="1"/>
    <col min="3079" max="3079" width="15.7265625" style="52" customWidth="1"/>
    <col min="3080" max="3080" width="15.54296875" style="52" customWidth="1"/>
    <col min="3081" max="3330" width="9.26953125" style="52"/>
    <col min="3331" max="3331" width="37.7265625" style="52" customWidth="1"/>
    <col min="3332" max="3333" width="14.26953125" style="52" customWidth="1"/>
    <col min="3334" max="3334" width="13.54296875" style="52" customWidth="1"/>
    <col min="3335" max="3335" width="15.7265625" style="52" customWidth="1"/>
    <col min="3336" max="3336" width="15.54296875" style="52" customWidth="1"/>
    <col min="3337" max="3586" width="9.26953125" style="52"/>
    <col min="3587" max="3587" width="37.7265625" style="52" customWidth="1"/>
    <col min="3588" max="3589" width="14.26953125" style="52" customWidth="1"/>
    <col min="3590" max="3590" width="13.54296875" style="52" customWidth="1"/>
    <col min="3591" max="3591" width="15.7265625" style="52" customWidth="1"/>
    <col min="3592" max="3592" width="15.54296875" style="52" customWidth="1"/>
    <col min="3593" max="3842" width="9.26953125" style="52"/>
    <col min="3843" max="3843" width="37.7265625" style="52" customWidth="1"/>
    <col min="3844" max="3845" width="14.26953125" style="52" customWidth="1"/>
    <col min="3846" max="3846" width="13.54296875" style="52" customWidth="1"/>
    <col min="3847" max="3847" width="15.7265625" style="52" customWidth="1"/>
    <col min="3848" max="3848" width="15.54296875" style="52" customWidth="1"/>
    <col min="3849" max="4098" width="9.26953125" style="52"/>
    <col min="4099" max="4099" width="37.7265625" style="52" customWidth="1"/>
    <col min="4100" max="4101" width="14.26953125" style="52" customWidth="1"/>
    <col min="4102" max="4102" width="13.54296875" style="52" customWidth="1"/>
    <col min="4103" max="4103" width="15.7265625" style="52" customWidth="1"/>
    <col min="4104" max="4104" width="15.54296875" style="52" customWidth="1"/>
    <col min="4105" max="4354" width="9.26953125" style="52"/>
    <col min="4355" max="4355" width="37.7265625" style="52" customWidth="1"/>
    <col min="4356" max="4357" width="14.26953125" style="52" customWidth="1"/>
    <col min="4358" max="4358" width="13.54296875" style="52" customWidth="1"/>
    <col min="4359" max="4359" width="15.7265625" style="52" customWidth="1"/>
    <col min="4360" max="4360" width="15.54296875" style="52" customWidth="1"/>
    <col min="4361" max="4610" width="9.26953125" style="52"/>
    <col min="4611" max="4611" width="37.7265625" style="52" customWidth="1"/>
    <col min="4612" max="4613" width="14.26953125" style="52" customWidth="1"/>
    <col min="4614" max="4614" width="13.54296875" style="52" customWidth="1"/>
    <col min="4615" max="4615" width="15.7265625" style="52" customWidth="1"/>
    <col min="4616" max="4616" width="15.54296875" style="52" customWidth="1"/>
    <col min="4617" max="4866" width="9.26953125" style="52"/>
    <col min="4867" max="4867" width="37.7265625" style="52" customWidth="1"/>
    <col min="4868" max="4869" width="14.26953125" style="52" customWidth="1"/>
    <col min="4870" max="4870" width="13.54296875" style="52" customWidth="1"/>
    <col min="4871" max="4871" width="15.7265625" style="52" customWidth="1"/>
    <col min="4872" max="4872" width="15.54296875" style="52" customWidth="1"/>
    <col min="4873" max="5122" width="9.26953125" style="52"/>
    <col min="5123" max="5123" width="37.7265625" style="52" customWidth="1"/>
    <col min="5124" max="5125" width="14.26953125" style="52" customWidth="1"/>
    <col min="5126" max="5126" width="13.54296875" style="52" customWidth="1"/>
    <col min="5127" max="5127" width="15.7265625" style="52" customWidth="1"/>
    <col min="5128" max="5128" width="15.54296875" style="52" customWidth="1"/>
    <col min="5129" max="5378" width="9.26953125" style="52"/>
    <col min="5379" max="5379" width="37.7265625" style="52" customWidth="1"/>
    <col min="5380" max="5381" width="14.26953125" style="52" customWidth="1"/>
    <col min="5382" max="5382" width="13.54296875" style="52" customWidth="1"/>
    <col min="5383" max="5383" width="15.7265625" style="52" customWidth="1"/>
    <col min="5384" max="5384" width="15.54296875" style="52" customWidth="1"/>
    <col min="5385" max="5634" width="9.26953125" style="52"/>
    <col min="5635" max="5635" width="37.7265625" style="52" customWidth="1"/>
    <col min="5636" max="5637" width="14.26953125" style="52" customWidth="1"/>
    <col min="5638" max="5638" width="13.54296875" style="52" customWidth="1"/>
    <col min="5639" max="5639" width="15.7265625" style="52" customWidth="1"/>
    <col min="5640" max="5640" width="15.54296875" style="52" customWidth="1"/>
    <col min="5641" max="5890" width="9.26953125" style="52"/>
    <col min="5891" max="5891" width="37.7265625" style="52" customWidth="1"/>
    <col min="5892" max="5893" width="14.26953125" style="52" customWidth="1"/>
    <col min="5894" max="5894" width="13.54296875" style="52" customWidth="1"/>
    <col min="5895" max="5895" width="15.7265625" style="52" customWidth="1"/>
    <col min="5896" max="5896" width="15.54296875" style="52" customWidth="1"/>
    <col min="5897" max="6146" width="9.26953125" style="52"/>
    <col min="6147" max="6147" width="37.7265625" style="52" customWidth="1"/>
    <col min="6148" max="6149" width="14.26953125" style="52" customWidth="1"/>
    <col min="6150" max="6150" width="13.54296875" style="52" customWidth="1"/>
    <col min="6151" max="6151" width="15.7265625" style="52" customWidth="1"/>
    <col min="6152" max="6152" width="15.54296875" style="52" customWidth="1"/>
    <col min="6153" max="6402" width="9.26953125" style="52"/>
    <col min="6403" max="6403" width="37.7265625" style="52" customWidth="1"/>
    <col min="6404" max="6405" width="14.26953125" style="52" customWidth="1"/>
    <col min="6406" max="6406" width="13.54296875" style="52" customWidth="1"/>
    <col min="6407" max="6407" width="15.7265625" style="52" customWidth="1"/>
    <col min="6408" max="6408" width="15.54296875" style="52" customWidth="1"/>
    <col min="6409" max="6658" width="9.26953125" style="52"/>
    <col min="6659" max="6659" width="37.7265625" style="52" customWidth="1"/>
    <col min="6660" max="6661" width="14.26953125" style="52" customWidth="1"/>
    <col min="6662" max="6662" width="13.54296875" style="52" customWidth="1"/>
    <col min="6663" max="6663" width="15.7265625" style="52" customWidth="1"/>
    <col min="6664" max="6664" width="15.54296875" style="52" customWidth="1"/>
    <col min="6665" max="6914" width="9.26953125" style="52"/>
    <col min="6915" max="6915" width="37.7265625" style="52" customWidth="1"/>
    <col min="6916" max="6917" width="14.26953125" style="52" customWidth="1"/>
    <col min="6918" max="6918" width="13.54296875" style="52" customWidth="1"/>
    <col min="6919" max="6919" width="15.7265625" style="52" customWidth="1"/>
    <col min="6920" max="6920" width="15.54296875" style="52" customWidth="1"/>
    <col min="6921" max="7170" width="9.26953125" style="52"/>
    <col min="7171" max="7171" width="37.7265625" style="52" customWidth="1"/>
    <col min="7172" max="7173" width="14.26953125" style="52" customWidth="1"/>
    <col min="7174" max="7174" width="13.54296875" style="52" customWidth="1"/>
    <col min="7175" max="7175" width="15.7265625" style="52" customWidth="1"/>
    <col min="7176" max="7176" width="15.54296875" style="52" customWidth="1"/>
    <col min="7177" max="7426" width="9.26953125" style="52"/>
    <col min="7427" max="7427" width="37.7265625" style="52" customWidth="1"/>
    <col min="7428" max="7429" width="14.26953125" style="52" customWidth="1"/>
    <col min="7430" max="7430" width="13.54296875" style="52" customWidth="1"/>
    <col min="7431" max="7431" width="15.7265625" style="52" customWidth="1"/>
    <col min="7432" max="7432" width="15.54296875" style="52" customWidth="1"/>
    <col min="7433" max="7682" width="9.26953125" style="52"/>
    <col min="7683" max="7683" width="37.7265625" style="52" customWidth="1"/>
    <col min="7684" max="7685" width="14.26953125" style="52" customWidth="1"/>
    <col min="7686" max="7686" width="13.54296875" style="52" customWidth="1"/>
    <col min="7687" max="7687" width="15.7265625" style="52" customWidth="1"/>
    <col min="7688" max="7688" width="15.54296875" style="52" customWidth="1"/>
    <col min="7689" max="7938" width="9.26953125" style="52"/>
    <col min="7939" max="7939" width="37.7265625" style="52" customWidth="1"/>
    <col min="7940" max="7941" width="14.26953125" style="52" customWidth="1"/>
    <col min="7942" max="7942" width="13.54296875" style="52" customWidth="1"/>
    <col min="7943" max="7943" width="15.7265625" style="52" customWidth="1"/>
    <col min="7944" max="7944" width="15.54296875" style="52" customWidth="1"/>
    <col min="7945" max="8194" width="9.26953125" style="52"/>
    <col min="8195" max="8195" width="37.7265625" style="52" customWidth="1"/>
    <col min="8196" max="8197" width="14.26953125" style="52" customWidth="1"/>
    <col min="8198" max="8198" width="13.54296875" style="52" customWidth="1"/>
    <col min="8199" max="8199" width="15.7265625" style="52" customWidth="1"/>
    <col min="8200" max="8200" width="15.54296875" style="52" customWidth="1"/>
    <col min="8201" max="8450" width="9.26953125" style="52"/>
    <col min="8451" max="8451" width="37.7265625" style="52" customWidth="1"/>
    <col min="8452" max="8453" width="14.26953125" style="52" customWidth="1"/>
    <col min="8454" max="8454" width="13.54296875" style="52" customWidth="1"/>
    <col min="8455" max="8455" width="15.7265625" style="52" customWidth="1"/>
    <col min="8456" max="8456" width="15.54296875" style="52" customWidth="1"/>
    <col min="8457" max="8706" width="9.26953125" style="52"/>
    <col min="8707" max="8707" width="37.7265625" style="52" customWidth="1"/>
    <col min="8708" max="8709" width="14.26953125" style="52" customWidth="1"/>
    <col min="8710" max="8710" width="13.54296875" style="52" customWidth="1"/>
    <col min="8711" max="8711" width="15.7265625" style="52" customWidth="1"/>
    <col min="8712" max="8712" width="15.54296875" style="52" customWidth="1"/>
    <col min="8713" max="8962" width="9.26953125" style="52"/>
    <col min="8963" max="8963" width="37.7265625" style="52" customWidth="1"/>
    <col min="8964" max="8965" width="14.26953125" style="52" customWidth="1"/>
    <col min="8966" max="8966" width="13.54296875" style="52" customWidth="1"/>
    <col min="8967" max="8967" width="15.7265625" style="52" customWidth="1"/>
    <col min="8968" max="8968" width="15.54296875" style="52" customWidth="1"/>
    <col min="8969" max="9218" width="9.26953125" style="52"/>
    <col min="9219" max="9219" width="37.7265625" style="52" customWidth="1"/>
    <col min="9220" max="9221" width="14.26953125" style="52" customWidth="1"/>
    <col min="9222" max="9222" width="13.54296875" style="52" customWidth="1"/>
    <col min="9223" max="9223" width="15.7265625" style="52" customWidth="1"/>
    <col min="9224" max="9224" width="15.54296875" style="52" customWidth="1"/>
    <col min="9225" max="9474" width="9.26953125" style="52"/>
    <col min="9475" max="9475" width="37.7265625" style="52" customWidth="1"/>
    <col min="9476" max="9477" width="14.26953125" style="52" customWidth="1"/>
    <col min="9478" max="9478" width="13.54296875" style="52" customWidth="1"/>
    <col min="9479" max="9479" width="15.7265625" style="52" customWidth="1"/>
    <col min="9480" max="9480" width="15.54296875" style="52" customWidth="1"/>
    <col min="9481" max="9730" width="9.26953125" style="52"/>
    <col min="9731" max="9731" width="37.7265625" style="52" customWidth="1"/>
    <col min="9732" max="9733" width="14.26953125" style="52" customWidth="1"/>
    <col min="9734" max="9734" width="13.54296875" style="52" customWidth="1"/>
    <col min="9735" max="9735" width="15.7265625" style="52" customWidth="1"/>
    <col min="9736" max="9736" width="15.54296875" style="52" customWidth="1"/>
    <col min="9737" max="9986" width="9.26953125" style="52"/>
    <col min="9987" max="9987" width="37.7265625" style="52" customWidth="1"/>
    <col min="9988" max="9989" width="14.26953125" style="52" customWidth="1"/>
    <col min="9990" max="9990" width="13.54296875" style="52" customWidth="1"/>
    <col min="9991" max="9991" width="15.7265625" style="52" customWidth="1"/>
    <col min="9992" max="9992" width="15.54296875" style="52" customWidth="1"/>
    <col min="9993" max="10242" width="9.26953125" style="52"/>
    <col min="10243" max="10243" width="37.7265625" style="52" customWidth="1"/>
    <col min="10244" max="10245" width="14.26953125" style="52" customWidth="1"/>
    <col min="10246" max="10246" width="13.54296875" style="52" customWidth="1"/>
    <col min="10247" max="10247" width="15.7265625" style="52" customWidth="1"/>
    <col min="10248" max="10248" width="15.54296875" style="52" customWidth="1"/>
    <col min="10249" max="10498" width="9.26953125" style="52"/>
    <col min="10499" max="10499" width="37.7265625" style="52" customWidth="1"/>
    <col min="10500" max="10501" width="14.26953125" style="52" customWidth="1"/>
    <col min="10502" max="10502" width="13.54296875" style="52" customWidth="1"/>
    <col min="10503" max="10503" width="15.7265625" style="52" customWidth="1"/>
    <col min="10504" max="10504" width="15.54296875" style="52" customWidth="1"/>
    <col min="10505" max="10754" width="9.26953125" style="52"/>
    <col min="10755" max="10755" width="37.7265625" style="52" customWidth="1"/>
    <col min="10756" max="10757" width="14.26953125" style="52" customWidth="1"/>
    <col min="10758" max="10758" width="13.54296875" style="52" customWidth="1"/>
    <col min="10759" max="10759" width="15.7265625" style="52" customWidth="1"/>
    <col min="10760" max="10760" width="15.54296875" style="52" customWidth="1"/>
    <col min="10761" max="11010" width="9.26953125" style="52"/>
    <col min="11011" max="11011" width="37.7265625" style="52" customWidth="1"/>
    <col min="11012" max="11013" width="14.26953125" style="52" customWidth="1"/>
    <col min="11014" max="11014" width="13.54296875" style="52" customWidth="1"/>
    <col min="11015" max="11015" width="15.7265625" style="52" customWidth="1"/>
    <col min="11016" max="11016" width="15.54296875" style="52" customWidth="1"/>
    <col min="11017" max="11266" width="9.26953125" style="52"/>
    <col min="11267" max="11267" width="37.7265625" style="52" customWidth="1"/>
    <col min="11268" max="11269" width="14.26953125" style="52" customWidth="1"/>
    <col min="11270" max="11270" width="13.54296875" style="52" customWidth="1"/>
    <col min="11271" max="11271" width="15.7265625" style="52" customWidth="1"/>
    <col min="11272" max="11272" width="15.54296875" style="52" customWidth="1"/>
    <col min="11273" max="11522" width="9.26953125" style="52"/>
    <col min="11523" max="11523" width="37.7265625" style="52" customWidth="1"/>
    <col min="11524" max="11525" width="14.26953125" style="52" customWidth="1"/>
    <col min="11526" max="11526" width="13.54296875" style="52" customWidth="1"/>
    <col min="11527" max="11527" width="15.7265625" style="52" customWidth="1"/>
    <col min="11528" max="11528" width="15.54296875" style="52" customWidth="1"/>
    <col min="11529" max="11778" width="9.26953125" style="52"/>
    <col min="11779" max="11779" width="37.7265625" style="52" customWidth="1"/>
    <col min="11780" max="11781" width="14.26953125" style="52" customWidth="1"/>
    <col min="11782" max="11782" width="13.54296875" style="52" customWidth="1"/>
    <col min="11783" max="11783" width="15.7265625" style="52" customWidth="1"/>
    <col min="11784" max="11784" width="15.54296875" style="52" customWidth="1"/>
    <col min="11785" max="12034" width="9.26953125" style="52"/>
    <col min="12035" max="12035" width="37.7265625" style="52" customWidth="1"/>
    <col min="12036" max="12037" width="14.26953125" style="52" customWidth="1"/>
    <col min="12038" max="12038" width="13.54296875" style="52" customWidth="1"/>
    <col min="12039" max="12039" width="15.7265625" style="52" customWidth="1"/>
    <col min="12040" max="12040" width="15.54296875" style="52" customWidth="1"/>
    <col min="12041" max="12290" width="9.26953125" style="52"/>
    <col min="12291" max="12291" width="37.7265625" style="52" customWidth="1"/>
    <col min="12292" max="12293" width="14.26953125" style="52" customWidth="1"/>
    <col min="12294" max="12294" width="13.54296875" style="52" customWidth="1"/>
    <col min="12295" max="12295" width="15.7265625" style="52" customWidth="1"/>
    <col min="12296" max="12296" width="15.54296875" style="52" customWidth="1"/>
    <col min="12297" max="12546" width="9.26953125" style="52"/>
    <col min="12547" max="12547" width="37.7265625" style="52" customWidth="1"/>
    <col min="12548" max="12549" width="14.26953125" style="52" customWidth="1"/>
    <col min="12550" max="12550" width="13.54296875" style="52" customWidth="1"/>
    <col min="12551" max="12551" width="15.7265625" style="52" customWidth="1"/>
    <col min="12552" max="12552" width="15.54296875" style="52" customWidth="1"/>
    <col min="12553" max="12802" width="9.26953125" style="52"/>
    <col min="12803" max="12803" width="37.7265625" style="52" customWidth="1"/>
    <col min="12804" max="12805" width="14.26953125" style="52" customWidth="1"/>
    <col min="12806" max="12806" width="13.54296875" style="52" customWidth="1"/>
    <col min="12807" max="12807" width="15.7265625" style="52" customWidth="1"/>
    <col min="12808" max="12808" width="15.54296875" style="52" customWidth="1"/>
    <col min="12809" max="13058" width="9.26953125" style="52"/>
    <col min="13059" max="13059" width="37.7265625" style="52" customWidth="1"/>
    <col min="13060" max="13061" width="14.26953125" style="52" customWidth="1"/>
    <col min="13062" max="13062" width="13.54296875" style="52" customWidth="1"/>
    <col min="13063" max="13063" width="15.7265625" style="52" customWidth="1"/>
    <col min="13064" max="13064" width="15.54296875" style="52" customWidth="1"/>
    <col min="13065" max="13314" width="9.26953125" style="52"/>
    <col min="13315" max="13315" width="37.7265625" style="52" customWidth="1"/>
    <col min="13316" max="13317" width="14.26953125" style="52" customWidth="1"/>
    <col min="13318" max="13318" width="13.54296875" style="52" customWidth="1"/>
    <col min="13319" max="13319" width="15.7265625" style="52" customWidth="1"/>
    <col min="13320" max="13320" width="15.54296875" style="52" customWidth="1"/>
    <col min="13321" max="13570" width="9.26953125" style="52"/>
    <col min="13571" max="13571" width="37.7265625" style="52" customWidth="1"/>
    <col min="13572" max="13573" width="14.26953125" style="52" customWidth="1"/>
    <col min="13574" max="13574" width="13.54296875" style="52" customWidth="1"/>
    <col min="13575" max="13575" width="15.7265625" style="52" customWidth="1"/>
    <col min="13576" max="13576" width="15.54296875" style="52" customWidth="1"/>
    <col min="13577" max="13826" width="9.26953125" style="52"/>
    <col min="13827" max="13827" width="37.7265625" style="52" customWidth="1"/>
    <col min="13828" max="13829" width="14.26953125" style="52" customWidth="1"/>
    <col min="13830" max="13830" width="13.54296875" style="52" customWidth="1"/>
    <col min="13831" max="13831" width="15.7265625" style="52" customWidth="1"/>
    <col min="13832" max="13832" width="15.54296875" style="52" customWidth="1"/>
    <col min="13833" max="14082" width="9.26953125" style="52"/>
    <col min="14083" max="14083" width="37.7265625" style="52" customWidth="1"/>
    <col min="14084" max="14085" width="14.26953125" style="52" customWidth="1"/>
    <col min="14086" max="14086" width="13.54296875" style="52" customWidth="1"/>
    <col min="14087" max="14087" width="15.7265625" style="52" customWidth="1"/>
    <col min="14088" max="14088" width="15.54296875" style="52" customWidth="1"/>
    <col min="14089" max="14338" width="9.26953125" style="52"/>
    <col min="14339" max="14339" width="37.7265625" style="52" customWidth="1"/>
    <col min="14340" max="14341" width="14.26953125" style="52" customWidth="1"/>
    <col min="14342" max="14342" width="13.54296875" style="52" customWidth="1"/>
    <col min="14343" max="14343" width="15.7265625" style="52" customWidth="1"/>
    <col min="14344" max="14344" width="15.54296875" style="52" customWidth="1"/>
    <col min="14345" max="14594" width="9.26953125" style="52"/>
    <col min="14595" max="14595" width="37.7265625" style="52" customWidth="1"/>
    <col min="14596" max="14597" width="14.26953125" style="52" customWidth="1"/>
    <col min="14598" max="14598" width="13.54296875" style="52" customWidth="1"/>
    <col min="14599" max="14599" width="15.7265625" style="52" customWidth="1"/>
    <col min="14600" max="14600" width="15.54296875" style="52" customWidth="1"/>
    <col min="14601" max="14850" width="9.26953125" style="52"/>
    <col min="14851" max="14851" width="37.7265625" style="52" customWidth="1"/>
    <col min="14852" max="14853" width="14.26953125" style="52" customWidth="1"/>
    <col min="14854" max="14854" width="13.54296875" style="52" customWidth="1"/>
    <col min="14855" max="14855" width="15.7265625" style="52" customWidth="1"/>
    <col min="14856" max="14856" width="15.54296875" style="52" customWidth="1"/>
    <col min="14857" max="15106" width="9.26953125" style="52"/>
    <col min="15107" max="15107" width="37.7265625" style="52" customWidth="1"/>
    <col min="15108" max="15109" width="14.26953125" style="52" customWidth="1"/>
    <col min="15110" max="15110" width="13.54296875" style="52" customWidth="1"/>
    <col min="15111" max="15111" width="15.7265625" style="52" customWidth="1"/>
    <col min="15112" max="15112" width="15.54296875" style="52" customWidth="1"/>
    <col min="15113" max="15362" width="9.26953125" style="52"/>
    <col min="15363" max="15363" width="37.7265625" style="52" customWidth="1"/>
    <col min="15364" max="15365" width="14.26953125" style="52" customWidth="1"/>
    <col min="15366" max="15366" width="13.54296875" style="52" customWidth="1"/>
    <col min="15367" max="15367" width="15.7265625" style="52" customWidth="1"/>
    <col min="15368" max="15368" width="15.54296875" style="52" customWidth="1"/>
    <col min="15369" max="15618" width="9.26953125" style="52"/>
    <col min="15619" max="15619" width="37.7265625" style="52" customWidth="1"/>
    <col min="15620" max="15621" width="14.26953125" style="52" customWidth="1"/>
    <col min="15622" max="15622" width="13.54296875" style="52" customWidth="1"/>
    <col min="15623" max="15623" width="15.7265625" style="52" customWidth="1"/>
    <col min="15624" max="15624" width="15.54296875" style="52" customWidth="1"/>
    <col min="15625" max="15874" width="9.26953125" style="52"/>
    <col min="15875" max="15875" width="37.7265625" style="52" customWidth="1"/>
    <col min="15876" max="15877" width="14.26953125" style="52" customWidth="1"/>
    <col min="15878" max="15878" width="13.54296875" style="52" customWidth="1"/>
    <col min="15879" max="15879" width="15.7265625" style="52" customWidth="1"/>
    <col min="15880" max="15880" width="15.54296875" style="52" customWidth="1"/>
    <col min="15881" max="16130" width="9.26953125" style="52"/>
    <col min="16131" max="16131" width="37.7265625" style="52" customWidth="1"/>
    <col min="16132" max="16133" width="14.26953125" style="52" customWidth="1"/>
    <col min="16134" max="16134" width="13.54296875" style="52" customWidth="1"/>
    <col min="16135" max="16135" width="15.7265625" style="52" customWidth="1"/>
    <col min="16136" max="16136" width="15.54296875" style="52" customWidth="1"/>
    <col min="16137" max="16384" width="9.26953125" style="52"/>
  </cols>
  <sheetData>
    <row r="1" spans="2:8">
      <c r="B1" s="318"/>
      <c r="C1" s="318"/>
      <c r="D1" s="315"/>
    </row>
    <row r="2" spans="2:8">
      <c r="B2" s="318"/>
      <c r="C2" s="318"/>
      <c r="D2" s="315"/>
    </row>
    <row r="3" spans="2:8">
      <c r="B3" s="318"/>
      <c r="C3" s="318"/>
      <c r="D3" s="315"/>
    </row>
    <row r="4" spans="2:8">
      <c r="B4" s="318"/>
      <c r="C4" s="318"/>
      <c r="D4" s="315"/>
    </row>
    <row r="5" spans="2:8" ht="24" customHeight="1">
      <c r="B5" s="48" t="str">
        <f>'Teine 11'!B5</f>
        <v>Koolilõuna 10.03-14.03.2025</v>
      </c>
      <c r="C5" s="49"/>
      <c r="D5" s="316"/>
      <c r="E5" s="51"/>
    </row>
    <row r="6" spans="2:8" ht="24" customHeight="1">
      <c r="B6" s="25" t="s">
        <v>0</v>
      </c>
      <c r="C6" s="53"/>
      <c r="D6" s="154" t="s">
        <v>1</v>
      </c>
      <c r="E6" s="154" t="s">
        <v>2</v>
      </c>
      <c r="F6" s="154" t="s">
        <v>3</v>
      </c>
      <c r="G6" s="154" t="s">
        <v>4</v>
      </c>
      <c r="H6" s="154" t="s">
        <v>5</v>
      </c>
    </row>
    <row r="7" spans="2:8" ht="17.25" customHeight="1">
      <c r="B7" s="43" t="s">
        <v>6</v>
      </c>
      <c r="C7" s="150" t="str">
        <f>'Teine 11'!C7</f>
        <v>Magushapu kana seesamiseemnetega</v>
      </c>
      <c r="D7" s="55">
        <v>50</v>
      </c>
      <c r="E7" s="56">
        <f>D7*'Teine 11'!E7/'Teine 11'!D7</f>
        <v>57.000000000000007</v>
      </c>
      <c r="F7" s="56">
        <f>D7*'Teine 11'!F7/'Teine 11'!D7</f>
        <v>4.1749999999999998</v>
      </c>
      <c r="G7" s="56">
        <f>D7*'Teine 11'!G7/'Teine 11'!D7</f>
        <v>2.95</v>
      </c>
      <c r="H7" s="56">
        <f>D7*'Teine 11'!H7/'Teine 11'!D7</f>
        <v>3.1</v>
      </c>
    </row>
    <row r="8" spans="2:8" ht="17.25" customHeight="1">
      <c r="B8" s="43" t="s">
        <v>17</v>
      </c>
      <c r="C8" s="150" t="str">
        <f>'Teine 11'!C8</f>
        <v>Lillkapsas magushapus kastmes (mahe)</v>
      </c>
      <c r="D8" s="55">
        <v>50</v>
      </c>
      <c r="E8" s="56">
        <f>D8*'Teine 11'!E8/'Teine 11'!D8</f>
        <v>23.25</v>
      </c>
      <c r="F8" s="56">
        <f>D8*'Teine 11'!F8/'Teine 11'!D8</f>
        <v>3.2</v>
      </c>
      <c r="G8" s="56">
        <f>D8*'Teine 11'!G8/'Teine 11'!D8</f>
        <v>0.79833333333333334</v>
      </c>
      <c r="H8" s="56">
        <f>D8*'Teine 11'!H8/'Teine 11'!D8</f>
        <v>0.59166666666666667</v>
      </c>
    </row>
    <row r="9" spans="2:8">
      <c r="B9" s="46"/>
      <c r="C9" s="150" t="str">
        <f>'Teine 11'!C9</f>
        <v>Täisterapasta/pasta (G) (mahe)</v>
      </c>
      <c r="D9" s="57">
        <v>50</v>
      </c>
      <c r="E9" s="56">
        <f>D9*'Teine 11'!E9/'Teine 11'!D9</f>
        <v>85.782499999999999</v>
      </c>
      <c r="F9" s="56">
        <f>D9*'Teine 11'!F9/'Teine 11'!D9</f>
        <v>17.828499999999998</v>
      </c>
      <c r="G9" s="56">
        <f>D9*'Teine 11'!G9/'Teine 11'!D9</f>
        <v>0.67249999999999988</v>
      </c>
      <c r="H9" s="56">
        <f>D9*'Teine 11'!H9/'Teine 11'!D9</f>
        <v>2.8384999999999994</v>
      </c>
    </row>
    <row r="10" spans="2:8" s="50" customFormat="1">
      <c r="B10" s="46"/>
      <c r="C10" s="150" t="str">
        <f>'Teine 11'!C10</f>
        <v>Riis, aurutatud (mahe)</v>
      </c>
      <c r="D10" s="55">
        <v>50</v>
      </c>
      <c r="E10" s="56">
        <f>D10*'Teine 11'!E10/'Teine 11'!D10</f>
        <v>78.851000000000013</v>
      </c>
      <c r="F10" s="56">
        <f>D10*'Teine 11'!F10/'Teine 11'!D10</f>
        <v>13.437999999999999</v>
      </c>
      <c r="G10" s="56">
        <f>D10*'Teine 11'!G10/'Teine 11'!D10</f>
        <v>2.371</v>
      </c>
      <c r="H10" s="56">
        <f>D10*'Teine 11'!H10/'Teine 11'!D10</f>
        <v>1.1385000000000001</v>
      </c>
    </row>
    <row r="11" spans="2:8">
      <c r="B11" s="46"/>
      <c r="C11" s="150" t="str">
        <f>'Teine 11'!C11</f>
        <v>Porgand, aurutatud</v>
      </c>
      <c r="D11" s="55">
        <v>50</v>
      </c>
      <c r="E11" s="56">
        <f>D11*'Teine 11'!E11/'Teine 11'!D11</f>
        <v>17.236499999999999</v>
      </c>
      <c r="F11" s="56">
        <f>D11*'Teine 11'!F11/'Teine 11'!D11</f>
        <v>4.5220000000000002</v>
      </c>
      <c r="G11" s="56">
        <f>D11*'Teine 11'!G11/'Teine 11'!D11</f>
        <v>0.1065</v>
      </c>
      <c r="H11" s="56">
        <f>D11*'Teine 11'!H11/'Teine 11'!D11</f>
        <v>0.31900000000000001</v>
      </c>
    </row>
    <row r="12" spans="2:8">
      <c r="B12" s="46"/>
      <c r="C12" s="150" t="str">
        <f>'Teine 11'!C12</f>
        <v>Külm jogurtikaste (L)</v>
      </c>
      <c r="D12" s="127">
        <v>25</v>
      </c>
      <c r="E12" s="56">
        <f>D12*'Teine 11'!E12/'Teine 11'!D12</f>
        <v>10.279250000000001</v>
      </c>
      <c r="F12" s="56">
        <f>D12*'Teine 11'!F12/'Teine 11'!D12</f>
        <v>1.3645</v>
      </c>
      <c r="G12" s="56">
        <f>D12*'Teine 11'!G12/'Teine 11'!D12</f>
        <v>0.12275</v>
      </c>
      <c r="H12" s="56">
        <f>D12*'Teine 11'!H12/'Teine 11'!D12</f>
        <v>0.95</v>
      </c>
    </row>
    <row r="13" spans="2:8">
      <c r="B13" s="46"/>
      <c r="C13" s="150" t="str">
        <f>'Teine 11'!C13</f>
        <v>Peedi-küüslaugusalat</v>
      </c>
      <c r="D13" s="55">
        <v>50</v>
      </c>
      <c r="E13" s="56">
        <f>D13*'Teine 11'!E13/'Teine 11'!D13</f>
        <v>20.9</v>
      </c>
      <c r="F13" s="56">
        <f>D13*'Teine 11'!F13/'Teine 11'!D13</f>
        <v>4.7975000000000003</v>
      </c>
      <c r="G13" s="56">
        <f>D13*'Teine 11'!G13/'Teine 11'!D13</f>
        <v>9.849999999999999E-2</v>
      </c>
      <c r="H13" s="56">
        <f>D13*'Teine 11'!H13/'Teine 11'!D13</f>
        <v>0.85549999999999993</v>
      </c>
    </row>
    <row r="14" spans="2:8">
      <c r="B14" s="46"/>
      <c r="C14" s="150" t="str">
        <f>'Teine 11'!C14</f>
        <v>Hiina kapsas, tomat, redis (mahe)</v>
      </c>
      <c r="D14" s="55">
        <v>30</v>
      </c>
      <c r="E14" s="56">
        <f>D14*'Teine 11'!E14/'Teine 11'!D14</f>
        <v>5.0700000000000012</v>
      </c>
      <c r="F14" s="56">
        <f>D14*'Teine 11'!F14/'Teine 11'!D14</f>
        <v>1.1000000000000001</v>
      </c>
      <c r="G14" s="56">
        <f>D14*'Teine 11'!G14/'Teine 11'!D14</f>
        <v>0.05</v>
      </c>
      <c r="H14" s="56">
        <f>D14*'Teine 11'!H14/'Teine 11'!D14</f>
        <v>0.26</v>
      </c>
    </row>
    <row r="15" spans="2:8">
      <c r="B15" s="46"/>
      <c r="C15" s="150" t="str">
        <f>'Teine 11'!C15</f>
        <v>Seemnesegu (mahe)</v>
      </c>
      <c r="D15" s="55">
        <v>10</v>
      </c>
      <c r="E15" s="56">
        <f>D15*'Teine 11'!E15/'Teine 11'!D15</f>
        <v>61.163499999999999</v>
      </c>
      <c r="F15" s="56">
        <f>D15*'Teine 11'!F15/'Teine 11'!D15</f>
        <v>1.2974999999999999</v>
      </c>
      <c r="G15" s="56">
        <f>D15*'Teine 11'!G15/'Teine 11'!D15</f>
        <v>5.3405000000000005</v>
      </c>
      <c r="H15" s="56">
        <f>D15*'Teine 11'!H15/'Teine 11'!D15</f>
        <v>2.5524999999999998</v>
      </c>
    </row>
    <row r="16" spans="2:8" s="5" customFormat="1">
      <c r="B16" s="28"/>
      <c r="C16" s="150" t="str">
        <f>'Teine 11'!C16</f>
        <v>PRIA Piimatooted (piim, keefir R 2,5% ) (L)</v>
      </c>
      <c r="D16" s="97">
        <v>25</v>
      </c>
      <c r="E16" s="56">
        <f>D16*'Teine 11'!E16/'Teine 11'!D16</f>
        <v>14.1</v>
      </c>
      <c r="F16" s="56">
        <f>D16*'Teine 11'!F16/'Teine 11'!D16</f>
        <v>1.22</v>
      </c>
      <c r="G16" s="56">
        <f>D16*'Teine 11'!G16/'Teine 11'!D16</f>
        <v>0.64</v>
      </c>
      <c r="H16" s="56">
        <f>D16*'Teine 11'!H16/'Teine 11'!D16</f>
        <v>0.86</v>
      </c>
    </row>
    <row r="17" spans="2:8" s="5" customFormat="1">
      <c r="B17" s="28"/>
      <c r="C17" s="150" t="str">
        <f>'Teine 11'!C17</f>
        <v>Mahl (erinevad maitsed)</v>
      </c>
      <c r="D17" s="13">
        <v>25</v>
      </c>
      <c r="E17" s="56">
        <f>D17*'Teine 11'!E17/'Teine 11'!D17</f>
        <v>12.132200000000001</v>
      </c>
      <c r="F17" s="56">
        <f>D17*'Teine 11'!F17/'Teine 11'!D17</f>
        <v>2.9455</v>
      </c>
      <c r="G17" s="56">
        <f>D17*'Teine 11'!G17/'Teine 11'!D17</f>
        <v>1.2500000000000001E-2</v>
      </c>
      <c r="H17" s="56">
        <f>D17*'Teine 11'!H17/'Teine 11'!D17</f>
        <v>9.0749999999999997E-2</v>
      </c>
    </row>
    <row r="18" spans="2:8" s="5" customFormat="1">
      <c r="B18" s="28"/>
      <c r="C18" s="150" t="str">
        <f>'Teine 11'!C18</f>
        <v>Joogijogurt R 1,5%, maitsestatud (L)</v>
      </c>
      <c r="D18" s="97">
        <v>25</v>
      </c>
      <c r="E18" s="56">
        <f>D18*'Teine 11'!E18/'Teine 11'!D18</f>
        <v>18.686499999999999</v>
      </c>
      <c r="F18" s="56">
        <f>D18*'Teine 11'!F18/'Teine 11'!D18</f>
        <v>3.0307499999999998</v>
      </c>
      <c r="G18" s="56">
        <f>D18*'Teine 11'!G18/'Teine 11'!D18</f>
        <v>0.375</v>
      </c>
      <c r="H18" s="56">
        <f>D18*'Teine 11'!H18/'Teine 11'!D18</f>
        <v>0.8</v>
      </c>
    </row>
    <row r="19" spans="2:8">
      <c r="B19" s="46"/>
      <c r="C19" s="150" t="str">
        <f>'Teine 11'!C19</f>
        <v>Tee, suhkruta</v>
      </c>
      <c r="D19" s="58">
        <v>50</v>
      </c>
      <c r="E19" s="56">
        <f>D19*'Teine 11'!E19/'Teine 11'!D19</f>
        <v>0.2</v>
      </c>
      <c r="F19" s="56">
        <f>D19*'Teine 11'!F19/'Teine 11'!D19</f>
        <v>0</v>
      </c>
      <c r="G19" s="56">
        <f>D19*'Teine 11'!G19/'Teine 11'!D19</f>
        <v>0</v>
      </c>
      <c r="H19" s="56">
        <f>D19*'Teine 11'!H19/'Teine 11'!D19</f>
        <v>0.05</v>
      </c>
    </row>
    <row r="20" spans="2:8">
      <c r="B20" s="46"/>
      <c r="C20" s="150" t="str">
        <f>'Teine 11'!C20</f>
        <v>Rukkileiva (3 sorti) - ja sepikutoodete valik  (G)</v>
      </c>
      <c r="D20" s="42">
        <v>40</v>
      </c>
      <c r="E20" s="56">
        <f>D20*'Teine 11'!E20/'Teine 11'!D20</f>
        <v>98.48</v>
      </c>
      <c r="F20" s="56">
        <f>D20*'Teine 11'!F20/'Teine 11'!D20</f>
        <v>20.92</v>
      </c>
      <c r="G20" s="56">
        <f>D20*'Teine 11'!G20/'Teine 11'!D20</f>
        <v>0.8</v>
      </c>
      <c r="H20" s="56">
        <f>D20*'Teine 11'!H20/'Teine 11'!D20</f>
        <v>2.86</v>
      </c>
    </row>
    <row r="21" spans="2:8">
      <c r="B21" s="46"/>
      <c r="C21" s="150" t="str">
        <f>'Teine 11'!C21</f>
        <v>Pirn (PRIA)</v>
      </c>
      <c r="D21" s="55">
        <v>100</v>
      </c>
      <c r="E21" s="56">
        <f>D21*'Teine 11'!E21/'Teine 11'!D21</f>
        <v>40</v>
      </c>
      <c r="F21" s="56">
        <f>D21*'Teine 11'!F21/'Teine 11'!D21</f>
        <v>9.24</v>
      </c>
      <c r="G21" s="56">
        <f>D21*'Teine 11'!G21/'Teine 11'!D21</f>
        <v>0</v>
      </c>
      <c r="H21" s="56">
        <f>D21*'Teine 11'!H21/'Teine 11'!D21</f>
        <v>0.3</v>
      </c>
    </row>
    <row r="22" spans="2:8" s="60" customFormat="1">
      <c r="B22" s="30"/>
      <c r="C22" s="31" t="s">
        <v>7</v>
      </c>
      <c r="D22" s="59"/>
      <c r="E22" s="59">
        <f>SUM(E7:E21)</f>
        <v>543.13145000000009</v>
      </c>
      <c r="F22" s="59">
        <f t="shared" ref="F22:H22" si="0">SUM(F7:F21)</f>
        <v>89.079249999999988</v>
      </c>
      <c r="G22" s="59">
        <f t="shared" si="0"/>
        <v>14.337583333333333</v>
      </c>
      <c r="H22" s="59">
        <f t="shared" si="0"/>
        <v>17.566416666666669</v>
      </c>
    </row>
    <row r="23" spans="2:8">
      <c r="B23" s="61"/>
      <c r="C23" s="62"/>
    </row>
    <row r="24" spans="2:8" ht="24" customHeight="1">
      <c r="B24" s="25" t="s">
        <v>8</v>
      </c>
      <c r="C24" s="53"/>
      <c r="D24" s="154" t="s">
        <v>1</v>
      </c>
      <c r="E24" s="154" t="s">
        <v>2</v>
      </c>
      <c r="F24" s="154" t="s">
        <v>3</v>
      </c>
      <c r="G24" s="154" t="s">
        <v>4</v>
      </c>
      <c r="H24" s="154" t="s">
        <v>5</v>
      </c>
    </row>
    <row r="25" spans="2:8">
      <c r="B25" s="43" t="s">
        <v>6</v>
      </c>
      <c r="C25" s="151" t="str">
        <f>'Teine 11'!C25</f>
        <v>Frikadellisupp</v>
      </c>
      <c r="D25" s="55">
        <v>100</v>
      </c>
      <c r="E25" s="55">
        <f>D25*'Teine 11'!E25/'Teine 11'!D25</f>
        <v>80.8</v>
      </c>
      <c r="F25" s="55">
        <f>D25*'Teine 11'!F25/'Teine 11'!D25</f>
        <v>5.1680000000000001</v>
      </c>
      <c r="G25" s="55">
        <f>D25*'Teine 11'!G25/'Teine 11'!D25</f>
        <v>4.4080000000000004</v>
      </c>
      <c r="H25" s="55">
        <f>D25*'Teine 11'!H25/'Teine 11'!D25</f>
        <v>4.76</v>
      </c>
    </row>
    <row r="26" spans="2:8">
      <c r="B26" s="43" t="s">
        <v>17</v>
      </c>
      <c r="C26" s="151" t="str">
        <f>'Teine 11'!C26</f>
        <v>Juurviljasupp (mahe)</v>
      </c>
      <c r="D26" s="55">
        <v>100</v>
      </c>
      <c r="E26" s="55">
        <f>D26*'Teine 11'!E26/'Teine 11'!D26</f>
        <v>64.400000000000006</v>
      </c>
      <c r="F26" s="55">
        <f>D26*'Teine 11'!F26/'Teine 11'!D26</f>
        <v>7.2</v>
      </c>
      <c r="G26" s="55">
        <f>D26*'Teine 11'!G26/'Teine 11'!D26</f>
        <v>3.1360000000000001</v>
      </c>
      <c r="H26" s="55">
        <f>D26*'Teine 11'!H26/'Teine 11'!D26</f>
        <v>1.04</v>
      </c>
    </row>
    <row r="27" spans="2:8">
      <c r="B27" s="43"/>
      <c r="C27" s="151" t="str">
        <f>'Teine 11'!C27</f>
        <v>Hapukoor R 10% (L)</v>
      </c>
      <c r="D27" s="55">
        <v>30</v>
      </c>
      <c r="E27" s="55">
        <f>D27*'Teine 11'!E27/'Teine 11'!D27</f>
        <v>35.520000000000003</v>
      </c>
      <c r="F27" s="55">
        <f>D27*'Teine 11'!F27/'Teine 11'!D27</f>
        <v>1.2299999999999998</v>
      </c>
      <c r="G27" s="55">
        <f>D27*'Teine 11'!G27/'Teine 11'!D27</f>
        <v>3</v>
      </c>
      <c r="H27" s="55">
        <f>D27*'Teine 11'!H27/'Teine 11'!D27</f>
        <v>0.89999999999999991</v>
      </c>
    </row>
    <row r="28" spans="2:8">
      <c r="B28" s="46"/>
      <c r="C28" s="151" t="str">
        <f>'Teine 11'!C28</f>
        <v>Riisivaht maasikakisselliga (L)</v>
      </c>
      <c r="D28" s="55">
        <v>100</v>
      </c>
      <c r="E28" s="55">
        <f>D28*'Teine 11'!E28/'Teine 11'!D28</f>
        <v>175</v>
      </c>
      <c r="F28" s="55">
        <f>D28*'Teine 11'!F28/'Teine 11'!D28</f>
        <v>30.8</v>
      </c>
      <c r="G28" s="55">
        <f>D28*'Teine 11'!G28/'Teine 11'!D28</f>
        <v>4.63</v>
      </c>
      <c r="H28" s="55">
        <f>D28*'Teine 11'!H28/'Teine 11'!D28</f>
        <v>2.25</v>
      </c>
    </row>
    <row r="29" spans="2:8">
      <c r="B29" s="46"/>
      <c r="C29" s="151" t="str">
        <f>'Teine 11'!C29</f>
        <v>Mango-jogurtikreem (L)</v>
      </c>
      <c r="D29" s="55">
        <v>100</v>
      </c>
      <c r="E29" s="55">
        <f>D29*'Teine 11'!E29/'Teine 11'!D29</f>
        <v>124</v>
      </c>
      <c r="F29" s="55">
        <f>D29*'Teine 11'!F29/'Teine 11'!D29</f>
        <v>13.1</v>
      </c>
      <c r="G29" s="55">
        <f>D29*'Teine 11'!G29/'Teine 11'!D29</f>
        <v>6.89</v>
      </c>
      <c r="H29" s="55">
        <f>D29*'Teine 11'!H29/'Teine 11'!D29</f>
        <v>2.48</v>
      </c>
    </row>
    <row r="30" spans="2:8">
      <c r="B30" s="46"/>
      <c r="C30" s="151" t="str">
        <f>'Teine 11'!C30</f>
        <v>PRIA Piimatooted (piim, keefir R 2,5% ) (L)</v>
      </c>
      <c r="D30" s="55">
        <v>25</v>
      </c>
      <c r="E30" s="55">
        <f>D30*'Teine 11'!E30/'Teine 11'!D30</f>
        <v>14.1</v>
      </c>
      <c r="F30" s="55">
        <f>D30*'Teine 11'!F30/'Teine 11'!D30</f>
        <v>1.22</v>
      </c>
      <c r="G30" s="55">
        <f>D30*'Teine 11'!G30/'Teine 11'!D30</f>
        <v>0.64</v>
      </c>
      <c r="H30" s="55">
        <f>D30*'Teine 11'!H30/'Teine 11'!D30</f>
        <v>0.86</v>
      </c>
    </row>
    <row r="31" spans="2:8">
      <c r="B31" s="46"/>
      <c r="C31" s="151" t="str">
        <f>'Teine 11'!C31</f>
        <v>Mahl (erinevad maitsed)</v>
      </c>
      <c r="D31" s="55">
        <v>25</v>
      </c>
      <c r="E31" s="55">
        <f>D31*'Teine 11'!E31/'Teine 11'!D31</f>
        <v>12.132200000000001</v>
      </c>
      <c r="F31" s="55">
        <f>D31*'Teine 11'!F31/'Teine 11'!D31</f>
        <v>2.9455</v>
      </c>
      <c r="G31" s="55">
        <f>D31*'Teine 11'!G31/'Teine 11'!D31</f>
        <v>1.2500000000000001E-2</v>
      </c>
      <c r="H31" s="55">
        <f>D31*'Teine 11'!H31/'Teine 11'!D31</f>
        <v>9.0749999999999997E-2</v>
      </c>
    </row>
    <row r="32" spans="2:8">
      <c r="B32" s="46"/>
      <c r="C32" s="151" t="str">
        <f>'Teine 11'!C32</f>
        <v>Joogijogurt R 1,5%, maitsestatud (L)</v>
      </c>
      <c r="D32" s="55">
        <v>25</v>
      </c>
      <c r="E32" s="55">
        <f>D32*'Teine 11'!E32/'Teine 11'!D32</f>
        <v>18.686499999999999</v>
      </c>
      <c r="F32" s="55">
        <f>D32*'Teine 11'!F32/'Teine 11'!D32</f>
        <v>3.0307499999999998</v>
      </c>
      <c r="G32" s="55">
        <f>D32*'Teine 11'!G32/'Teine 11'!D32</f>
        <v>0.375</v>
      </c>
      <c r="H32" s="55">
        <f>D32*'Teine 11'!H32/'Teine 11'!D32</f>
        <v>0.8</v>
      </c>
    </row>
    <row r="33" spans="2:8">
      <c r="B33" s="46"/>
      <c r="C33" s="151" t="str">
        <f>'Teine 11'!C33</f>
        <v>Tee, suhkruta</v>
      </c>
      <c r="D33" s="93">
        <v>50</v>
      </c>
      <c r="E33" s="55">
        <f>D33*'Teine 11'!E33/'Teine 11'!D33</f>
        <v>0.2</v>
      </c>
      <c r="F33" s="55">
        <f>D33*'Teine 11'!F33/'Teine 11'!D33</f>
        <v>0</v>
      </c>
      <c r="G33" s="55">
        <f>D33*'Teine 11'!G33/'Teine 11'!D33</f>
        <v>0</v>
      </c>
      <c r="H33" s="55">
        <f>D33*'Teine 11'!H33/'Teine 11'!D33</f>
        <v>0.05</v>
      </c>
    </row>
    <row r="34" spans="2:8">
      <c r="B34" s="46"/>
      <c r="C34" s="151" t="str">
        <f>'Teine 11'!C34</f>
        <v>Rukkileiva (3 sorti) - ja sepikutoodete valik  (G)</v>
      </c>
      <c r="D34" s="129">
        <v>40</v>
      </c>
      <c r="E34" s="55">
        <f>D34*'Teine 11'!E34/'Teine 11'!D34</f>
        <v>98.48</v>
      </c>
      <c r="F34" s="55">
        <f>D34*'Teine 11'!F34/'Teine 11'!D34</f>
        <v>20.92</v>
      </c>
      <c r="G34" s="55">
        <f>D34*'Teine 11'!G34/'Teine 11'!D34</f>
        <v>0.8</v>
      </c>
      <c r="H34" s="55">
        <f>D34*'Teine 11'!H34/'Teine 11'!D34</f>
        <v>2.86</v>
      </c>
    </row>
    <row r="35" spans="2:8">
      <c r="B35" s="43"/>
      <c r="C35" s="151" t="str">
        <f>'Teine 11'!C35</f>
        <v>Kaalikas (PRIA)</v>
      </c>
      <c r="D35" s="55">
        <v>100</v>
      </c>
      <c r="E35" s="55">
        <f>D35*'Teine 11'!E35/'Teine 11'!D35</f>
        <v>35.6</v>
      </c>
      <c r="F35" s="55">
        <f>D35*'Teine 11'!F35/'Teine 11'!D35</f>
        <v>6.22</v>
      </c>
      <c r="G35" s="55">
        <f>D35*'Teine 11'!G35/'Teine 11'!D35</f>
        <v>0.1</v>
      </c>
      <c r="H35" s="55">
        <f>D35*'Teine 11'!H35/'Teine 11'!D35</f>
        <v>1.1000000000000001</v>
      </c>
    </row>
    <row r="36" spans="2:8" s="60" customFormat="1">
      <c r="B36" s="30"/>
      <c r="C36" s="31" t="s">
        <v>7</v>
      </c>
      <c r="D36" s="59"/>
      <c r="E36" s="59">
        <f>SUM(E25:E35)</f>
        <v>658.91870000000017</v>
      </c>
      <c r="F36" s="59">
        <f t="shared" ref="F36:H36" si="1">SUM(F25:F35)</f>
        <v>91.834250000000011</v>
      </c>
      <c r="G36" s="59">
        <f t="shared" si="1"/>
        <v>23.991500000000002</v>
      </c>
      <c r="H36" s="59">
        <f t="shared" si="1"/>
        <v>17.190750000000001</v>
      </c>
    </row>
    <row r="37" spans="2:8">
      <c r="B37" s="61"/>
      <c r="C37" s="62"/>
    </row>
    <row r="38" spans="2:8" ht="24" customHeight="1">
      <c r="B38" s="25" t="s">
        <v>10</v>
      </c>
      <c r="C38" s="53"/>
      <c r="D38" s="154" t="s">
        <v>1</v>
      </c>
      <c r="E38" s="154" t="s">
        <v>2</v>
      </c>
      <c r="F38" s="154" t="s">
        <v>3</v>
      </c>
      <c r="G38" s="154" t="s">
        <v>4</v>
      </c>
      <c r="H38" s="154" t="s">
        <v>5</v>
      </c>
    </row>
    <row r="39" spans="2:8" ht="16.5" customHeight="1">
      <c r="B39" s="43" t="s">
        <v>6</v>
      </c>
      <c r="C39" s="152" t="str">
        <f>'Teine 11'!C39</f>
        <v>Hakkliha-porgandipikkpoiss (G, PT)</v>
      </c>
      <c r="D39" s="55">
        <v>50</v>
      </c>
      <c r="E39" s="55">
        <f>D39*'Teine 11'!E39/'Teine 11'!D39</f>
        <v>85.9</v>
      </c>
      <c r="F39" s="55">
        <f>D39*'Teine 11'!F39/'Teine 11'!D39</f>
        <v>3.09</v>
      </c>
      <c r="G39" s="55">
        <f>D39*'Teine 11'!G39/'Teine 11'!D39</f>
        <v>5.0999999999999996</v>
      </c>
      <c r="H39" s="55">
        <f>D39*'Teine 11'!H39/'Teine 11'!D39</f>
        <v>6.49</v>
      </c>
    </row>
    <row r="40" spans="2:8" ht="16.5" customHeight="1">
      <c r="B40" s="43" t="s">
        <v>17</v>
      </c>
      <c r="C40" s="152" t="str">
        <f>'Teine 11'!C40</f>
        <v>Porgandi-kõrvitsapikkpoiss ( PT) (mahe)</v>
      </c>
      <c r="D40" s="55">
        <v>50</v>
      </c>
      <c r="E40" s="55">
        <f>D40*'Teine 11'!E40/'Teine 11'!D40</f>
        <v>33.200000000000003</v>
      </c>
      <c r="F40" s="55">
        <f>D40*'Teine 11'!F40/'Teine 11'!D40</f>
        <v>4.3899999999999997</v>
      </c>
      <c r="G40" s="55">
        <f>D40*'Teine 11'!G40/'Teine 11'!D40</f>
        <v>1.07</v>
      </c>
      <c r="H40" s="55">
        <f>D40*'Teine 11'!H40/'Teine 11'!D40</f>
        <v>0.96299999999999997</v>
      </c>
    </row>
    <row r="41" spans="2:8" ht="16.5" customHeight="1">
      <c r="B41" s="46"/>
      <c r="C41" s="152" t="str">
        <f>'Teine 11'!C41</f>
        <v>Kartulipuder (L)</v>
      </c>
      <c r="D41" s="55">
        <v>50</v>
      </c>
      <c r="E41" s="55">
        <f>D41*'Teine 11'!E41/'Teine 11'!D41</f>
        <v>38.267000000000003</v>
      </c>
      <c r="F41" s="55">
        <f>D41*'Teine 11'!F41/'Teine 11'!D41</f>
        <v>7.923</v>
      </c>
      <c r="G41" s="55">
        <f>D41*'Teine 11'!G41/'Teine 11'!D41</f>
        <v>0.30499999999999999</v>
      </c>
      <c r="H41" s="55">
        <f>D41*'Teine 11'!H41/'Teine 11'!D41</f>
        <v>1.1815</v>
      </c>
    </row>
    <row r="42" spans="2:8" ht="16.5" customHeight="1">
      <c r="B42" s="46"/>
      <c r="C42" s="152" t="str">
        <f>'Teine 11'!C42</f>
        <v>Tatar, aurutatud (mahe)</v>
      </c>
      <c r="D42" s="55">
        <v>50</v>
      </c>
      <c r="E42" s="55">
        <f>D42*'Teine 11'!E42/'Teine 11'!D42</f>
        <v>40.29999999999999</v>
      </c>
      <c r="F42" s="55">
        <f>D42*'Teine 11'!F42/'Teine 11'!D42</f>
        <v>8.4875000000000007</v>
      </c>
      <c r="G42" s="55">
        <f>D42*'Teine 11'!G42/'Teine 11'!D42</f>
        <v>0.25</v>
      </c>
      <c r="H42" s="55">
        <f>D42*'Teine 11'!H42/'Teine 11'!D42</f>
        <v>1.4875</v>
      </c>
    </row>
    <row r="43" spans="2:8" ht="16.5" customHeight="1">
      <c r="B43" s="46"/>
      <c r="C43" s="152" t="str">
        <f>'Teine 11'!C43</f>
        <v>Kapsas, röstitud</v>
      </c>
      <c r="D43" s="55">
        <v>50</v>
      </c>
      <c r="E43" s="55">
        <f>D43*'Teine 11'!E43/'Teine 11'!D43</f>
        <v>12.092000000000001</v>
      </c>
      <c r="F43" s="55">
        <f>D43*'Teine 11'!F43/'Teine 11'!D43</f>
        <v>2.78</v>
      </c>
      <c r="G43" s="55">
        <f>D43*'Teine 11'!G43/'Teine 11'!D43</f>
        <v>0.1</v>
      </c>
      <c r="H43" s="55">
        <f>D43*'Teine 11'!H43/'Teine 11'!D43</f>
        <v>0.55000000000000004</v>
      </c>
    </row>
    <row r="44" spans="2:8" ht="16.5" customHeight="1">
      <c r="B44" s="46"/>
      <c r="C44" s="152" t="str">
        <f>'Teine 11'!C44</f>
        <v>Soe rõõsakoorekaste tilliga (G,L)</v>
      </c>
      <c r="D44" s="55">
        <v>50</v>
      </c>
      <c r="E44" s="55">
        <f>D44*'Teine 11'!E44/'Teine 11'!D44</f>
        <v>73.5</v>
      </c>
      <c r="F44" s="55">
        <f>D44*'Teine 11'!F44/'Teine 11'!D44</f>
        <v>4.37</v>
      </c>
      <c r="G44" s="55">
        <f>D44*'Teine 11'!G44/'Teine 11'!D44</f>
        <v>5.45</v>
      </c>
      <c r="H44" s="55">
        <f>D44*'Teine 11'!H44/'Teine 11'!D44</f>
        <v>1.5349999999999999</v>
      </c>
    </row>
    <row r="45" spans="2:8" ht="16.5" customHeight="1">
      <c r="B45" s="46"/>
      <c r="C45" s="152" t="str">
        <f>'Teine 11'!C45</f>
        <v xml:space="preserve">Mahla-õlikaste </v>
      </c>
      <c r="D45" s="55">
        <v>5</v>
      </c>
      <c r="E45" s="55">
        <f>D45*'Teine 11'!E45/'Teine 11'!D45</f>
        <v>32.189399999999999</v>
      </c>
      <c r="F45" s="55">
        <f>D45*'Teine 11'!F45/'Teine 11'!D45</f>
        <v>9.7050000000000011E-2</v>
      </c>
      <c r="G45" s="55">
        <f>D45*'Teine 11'!G45/'Teine 11'!D45</f>
        <v>3.5305500000000003</v>
      </c>
      <c r="H45" s="55">
        <f>D45*'Teine 11'!H45/'Teine 11'!D45</f>
        <v>1.3550000000000001E-2</v>
      </c>
    </row>
    <row r="46" spans="2:8" ht="16.5" customHeight="1">
      <c r="B46" s="46"/>
      <c r="C46" s="152" t="str">
        <f>'Teine 11'!C46</f>
        <v>Hiina kapsa salat spinatiga</v>
      </c>
      <c r="D46" s="55">
        <v>50</v>
      </c>
      <c r="E46" s="55">
        <f>D46*'Teine 11'!E46/'Teine 11'!D46</f>
        <v>7.1</v>
      </c>
      <c r="F46" s="55">
        <f>D46*'Teine 11'!F46/'Teine 11'!D46</f>
        <v>1.21</v>
      </c>
      <c r="G46" s="55">
        <f>D46*'Teine 11'!G46/'Teine 11'!D46</f>
        <v>0.08</v>
      </c>
      <c r="H46" s="55">
        <f>D46*'Teine 11'!H46/'Teine 11'!D46</f>
        <v>0.67</v>
      </c>
    </row>
    <row r="47" spans="2:8" ht="16.5" customHeight="1">
      <c r="B47" s="46"/>
      <c r="C47" s="152" t="str">
        <f>'Teine 11'!C47</f>
        <v>Porgand (mahe), mais, marineeritud kurk</v>
      </c>
      <c r="D47" s="55">
        <v>30</v>
      </c>
      <c r="E47" s="55">
        <f>D47*'Teine 11'!E47/'Teine 11'!D47</f>
        <v>13.507999999999999</v>
      </c>
      <c r="F47" s="55">
        <f>D47*'Teine 11'!F47/'Teine 11'!D47</f>
        <v>2.9950000000000006</v>
      </c>
      <c r="G47" s="55">
        <f>D47*'Teine 11'!G47/'Teine 11'!D47</f>
        <v>0.18000000000000005</v>
      </c>
      <c r="H47" s="55">
        <f>D47*'Teine 11'!H47/'Teine 11'!D47</f>
        <v>0.48000000000000004</v>
      </c>
    </row>
    <row r="48" spans="2:8" s="5" customFormat="1" ht="16.5" customHeight="1">
      <c r="B48" s="28"/>
      <c r="C48" s="152" t="str">
        <f>'Teine 11'!C48</f>
        <v>Seemnesegu (mahe)</v>
      </c>
      <c r="D48" s="104">
        <v>5</v>
      </c>
      <c r="E48" s="55">
        <f>D48*'Teine 11'!E48/'Teine 11'!D48</f>
        <v>30.58175</v>
      </c>
      <c r="F48" s="55">
        <f>D48*'Teine 11'!F48/'Teine 11'!D48</f>
        <v>0.64875000000000005</v>
      </c>
      <c r="G48" s="55">
        <f>D48*'Teine 11'!G48/'Teine 11'!D48</f>
        <v>2.6702500000000002</v>
      </c>
      <c r="H48" s="55">
        <f>D48*'Teine 11'!H48/'Teine 11'!D48</f>
        <v>1.2762500000000001</v>
      </c>
    </row>
    <row r="49" spans="2:8" s="5" customFormat="1" ht="16.5" customHeight="1">
      <c r="B49" s="28"/>
      <c r="C49" s="152" t="str">
        <f>'Teine 11'!C49</f>
        <v>PRIA Piimatooted (piim, keefir R 2,5% ) (L)</v>
      </c>
      <c r="D49" s="104">
        <v>25</v>
      </c>
      <c r="E49" s="55">
        <f>D49*'Teine 11'!E49/'Teine 11'!D49</f>
        <v>14.1</v>
      </c>
      <c r="F49" s="55">
        <f>D49*'Teine 11'!F49/'Teine 11'!D49</f>
        <v>1.22</v>
      </c>
      <c r="G49" s="55">
        <f>D49*'Teine 11'!G49/'Teine 11'!D49</f>
        <v>0.64</v>
      </c>
      <c r="H49" s="55">
        <f>D49*'Teine 11'!H49/'Teine 11'!D49</f>
        <v>0.86</v>
      </c>
    </row>
    <row r="50" spans="2:8" ht="16.5" customHeight="1">
      <c r="B50" s="46"/>
      <c r="C50" s="152" t="str">
        <f>'Teine 11'!C50</f>
        <v>Mahl (erinevad maitsed)</v>
      </c>
      <c r="D50" s="93">
        <v>25</v>
      </c>
      <c r="E50" s="55">
        <f>D50*'Teine 11'!E50/'Teine 11'!D50</f>
        <v>12.132200000000001</v>
      </c>
      <c r="F50" s="55">
        <f>D50*'Teine 11'!F50/'Teine 11'!D50</f>
        <v>2.9455</v>
      </c>
      <c r="G50" s="55">
        <f>D50*'Teine 11'!G50/'Teine 11'!D50</f>
        <v>1.2500000000000001E-2</v>
      </c>
      <c r="H50" s="55">
        <f>D50*'Teine 11'!H50/'Teine 11'!D50</f>
        <v>9.0749999999999997E-2</v>
      </c>
    </row>
    <row r="51" spans="2:8" ht="16.5" customHeight="1">
      <c r="B51" s="46"/>
      <c r="C51" s="152" t="str">
        <f>'Teine 11'!C51</f>
        <v>Joogijogurt R 1,5%, maitsestatud (L)</v>
      </c>
      <c r="D51" s="57">
        <v>25</v>
      </c>
      <c r="E51" s="55">
        <f>D51*'Teine 11'!E51/'Teine 11'!D51</f>
        <v>18.686499999999999</v>
      </c>
      <c r="F51" s="55">
        <f>D51*'Teine 11'!F51/'Teine 11'!D51</f>
        <v>3.0307499999999998</v>
      </c>
      <c r="G51" s="55">
        <f>D51*'Teine 11'!G51/'Teine 11'!D51</f>
        <v>0.375</v>
      </c>
      <c r="H51" s="55">
        <f>D51*'Teine 11'!H51/'Teine 11'!D51</f>
        <v>0.8</v>
      </c>
    </row>
    <row r="52" spans="2:8" ht="16.5" customHeight="1">
      <c r="B52" s="46"/>
      <c r="C52" s="152" t="str">
        <f>'Teine 11'!C52</f>
        <v>Tee, suhkruta</v>
      </c>
      <c r="D52" s="57">
        <v>50</v>
      </c>
      <c r="E52" s="55">
        <f>D52*'Teine 11'!E52/'Teine 11'!D52</f>
        <v>0.2</v>
      </c>
      <c r="F52" s="55">
        <f>D52*'Teine 11'!F52/'Teine 11'!D52</f>
        <v>0</v>
      </c>
      <c r="G52" s="55">
        <f>D52*'Teine 11'!G52/'Teine 11'!D52</f>
        <v>0</v>
      </c>
      <c r="H52" s="55">
        <f>D52*'Teine 11'!H52/'Teine 11'!D52</f>
        <v>0.05</v>
      </c>
    </row>
    <row r="53" spans="2:8" ht="16.5" customHeight="1">
      <c r="B53" s="46"/>
      <c r="C53" s="152" t="str">
        <f>'Teine 11'!C53</f>
        <v>Rukkileiva (3 sorti) - ja sepikutoodete valik  (G)</v>
      </c>
      <c r="D53" s="57">
        <v>40</v>
      </c>
      <c r="E53" s="55">
        <f>D53*'Teine 11'!E53/'Teine 11'!D53</f>
        <v>98.48</v>
      </c>
      <c r="F53" s="55">
        <f>D53*'Teine 11'!F53/'Teine 11'!D53</f>
        <v>20.92</v>
      </c>
      <c r="G53" s="55">
        <f>D53*'Teine 11'!G53/'Teine 11'!D53</f>
        <v>0.8</v>
      </c>
      <c r="H53" s="55">
        <f>D53*'Teine 11'!H53/'Teine 11'!D53</f>
        <v>2.86</v>
      </c>
    </row>
    <row r="54" spans="2:8" ht="16.5" customHeight="1">
      <c r="B54" s="63"/>
      <c r="C54" s="152" t="str">
        <f>'Teine 11'!C54</f>
        <v>Õun (PRIA)</v>
      </c>
      <c r="D54" s="55">
        <v>100</v>
      </c>
      <c r="E54" s="55">
        <f>D54*'Teine 11'!E54/'Teine 11'!D54</f>
        <v>48.1</v>
      </c>
      <c r="F54" s="55">
        <f>D54*'Teine 11'!F54/'Teine 11'!D54</f>
        <v>10.9</v>
      </c>
      <c r="G54" s="55">
        <f>D54*'Teine 11'!G54/'Teine 11'!D54</f>
        <v>0</v>
      </c>
      <c r="H54" s="55">
        <f>D54*'Teine 11'!H54/'Teine 11'!D54</f>
        <v>0</v>
      </c>
    </row>
    <row r="55" spans="2:8" s="60" customFormat="1">
      <c r="B55" s="30"/>
      <c r="C55" s="107" t="s">
        <v>7</v>
      </c>
      <c r="D55" s="118"/>
      <c r="E55" s="118">
        <f>SUM(E39:E54)</f>
        <v>558.33685000000003</v>
      </c>
      <c r="F55" s="118">
        <f t="shared" ref="F55:H55" si="2">SUM(F39:F54)</f>
        <v>75.007550000000009</v>
      </c>
      <c r="G55" s="118">
        <f t="shared" si="2"/>
        <v>20.563299999999998</v>
      </c>
      <c r="H55" s="118">
        <f t="shared" si="2"/>
        <v>19.307550000000003</v>
      </c>
    </row>
    <row r="56" spans="2:8">
      <c r="B56" s="61"/>
      <c r="C56" s="62"/>
    </row>
    <row r="57" spans="2:8" ht="24" customHeight="1">
      <c r="B57" s="25" t="s">
        <v>11</v>
      </c>
      <c r="C57" s="53"/>
      <c r="D57" s="154" t="s">
        <v>1</v>
      </c>
      <c r="E57" s="154" t="s">
        <v>2</v>
      </c>
      <c r="F57" s="154" t="s">
        <v>3</v>
      </c>
      <c r="G57" s="154" t="s">
        <v>4</v>
      </c>
      <c r="H57" s="154" t="s">
        <v>5</v>
      </c>
    </row>
    <row r="58" spans="2:8">
      <c r="B58" s="43" t="s">
        <v>6</v>
      </c>
      <c r="C58" s="153" t="str">
        <f>'Teine 11'!C58</f>
        <v>Kalasupp</v>
      </c>
      <c r="D58" s="105">
        <v>100</v>
      </c>
      <c r="E58" s="56">
        <f>D58*'Teine 11'!E58/'Teine 11'!D58</f>
        <v>78.64</v>
      </c>
      <c r="F58" s="56">
        <f>D58*'Teine 11'!F58/'Teine 11'!D58</f>
        <v>2.4079999999999999</v>
      </c>
      <c r="G58" s="56">
        <f>D58*'Teine 11'!G58/'Teine 11'!D58</f>
        <v>1.9920000000000002</v>
      </c>
      <c r="H58" s="56">
        <f>D58*'Teine 11'!H58/'Teine 11'!D58</f>
        <v>12.48</v>
      </c>
    </row>
    <row r="59" spans="2:8">
      <c r="B59" s="43" t="s">
        <v>17</v>
      </c>
      <c r="C59" s="153" t="str">
        <f>'Teine 11'!C59</f>
        <v>Aedvilja-riisisupp (mahe)</v>
      </c>
      <c r="D59" s="65">
        <v>100</v>
      </c>
      <c r="E59" s="56">
        <f>D59*'Teine 11'!E59/'Teine 11'!D59</f>
        <v>74.666666666666657</v>
      </c>
      <c r="F59" s="56">
        <f>D59*'Teine 11'!F59/'Teine 11'!D59</f>
        <v>8.6666666666666661</v>
      </c>
      <c r="G59" s="56">
        <f>D59*'Teine 11'!G59/'Teine 11'!D59</f>
        <v>3.3133333333333335</v>
      </c>
      <c r="H59" s="56">
        <f>D59*'Teine 11'!H59/'Teine 11'!D59</f>
        <v>1.6666666666666667</v>
      </c>
    </row>
    <row r="60" spans="2:8" s="5" customFormat="1">
      <c r="B60" s="27"/>
      <c r="C60" s="153" t="str">
        <f>'Teine 11'!C60</f>
        <v>Kakaojogurt kirssidega (L)</v>
      </c>
      <c r="D60" s="106">
        <v>100</v>
      </c>
      <c r="E60" s="56">
        <f>D60*'Teine 11'!E60/'Teine 11'!D60</f>
        <v>95.2</v>
      </c>
      <c r="F60" s="56">
        <f>D60*'Teine 11'!F60/'Teine 11'!D60</f>
        <v>15.9</v>
      </c>
      <c r="G60" s="56">
        <f>D60*'Teine 11'!G60/'Teine 11'!D60</f>
        <v>2.21</v>
      </c>
      <c r="H60" s="56">
        <f>D60*'Teine 11'!H60/'Teine 11'!D60</f>
        <v>2.75</v>
      </c>
    </row>
    <row r="61" spans="2:8">
      <c r="B61" s="46"/>
      <c r="C61" s="153" t="str">
        <f>'Teine 11'!C61</f>
        <v>Muffin (G, L)</v>
      </c>
      <c r="D61" s="105">
        <v>60</v>
      </c>
      <c r="E61" s="56">
        <f>D61*'Teine 11'!E61/'Teine 11'!D61</f>
        <v>152</v>
      </c>
      <c r="F61" s="56">
        <f>D61*'Teine 11'!F61/'Teine 11'!D61</f>
        <v>23.5</v>
      </c>
      <c r="G61" s="56">
        <f>D61*'Teine 11'!G61/'Teine 11'!D61</f>
        <v>4.3499999999999996</v>
      </c>
      <c r="H61" s="56">
        <f>D61*'Teine 11'!H61/'Teine 11'!D61</f>
        <v>3.24</v>
      </c>
    </row>
    <row r="62" spans="2:8">
      <c r="B62" s="43"/>
      <c r="C62" s="153" t="str">
        <f>'Teine 11'!C62</f>
        <v>PRIA Piimatooted (piim, keefir R 2,5% ) (L)</v>
      </c>
      <c r="D62" s="130">
        <v>25</v>
      </c>
      <c r="E62" s="56">
        <f>D62*'Teine 11'!E62/'Teine 11'!D62</f>
        <v>14.1</v>
      </c>
      <c r="F62" s="56">
        <f>D62*'Teine 11'!F62/'Teine 11'!D62</f>
        <v>1.22</v>
      </c>
      <c r="G62" s="56">
        <f>D62*'Teine 11'!G62/'Teine 11'!D62</f>
        <v>0.64</v>
      </c>
      <c r="H62" s="56">
        <f>D62*'Teine 11'!H62/'Teine 11'!D62</f>
        <v>0.86</v>
      </c>
    </row>
    <row r="63" spans="2:8">
      <c r="B63" s="63"/>
      <c r="C63" s="153" t="str">
        <f>'Teine 11'!C63</f>
        <v>Mahl (erinevad maitsed)</v>
      </c>
      <c r="D63" s="55">
        <v>25</v>
      </c>
      <c r="E63" s="56">
        <f>D63*'Teine 11'!E63/'Teine 11'!D63</f>
        <v>12.132200000000001</v>
      </c>
      <c r="F63" s="56">
        <f>D63*'Teine 11'!F63/'Teine 11'!D63</f>
        <v>2.9455</v>
      </c>
      <c r="G63" s="56">
        <f>D63*'Teine 11'!G63/'Teine 11'!D63</f>
        <v>1.2500000000000001E-2</v>
      </c>
      <c r="H63" s="56">
        <f>D63*'Teine 11'!H63/'Teine 11'!D63</f>
        <v>9.0749999999999997E-2</v>
      </c>
    </row>
    <row r="64" spans="2:8">
      <c r="B64" s="63"/>
      <c r="C64" s="153" t="str">
        <f>'Teine 11'!C64</f>
        <v>Joogijogurt R 1,5%, maitsestatud (L)</v>
      </c>
      <c r="D64" s="55">
        <v>25</v>
      </c>
      <c r="E64" s="56">
        <f>D64*'Teine 11'!E64/'Teine 11'!D64</f>
        <v>18.686499999999999</v>
      </c>
      <c r="F64" s="56">
        <f>D64*'Teine 11'!F64/'Teine 11'!D64</f>
        <v>3.0307499999999998</v>
      </c>
      <c r="G64" s="56">
        <f>D64*'Teine 11'!G64/'Teine 11'!D64</f>
        <v>0.375</v>
      </c>
      <c r="H64" s="56">
        <f>D64*'Teine 11'!H64/'Teine 11'!D64</f>
        <v>0.8</v>
      </c>
    </row>
    <row r="65" spans="2:8">
      <c r="B65" s="63"/>
      <c r="C65" s="153" t="str">
        <f>'Teine 11'!C65</f>
        <v>Tee, suhkruta</v>
      </c>
      <c r="D65" s="55">
        <v>50</v>
      </c>
      <c r="E65" s="56">
        <f>D65*'Teine 11'!E65/'Teine 11'!D65</f>
        <v>0.2</v>
      </c>
      <c r="F65" s="56">
        <f>D65*'Teine 11'!F65/'Teine 11'!D65</f>
        <v>0</v>
      </c>
      <c r="G65" s="56">
        <f>D65*'Teine 11'!G65/'Teine 11'!D65</f>
        <v>0</v>
      </c>
      <c r="H65" s="56">
        <f>D65*'Teine 11'!H65/'Teine 11'!D65</f>
        <v>0.05</v>
      </c>
    </row>
    <row r="66" spans="2:8">
      <c r="B66" s="63"/>
      <c r="C66" s="153" t="str">
        <f>'Teine 11'!C66</f>
        <v>Rukkileiva (3 sorti) - ja sepikutoodete valik  (G)</v>
      </c>
      <c r="D66" s="55">
        <v>40</v>
      </c>
      <c r="E66" s="56">
        <f>D66*'Teine 11'!E66/'Teine 11'!D66</f>
        <v>98.48</v>
      </c>
      <c r="F66" s="56">
        <f>D66*'Teine 11'!F66/'Teine 11'!D66</f>
        <v>20.92</v>
      </c>
      <c r="G66" s="56">
        <f>D66*'Teine 11'!G66/'Teine 11'!D66</f>
        <v>0.8</v>
      </c>
      <c r="H66" s="56">
        <f>D66*'Teine 11'!H66/'Teine 11'!D66</f>
        <v>2.86</v>
      </c>
    </row>
    <row r="67" spans="2:8">
      <c r="B67" s="63"/>
      <c r="C67" s="153" t="str">
        <f>'Teine 11'!C67</f>
        <v>Porgand (PRIA)</v>
      </c>
      <c r="D67" s="55">
        <v>100</v>
      </c>
      <c r="E67" s="56">
        <f>D67*'Teine 11'!E67/'Teine 11'!D67</f>
        <v>32.4</v>
      </c>
      <c r="F67" s="56">
        <f>D67*'Teine 11'!F67/'Teine 11'!D67</f>
        <v>5.6</v>
      </c>
      <c r="G67" s="56">
        <f>D67*'Teine 11'!G67/'Teine 11'!D67</f>
        <v>0.2</v>
      </c>
      <c r="H67" s="56">
        <f>D67*'Teine 11'!H67/'Teine 11'!D67</f>
        <v>0.6</v>
      </c>
    </row>
    <row r="68" spans="2:8" s="60" customFormat="1">
      <c r="B68" s="30"/>
      <c r="C68" s="107" t="s">
        <v>7</v>
      </c>
      <c r="D68" s="118"/>
      <c r="E68" s="118">
        <f>SUM(E58:E67)</f>
        <v>576.50536666666665</v>
      </c>
      <c r="F68" s="118">
        <f t="shared" ref="F68:H68" si="3">SUM(F58:F67)</f>
        <v>84.190916666666652</v>
      </c>
      <c r="G68" s="118">
        <f t="shared" si="3"/>
        <v>13.892833333333332</v>
      </c>
      <c r="H68" s="118">
        <f t="shared" si="3"/>
        <v>25.397416666666672</v>
      </c>
    </row>
    <row r="69" spans="2:8">
      <c r="B69" s="67"/>
      <c r="C69" s="62"/>
    </row>
    <row r="70" spans="2:8" ht="24" customHeight="1">
      <c r="B70" s="25" t="s">
        <v>12</v>
      </c>
      <c r="C70" s="116"/>
      <c r="D70" s="154" t="s">
        <v>1</v>
      </c>
      <c r="E70" s="154" t="s">
        <v>2</v>
      </c>
      <c r="F70" s="154" t="s">
        <v>3</v>
      </c>
      <c r="G70" s="154" t="s">
        <v>4</v>
      </c>
      <c r="H70" s="154" t="s">
        <v>5</v>
      </c>
    </row>
    <row r="71" spans="2:8" ht="15.75" customHeight="1">
      <c r="B71" s="46" t="s">
        <v>6</v>
      </c>
      <c r="C71" s="151" t="str">
        <f>'Teine 11'!C71</f>
        <v>Kartuli-hakkliharoog</v>
      </c>
      <c r="D71" s="64">
        <v>100</v>
      </c>
      <c r="E71" s="55">
        <f>D71*'Teine 11'!E71/'Teine 11'!D71</f>
        <v>116.66666666666669</v>
      </c>
      <c r="F71" s="55">
        <f>D71*'Teine 11'!F71/'Teine 11'!D71</f>
        <v>9.9333333333333336</v>
      </c>
      <c r="G71" s="55">
        <f>D71*'Teine 11'!G71/'Teine 11'!D71</f>
        <v>6.1066666666666665</v>
      </c>
      <c r="H71" s="55">
        <f>D71*'Teine 11'!H71/'Teine 11'!D71</f>
        <v>4.9066666666666672</v>
      </c>
    </row>
    <row r="72" spans="2:8" ht="15.75" customHeight="1">
      <c r="B72" s="46" t="s">
        <v>17</v>
      </c>
      <c r="C72" s="151" t="str">
        <f>'Teine 11'!C72</f>
        <v xml:space="preserve">Baklažaanivorm  mozzarellaga (L) </v>
      </c>
      <c r="D72" s="64">
        <v>100</v>
      </c>
      <c r="E72" s="55">
        <f>D72*'Teine 11'!E72/'Teine 11'!D72</f>
        <v>68.666666666666671</v>
      </c>
      <c r="F72" s="55">
        <f>D72*'Teine 11'!F72/'Teine 11'!D72</f>
        <v>7</v>
      </c>
      <c r="G72" s="55">
        <f>D72*'Teine 11'!G72/'Teine 11'!D72</f>
        <v>2.5866666666666669</v>
      </c>
      <c r="H72" s="55">
        <f>D72*'Teine 11'!H72/'Teine 11'!D72</f>
        <v>3.1000000000000005</v>
      </c>
    </row>
    <row r="73" spans="2:8">
      <c r="B73" s="46"/>
      <c r="C73" s="151" t="str">
        <f>'Teine 11'!C73</f>
        <v>Ahjuköögiviljad (mahe)</v>
      </c>
      <c r="D73" s="55">
        <v>100</v>
      </c>
      <c r="E73" s="55">
        <f>D73*'Teine 11'!E73/'Teine 11'!D73</f>
        <v>88.647000000000006</v>
      </c>
      <c r="F73" s="55">
        <f>D73*'Teine 11'!F73/'Teine 11'!D73</f>
        <v>14.929</v>
      </c>
      <c r="G73" s="55">
        <f>D73*'Teine 11'!G73/'Teine 11'!D73</f>
        <v>3.4489999999999998</v>
      </c>
      <c r="H73" s="55">
        <f>D73*'Teine 11'!H73/'Teine 11'!D73</f>
        <v>1.4419999999999999</v>
      </c>
    </row>
    <row r="74" spans="2:8">
      <c r="B74" s="46"/>
      <c r="C74" s="151" t="str">
        <f>'Teine 11'!C74</f>
        <v>Ürdi-jogurtikaste (L)</v>
      </c>
      <c r="D74" s="55">
        <v>50</v>
      </c>
      <c r="E74" s="55">
        <f>D74*'Teine 11'!E74/'Teine 11'!D74</f>
        <v>44.3</v>
      </c>
      <c r="F74" s="55">
        <f>D74*'Teine 11'!F74/'Teine 11'!D74</f>
        <v>5.6</v>
      </c>
      <c r="G74" s="55">
        <f>D74*'Teine 11'!G74/'Teine 11'!D74</f>
        <v>1.98</v>
      </c>
      <c r="H74" s="55">
        <f>D74*'Teine 11'!H74/'Teine 11'!D74</f>
        <v>0.93300000000000016</v>
      </c>
    </row>
    <row r="75" spans="2:8">
      <c r="B75" s="63"/>
      <c r="C75" s="151" t="str">
        <f>'Teine 11'!C75</f>
        <v>Mahla-õlikaste</v>
      </c>
      <c r="D75" s="55">
        <v>5</v>
      </c>
      <c r="E75" s="55">
        <f>D75*'Teine 11'!E75/'Teine 11'!D75</f>
        <v>32.189399999999999</v>
      </c>
      <c r="F75" s="55">
        <f>D75*'Teine 11'!F75/'Teine 11'!D75</f>
        <v>9.7050000000000011E-2</v>
      </c>
      <c r="G75" s="55">
        <f>D75*'Teine 11'!G75/'Teine 11'!D75</f>
        <v>3.5305500000000003</v>
      </c>
      <c r="H75" s="55">
        <f>D75*'Teine 11'!H75/'Teine 11'!D75</f>
        <v>1.3550000000000001E-2</v>
      </c>
    </row>
    <row r="76" spans="2:8">
      <c r="B76" s="63"/>
      <c r="C76" s="151" t="str">
        <f>'Teine 11'!C76</f>
        <v>Porgandi-melonisalat</v>
      </c>
      <c r="D76" s="55">
        <v>50</v>
      </c>
      <c r="E76" s="55">
        <f>D76*'Teine 11'!E76/'Teine 11'!D76</f>
        <v>24.077999999999996</v>
      </c>
      <c r="F76" s="55">
        <f>D76*'Teine 11'!F76/'Teine 11'!D76</f>
        <v>3.843</v>
      </c>
      <c r="G76" s="55">
        <f>D76*'Teine 11'!G76/'Teine 11'!D76</f>
        <v>1.0840000000000001</v>
      </c>
      <c r="H76" s="55">
        <f>D76*'Teine 11'!H76/'Teine 11'!D76</f>
        <v>0.29399999999999998</v>
      </c>
    </row>
    <row r="77" spans="2:8" s="5" customFormat="1">
      <c r="B77" s="28"/>
      <c r="C77" s="151" t="str">
        <f>'Teine 11'!C77</f>
        <v>Kapsas (mahe), peet, roheline hernes</v>
      </c>
      <c r="D77" s="104">
        <v>30</v>
      </c>
      <c r="E77" s="55">
        <f>D77*'Teine 11'!E77/'Teine 11'!D77</f>
        <v>15.995600000000001</v>
      </c>
      <c r="F77" s="55">
        <f>D77*'Teine 11'!F77/'Teine 11'!D77</f>
        <v>3.5040000000000004</v>
      </c>
      <c r="G77" s="55">
        <f>D77*'Teine 11'!G77/'Teine 11'!D77</f>
        <v>0.09</v>
      </c>
      <c r="H77" s="55">
        <f>D77*'Teine 11'!H77/'Teine 11'!D77</f>
        <v>0.91800000000000004</v>
      </c>
    </row>
    <row r="78" spans="2:8" s="5" customFormat="1">
      <c r="B78" s="28"/>
      <c r="C78" s="151" t="str">
        <f>'Teine 11'!C78</f>
        <v>Seemnesegu (mahe)</v>
      </c>
      <c r="D78" s="104">
        <v>5</v>
      </c>
      <c r="E78" s="55">
        <f>D78*'Teine 11'!E78/'Teine 11'!D78</f>
        <v>30.58175</v>
      </c>
      <c r="F78" s="55">
        <f>D78*'Teine 11'!F78/'Teine 11'!D78</f>
        <v>0.64875000000000005</v>
      </c>
      <c r="G78" s="55">
        <f>D78*'Teine 11'!G78/'Teine 11'!D78</f>
        <v>2.6702500000000002</v>
      </c>
      <c r="H78" s="55">
        <f>D78*'Teine 11'!H78/'Teine 11'!D78</f>
        <v>1.2762500000000001</v>
      </c>
    </row>
    <row r="79" spans="2:8">
      <c r="B79" s="63"/>
      <c r="C79" s="151" t="str">
        <f>'Teine 11'!C79</f>
        <v>PRIA Piimatooted (piim, keefir R 2,5% ) (L)</v>
      </c>
      <c r="D79" s="93">
        <v>25</v>
      </c>
      <c r="E79" s="55">
        <f>D79*'Teine 11'!E79/'Teine 11'!D79</f>
        <v>14.1</v>
      </c>
      <c r="F79" s="55">
        <f>D79*'Teine 11'!F79/'Teine 11'!D79</f>
        <v>1.22</v>
      </c>
      <c r="G79" s="55">
        <f>D79*'Teine 11'!G79/'Teine 11'!D79</f>
        <v>0.64</v>
      </c>
      <c r="H79" s="55">
        <f>D79*'Teine 11'!H79/'Teine 11'!D79</f>
        <v>0.86</v>
      </c>
    </row>
    <row r="80" spans="2:8">
      <c r="B80" s="63"/>
      <c r="C80" s="151" t="str">
        <f>'Teine 11'!C80</f>
        <v>Mahl (erinevad maitsed)</v>
      </c>
      <c r="D80" s="93">
        <v>25</v>
      </c>
      <c r="E80" s="55">
        <f>D80*'Teine 11'!E80/'Teine 11'!D80</f>
        <v>12.132200000000001</v>
      </c>
      <c r="F80" s="55">
        <f>D80*'Teine 11'!F80/'Teine 11'!D80</f>
        <v>2.9455</v>
      </c>
      <c r="G80" s="55">
        <f>D80*'Teine 11'!G80/'Teine 11'!D80</f>
        <v>1.2500000000000001E-2</v>
      </c>
      <c r="H80" s="55">
        <f>D80*'Teine 11'!H80/'Teine 11'!D80</f>
        <v>9.0749999999999997E-2</v>
      </c>
    </row>
    <row r="81" spans="2:9">
      <c r="B81" s="63"/>
      <c r="C81" s="151" t="str">
        <f>'Teine 11'!C81</f>
        <v>Joogijogurt R 1,5%, maitsestatud (L)</v>
      </c>
      <c r="D81" s="93">
        <v>25</v>
      </c>
      <c r="E81" s="55">
        <f>D81*'Teine 11'!E81/'Teine 11'!D81</f>
        <v>18.686499999999999</v>
      </c>
      <c r="F81" s="55">
        <f>D81*'Teine 11'!F81/'Teine 11'!D81</f>
        <v>3.0307499999999998</v>
      </c>
      <c r="G81" s="55">
        <f>D81*'Teine 11'!G81/'Teine 11'!D81</f>
        <v>0.375</v>
      </c>
      <c r="H81" s="55">
        <f>D81*'Teine 11'!H81/'Teine 11'!D81</f>
        <v>0.8</v>
      </c>
    </row>
    <row r="82" spans="2:9">
      <c r="B82" s="63"/>
      <c r="C82" s="151" t="str">
        <f>'Teine 11'!C82</f>
        <v>Tee, suhkruta</v>
      </c>
      <c r="D82" s="93">
        <v>50</v>
      </c>
      <c r="E82" s="55">
        <f>D82*'Teine 11'!E82/'Teine 11'!D82</f>
        <v>0.2</v>
      </c>
      <c r="F82" s="55">
        <f>D82*'Teine 11'!F82/'Teine 11'!D82</f>
        <v>0</v>
      </c>
      <c r="G82" s="55">
        <f>D82*'Teine 11'!G82/'Teine 11'!D82</f>
        <v>0</v>
      </c>
      <c r="H82" s="55">
        <f>D82*'Teine 11'!H82/'Teine 11'!D82</f>
        <v>0.05</v>
      </c>
    </row>
    <row r="83" spans="2:9">
      <c r="B83" s="63"/>
      <c r="C83" s="151" t="str">
        <f>'Teine 11'!C83</f>
        <v>Rukkileiva (3 sorti) - ja sepikutoodete valik  (G)</v>
      </c>
      <c r="D83" s="57">
        <v>40</v>
      </c>
      <c r="E83" s="55">
        <f>D83*'Teine 11'!E83/'Teine 11'!D83</f>
        <v>98.48</v>
      </c>
      <c r="F83" s="55">
        <f>D83*'Teine 11'!F83/'Teine 11'!D83</f>
        <v>20.92</v>
      </c>
      <c r="G83" s="55">
        <f>D83*'Teine 11'!G83/'Teine 11'!D83</f>
        <v>0.8</v>
      </c>
      <c r="H83" s="55">
        <f>D83*'Teine 11'!H83/'Teine 11'!D83</f>
        <v>2.86</v>
      </c>
    </row>
    <row r="84" spans="2:9">
      <c r="B84" s="63"/>
      <c r="C84" s="151" t="str">
        <f>'Teine 11'!C84</f>
        <v>Banaan</v>
      </c>
      <c r="D84" s="57">
        <v>100</v>
      </c>
      <c r="E84" s="55">
        <f>D84*'Teine 11'!E84/'Teine 11'!D84</f>
        <v>67.599999999999994</v>
      </c>
      <c r="F84" s="55">
        <f>D84*'Teine 11'!F84/'Teine 11'!D84</f>
        <v>15.3</v>
      </c>
      <c r="G84" s="55">
        <f>D84*'Teine 11'!G84/'Teine 11'!D84</f>
        <v>0.2</v>
      </c>
      <c r="H84" s="55">
        <f>D84*'Teine 11'!H84/'Teine 11'!D84</f>
        <v>0.8</v>
      </c>
    </row>
    <row r="85" spans="2:9" s="60" customFormat="1">
      <c r="B85" s="30"/>
      <c r="C85" s="31" t="s">
        <v>7</v>
      </c>
      <c r="D85" s="117"/>
      <c r="E85" s="110">
        <f>SUM(E71:E84)</f>
        <v>632.32378333333338</v>
      </c>
      <c r="F85" s="110">
        <f t="shared" ref="F85:H85" si="4">SUM(F71:F84)</f>
        <v>88.971383333333321</v>
      </c>
      <c r="G85" s="110">
        <f t="shared" si="4"/>
        <v>23.524633333333334</v>
      </c>
      <c r="H85" s="110">
        <f t="shared" si="4"/>
        <v>18.344216666666668</v>
      </c>
    </row>
    <row r="86" spans="2:9">
      <c r="C86" s="21" t="s">
        <v>13</v>
      </c>
      <c r="E86" s="70">
        <f>AVERAGE(E22,E36,E55,E68,E85)</f>
        <v>593.84323000000006</v>
      </c>
      <c r="F86" s="70">
        <f t="shared" ref="F86:H86" si="5">AVERAGE(F22,F36,F55,F68,F85)</f>
        <v>85.816670000000002</v>
      </c>
      <c r="G86" s="70">
        <f t="shared" si="5"/>
        <v>19.261970000000002</v>
      </c>
      <c r="H86" s="70">
        <f t="shared" si="5"/>
        <v>19.56127</v>
      </c>
      <c r="I86" s="5"/>
    </row>
    <row r="87" spans="2:9">
      <c r="B87" s="52" t="s">
        <v>25</v>
      </c>
      <c r="C87" s="21"/>
      <c r="E87" s="71"/>
      <c r="F87" s="71"/>
      <c r="G87" s="71"/>
      <c r="H87" s="71"/>
      <c r="I87" s="5"/>
    </row>
    <row r="88" spans="2:9">
      <c r="B88" s="72" t="s">
        <v>64</v>
      </c>
      <c r="C88" s="4"/>
      <c r="D88" s="4"/>
    </row>
    <row r="89" spans="2:9">
      <c r="B89" s="50" t="s">
        <v>21</v>
      </c>
      <c r="D89" s="29"/>
      <c r="E89" s="4"/>
      <c r="F89" s="4"/>
      <c r="G89" s="4"/>
      <c r="H89" s="52"/>
    </row>
    <row r="90" spans="2:9">
      <c r="B90" s="52" t="s">
        <v>22</v>
      </c>
    </row>
    <row r="91" spans="2:9">
      <c r="B91" s="52" t="s">
        <v>14</v>
      </c>
    </row>
  </sheetData>
  <mergeCells count="2">
    <mergeCell ref="B1:C4"/>
    <mergeCell ref="D1:D5"/>
  </mergeCells>
  <phoneticPr fontId="1" type="noConversion"/>
  <pageMargins left="0.7" right="0.7" top="0.75" bottom="0.75" header="0.3" footer="0.3"/>
  <pageSetup paperSize="9" scale="4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99"/>
  <sheetViews>
    <sheetView zoomScale="90" zoomScaleNormal="90" workbookViewId="0">
      <selection activeCell="D1" sqref="D1:D5"/>
    </sheetView>
  </sheetViews>
  <sheetFormatPr defaultColWidth="9.26953125" defaultRowHeight="15.5"/>
  <cols>
    <col min="1" max="1" width="9.26953125" style="50"/>
    <col min="2" max="2" width="13.54296875" style="50" customWidth="1"/>
    <col min="3" max="3" width="59.6328125" style="50" bestFit="1" customWidth="1"/>
    <col min="4" max="4" width="15.6328125" style="50" customWidth="1"/>
    <col min="5" max="5" width="14.54296875" style="50" bestFit="1" customWidth="1"/>
    <col min="6" max="6" width="15.81640625" style="50" bestFit="1" customWidth="1"/>
    <col min="7" max="8" width="10.81640625" style="50" bestFit="1" customWidth="1"/>
    <col min="9" max="16384" width="9.26953125" style="50"/>
  </cols>
  <sheetData>
    <row r="1" spans="2:12">
      <c r="B1" s="319"/>
      <c r="C1" s="319"/>
      <c r="D1" s="315"/>
    </row>
    <row r="2" spans="2:12">
      <c r="B2" s="319"/>
      <c r="C2" s="319"/>
      <c r="D2" s="315"/>
    </row>
    <row r="3" spans="2:12">
      <c r="B3" s="319"/>
      <c r="C3" s="319"/>
      <c r="D3" s="315"/>
    </row>
    <row r="4" spans="2:12">
      <c r="B4" s="319"/>
      <c r="C4" s="319"/>
      <c r="D4" s="315"/>
    </row>
    <row r="5" spans="2:12" ht="24" customHeight="1">
      <c r="B5" s="48" t="str">
        <f>'Teine 12'!B5</f>
        <v>Koolilõuna 17.03-21.03.2025</v>
      </c>
      <c r="C5" s="74"/>
      <c r="D5" s="316"/>
    </row>
    <row r="6" spans="2:12" s="52" customFormat="1" ht="24" customHeight="1">
      <c r="B6" s="25" t="s">
        <v>0</v>
      </c>
      <c r="C6" s="75"/>
      <c r="D6" s="54" t="s">
        <v>1</v>
      </c>
      <c r="E6" s="54" t="s">
        <v>2</v>
      </c>
      <c r="F6" s="54" t="s">
        <v>3</v>
      </c>
      <c r="G6" s="54" t="s">
        <v>4</v>
      </c>
      <c r="H6" s="54" t="s">
        <v>5</v>
      </c>
    </row>
    <row r="7" spans="2:12">
      <c r="B7" s="43" t="s">
        <v>6</v>
      </c>
      <c r="C7" s="155" t="str">
        <f>'Teine 12'!C7</f>
        <v>Böfstrooganov (G, L)</v>
      </c>
      <c r="D7" s="132">
        <v>50</v>
      </c>
      <c r="E7" s="131">
        <f>D7*'Teine 12'!E7/'Teine 12'!D7</f>
        <v>72.666666666666671</v>
      </c>
      <c r="F7" s="131">
        <f>D7*'Teine 12'!F7/'Teine 12'!D7</f>
        <v>2.9666666666666672</v>
      </c>
      <c r="G7" s="131">
        <f>D7*'Teine 12'!G7/'Teine 12'!D7</f>
        <v>5.1733333333333338</v>
      </c>
      <c r="H7" s="131">
        <f>D7*'Teine 12'!H7/'Teine 12'!D7</f>
        <v>3.4200000000000004</v>
      </c>
    </row>
    <row r="8" spans="2:12">
      <c r="B8" s="43" t="s">
        <v>17</v>
      </c>
      <c r="C8" s="155" t="str">
        <f>'Teine 12'!C8</f>
        <v>Seenestrooganov (G, L)</v>
      </c>
      <c r="D8" s="132">
        <v>50</v>
      </c>
      <c r="E8" s="131">
        <f>D8*'Teine 12'!E8/'Teine 12'!D8</f>
        <v>29.916666666666668</v>
      </c>
      <c r="F8" s="131">
        <f>D8*'Teine 12'!F8/'Teine 12'!D8</f>
        <v>2.0833333333333335</v>
      </c>
      <c r="G8" s="131">
        <f>D8*'Teine 12'!G8/'Teine 12'!D8</f>
        <v>2.0583333333333336</v>
      </c>
      <c r="H8" s="131">
        <f>D8*'Teine 12'!H8/'Teine 12'!D8</f>
        <v>0.72916666666666663</v>
      </c>
    </row>
    <row r="9" spans="2:12">
      <c r="B9" s="46"/>
      <c r="C9" s="155" t="str">
        <f>'Teine 12'!C9</f>
        <v>Tatar, aurutatud (mahe)</v>
      </c>
      <c r="D9" s="55">
        <v>50</v>
      </c>
      <c r="E9" s="131">
        <f>D9*'Teine 12'!E9/'Teine 12'!D9</f>
        <v>40.29999999999999</v>
      </c>
      <c r="F9" s="131">
        <f>D9*'Teine 12'!F9/'Teine 12'!D9</f>
        <v>8.4875000000000007</v>
      </c>
      <c r="G9" s="131">
        <f>D9*'Teine 12'!G9/'Teine 12'!D9</f>
        <v>0.25</v>
      </c>
      <c r="H9" s="131">
        <f>D9*'Teine 12'!H9/'Teine 12'!D9</f>
        <v>1.4875</v>
      </c>
    </row>
    <row r="10" spans="2:12" ht="15.75" customHeight="1">
      <c r="B10" s="46"/>
      <c r="C10" s="155" t="str">
        <f>'Teine 12'!C10</f>
        <v>Riis, aurutatud (mahe)</v>
      </c>
      <c r="D10" s="55">
        <v>50</v>
      </c>
      <c r="E10" s="131">
        <f>D10*'Teine 12'!E10/'Teine 12'!D10</f>
        <v>78.851000000000013</v>
      </c>
      <c r="F10" s="131">
        <f>D10*'Teine 12'!F10/'Teine 12'!D10</f>
        <v>13.437999999999999</v>
      </c>
      <c r="G10" s="131">
        <f>D10*'Teine 12'!G10/'Teine 12'!D10</f>
        <v>2.371</v>
      </c>
      <c r="H10" s="131">
        <f>D10*'Teine 12'!H10/'Teine 12'!D10</f>
        <v>1.1385000000000001</v>
      </c>
    </row>
    <row r="11" spans="2:12">
      <c r="B11" s="46"/>
      <c r="C11" s="155" t="str">
        <f>'Teine 12'!C11</f>
        <v>Peet, röstitud</v>
      </c>
      <c r="D11" s="55">
        <v>50</v>
      </c>
      <c r="E11" s="131">
        <f>D11*'Teine 12'!E11/'Teine 12'!D11</f>
        <v>30.42</v>
      </c>
      <c r="F11" s="131">
        <f>D11*'Teine 12'!F11/'Teine 12'!D11</f>
        <v>6.2534999999999998</v>
      </c>
      <c r="G11" s="131">
        <f>D11*'Teine 12'!G11/'Teine 12'!D11</f>
        <v>0.5615</v>
      </c>
      <c r="H11" s="131">
        <f>D11*'Teine 12'!H11/'Teine 12'!D11</f>
        <v>0.84150000000000003</v>
      </c>
    </row>
    <row r="12" spans="2:12">
      <c r="B12" s="46"/>
      <c r="C12" s="155" t="str">
        <f>'Teine 12'!C12</f>
        <v xml:space="preserve">Mahla-õlikaste </v>
      </c>
      <c r="D12" s="55">
        <v>5</v>
      </c>
      <c r="E12" s="131">
        <f>D12*'Teine 12'!E12/'Teine 12'!D12</f>
        <v>32.189399999999999</v>
      </c>
      <c r="F12" s="131">
        <f>D12*'Teine 12'!F12/'Teine 12'!D12</f>
        <v>9.7050000000000011E-2</v>
      </c>
      <c r="G12" s="131">
        <f>D12*'Teine 12'!G12/'Teine 12'!D12</f>
        <v>3.5305500000000003</v>
      </c>
      <c r="H12" s="131">
        <f>D12*'Teine 12'!H12/'Teine 12'!D12</f>
        <v>1.3550000000000001E-2</v>
      </c>
    </row>
    <row r="13" spans="2:12">
      <c r="B13" s="46"/>
      <c r="C13" s="155" t="str">
        <f>'Teine 12'!C13</f>
        <v>Porgandi-apelsinisalat</v>
      </c>
      <c r="D13" s="55">
        <v>50</v>
      </c>
      <c r="E13" s="131">
        <f>D13*'Teine 12'!E13/'Teine 12'!D13</f>
        <v>26.936</v>
      </c>
      <c r="F13" s="131">
        <f>D13*'Teine 12'!F13/'Teine 12'!D13</f>
        <v>4.5049999999999999</v>
      </c>
      <c r="G13" s="131">
        <f>D13*'Teine 12'!G13/'Teine 12'!D13</f>
        <v>1.0780000000000001</v>
      </c>
      <c r="H13" s="131">
        <f>D13*'Teine 12'!H13/'Teine 12'!D13</f>
        <v>0.39399999999999996</v>
      </c>
      <c r="I13" s="51"/>
      <c r="J13" s="51"/>
      <c r="K13" s="51"/>
      <c r="L13" s="51"/>
    </row>
    <row r="14" spans="2:12">
      <c r="B14" s="46"/>
      <c r="C14" s="155" t="str">
        <f>'Teine 12'!C14</f>
        <v>Kapsas, paprika, porrulauk (mahe kapsas)</v>
      </c>
      <c r="D14" s="55">
        <v>30</v>
      </c>
      <c r="E14" s="131">
        <f>D14*'Teine 12'!E14/'Teine 12'!D14</f>
        <v>8.2256</v>
      </c>
      <c r="F14" s="131">
        <f>D14*'Teine 12'!F14/'Teine 12'!D14</f>
        <v>1.8950000000000005</v>
      </c>
      <c r="G14" s="131">
        <f>D14*'Teine 12'!G14/'Teine 12'!D14</f>
        <v>5.000000000000001E-2</v>
      </c>
      <c r="H14" s="131">
        <f>D14*'Teine 12'!H14/'Teine 12'!D14</f>
        <v>0.41000000000000003</v>
      </c>
      <c r="I14" s="51"/>
      <c r="J14" s="51"/>
      <c r="K14" s="51"/>
      <c r="L14" s="51"/>
    </row>
    <row r="15" spans="2:12">
      <c r="B15" s="46"/>
      <c r="C15" s="155" t="str">
        <f>'Teine 12'!C15</f>
        <v>Seemnesegu (mahe)</v>
      </c>
      <c r="D15" s="104">
        <v>5</v>
      </c>
      <c r="E15" s="131">
        <f>D15*'Teine 12'!E15/'Teine 12'!D15</f>
        <v>30.58175</v>
      </c>
      <c r="F15" s="131">
        <f>D15*'Teine 12'!F15/'Teine 12'!D15</f>
        <v>0.64875000000000005</v>
      </c>
      <c r="G15" s="131">
        <f>D15*'Teine 12'!G15/'Teine 12'!D15</f>
        <v>2.6702500000000002</v>
      </c>
      <c r="H15" s="131">
        <f>D15*'Teine 12'!H15/'Teine 12'!D15</f>
        <v>1.2762500000000001</v>
      </c>
      <c r="I15" s="51"/>
      <c r="J15" s="51"/>
      <c r="K15" s="51"/>
      <c r="L15" s="51"/>
    </row>
    <row r="16" spans="2:12">
      <c r="B16" s="46"/>
      <c r="C16" s="155" t="str">
        <f>'Teine 12'!C16</f>
        <v>PRIA Piimatooted (piim, keefir R 2,5% ) (L)</v>
      </c>
      <c r="D16" s="104">
        <v>25</v>
      </c>
      <c r="E16" s="131">
        <f>D16*'Teine 12'!E16/'Teine 12'!D16</f>
        <v>14.1</v>
      </c>
      <c r="F16" s="131">
        <f>D16*'Teine 12'!F16/'Teine 12'!D16</f>
        <v>1.22</v>
      </c>
      <c r="G16" s="131">
        <f>D16*'Teine 12'!G16/'Teine 12'!D16</f>
        <v>0.64</v>
      </c>
      <c r="H16" s="131">
        <f>D16*'Teine 12'!H16/'Teine 12'!D16</f>
        <v>0.86</v>
      </c>
      <c r="I16" s="51"/>
      <c r="J16" s="51"/>
      <c r="K16" s="51"/>
      <c r="L16" s="51"/>
    </row>
    <row r="17" spans="2:12">
      <c r="B17" s="46"/>
      <c r="C17" s="155" t="str">
        <f>'Teine 12'!C17</f>
        <v>Mahl (erinevad maitsed)</v>
      </c>
      <c r="D17" s="104">
        <v>25</v>
      </c>
      <c r="E17" s="131">
        <f>D17*'Teine 12'!E17/'Teine 12'!D17</f>
        <v>12.132200000000001</v>
      </c>
      <c r="F17" s="131">
        <f>D17*'Teine 12'!F17/'Teine 12'!D17</f>
        <v>2.9455</v>
      </c>
      <c r="G17" s="131">
        <f>D17*'Teine 12'!G17/'Teine 12'!D17</f>
        <v>1.2500000000000001E-2</v>
      </c>
      <c r="H17" s="131">
        <f>D17*'Teine 12'!H17/'Teine 12'!D17</f>
        <v>9.0749999999999997E-2</v>
      </c>
      <c r="I17" s="51"/>
      <c r="J17" s="51"/>
      <c r="K17" s="51"/>
      <c r="L17" s="51"/>
    </row>
    <row r="18" spans="2:12">
      <c r="B18" s="46"/>
      <c r="C18" s="155" t="str">
        <f>'Teine 12'!C18</f>
        <v>Joogijogurt R 1,5%, maitsestatud (L)</v>
      </c>
      <c r="D18" s="55">
        <v>25</v>
      </c>
      <c r="E18" s="131">
        <f>D18*'Teine 12'!E18/'Teine 12'!D18</f>
        <v>18.686499999999999</v>
      </c>
      <c r="F18" s="131">
        <f>D18*'Teine 12'!F18/'Teine 12'!D18</f>
        <v>3.0307499999999998</v>
      </c>
      <c r="G18" s="131">
        <f>D18*'Teine 12'!G18/'Teine 12'!D18</f>
        <v>0.375</v>
      </c>
      <c r="H18" s="131">
        <f>D18*'Teine 12'!H18/'Teine 12'!D18</f>
        <v>0.8</v>
      </c>
      <c r="I18" s="51"/>
      <c r="J18" s="51"/>
      <c r="K18" s="51"/>
      <c r="L18" s="51"/>
    </row>
    <row r="19" spans="2:12">
      <c r="B19" s="46"/>
      <c r="C19" s="155" t="str">
        <f>'Teine 12'!C19</f>
        <v>Tee, suhkruta</v>
      </c>
      <c r="D19" s="55">
        <v>50</v>
      </c>
      <c r="E19" s="131">
        <f>D19*'Teine 12'!E19/'Teine 12'!D19</f>
        <v>0.2</v>
      </c>
      <c r="F19" s="131">
        <f>D19*'Teine 12'!F19/'Teine 12'!D19</f>
        <v>0</v>
      </c>
      <c r="G19" s="131">
        <f>D19*'Teine 12'!G19/'Teine 12'!D19</f>
        <v>0</v>
      </c>
      <c r="H19" s="131">
        <f>D19*'Teine 12'!H19/'Teine 12'!D19</f>
        <v>0.05</v>
      </c>
      <c r="I19" s="51"/>
      <c r="J19" s="51"/>
      <c r="K19" s="51"/>
      <c r="L19" s="51"/>
    </row>
    <row r="20" spans="2:12">
      <c r="B20" s="46"/>
      <c r="C20" s="155" t="str">
        <f>'Teine 12'!C20</f>
        <v>Rukkileiva (3 sorti) - ja sepikutoodete valik  (G)</v>
      </c>
      <c r="D20" s="93">
        <v>40</v>
      </c>
      <c r="E20" s="131">
        <f>D20*'Teine 12'!E20/'Teine 12'!D20</f>
        <v>98.48</v>
      </c>
      <c r="F20" s="131">
        <f>D20*'Teine 12'!F20/'Teine 12'!D20</f>
        <v>20.92</v>
      </c>
      <c r="G20" s="131">
        <f>D20*'Teine 12'!G20/'Teine 12'!D20</f>
        <v>0.8</v>
      </c>
      <c r="H20" s="131">
        <f>D20*'Teine 12'!H20/'Teine 12'!D20</f>
        <v>2.86</v>
      </c>
    </row>
    <row r="21" spans="2:12">
      <c r="B21" s="46"/>
      <c r="C21" s="155" t="str">
        <f>'Teine 12'!C21</f>
        <v>Õun (PRIA)</v>
      </c>
      <c r="D21" s="57">
        <v>100</v>
      </c>
      <c r="E21" s="131">
        <f>D21*'Teine 12'!E21/'Teine 12'!D21</f>
        <v>48.1</v>
      </c>
      <c r="F21" s="131">
        <f>D21*'Teine 12'!F21/'Teine 12'!D21</f>
        <v>10.9</v>
      </c>
      <c r="G21" s="131">
        <f>D21*'Teine 12'!G21/'Teine 12'!D21</f>
        <v>0</v>
      </c>
      <c r="H21" s="131">
        <f>D21*'Teine 12'!H21/'Teine 12'!D21</f>
        <v>0</v>
      </c>
    </row>
    <row r="22" spans="2:12" s="83" customFormat="1">
      <c r="B22" s="79"/>
      <c r="C22" s="80" t="s">
        <v>7</v>
      </c>
      <c r="D22" s="81"/>
      <c r="E22" s="82">
        <f>SUM(E7:E21)</f>
        <v>541.78578333333337</v>
      </c>
      <c r="F22" s="82">
        <f t="shared" ref="F22:H22" si="0">SUM(F7:F21)</f>
        <v>79.391050000000007</v>
      </c>
      <c r="G22" s="82">
        <f t="shared" si="0"/>
        <v>19.570466666666668</v>
      </c>
      <c r="H22" s="82">
        <f t="shared" si="0"/>
        <v>14.371216666666669</v>
      </c>
    </row>
    <row r="23" spans="2:12">
      <c r="B23" s="67"/>
      <c r="C23" s="84"/>
    </row>
    <row r="24" spans="2:12" s="52" customFormat="1" ht="24" customHeight="1">
      <c r="B24" s="25" t="s">
        <v>8</v>
      </c>
      <c r="C24" s="75"/>
      <c r="D24" s="54" t="s">
        <v>1</v>
      </c>
      <c r="E24" s="54" t="s">
        <v>2</v>
      </c>
      <c r="F24" s="54" t="s">
        <v>3</v>
      </c>
      <c r="G24" s="54" t="s">
        <v>4</v>
      </c>
      <c r="H24" s="54" t="s">
        <v>5</v>
      </c>
    </row>
    <row r="25" spans="2:12">
      <c r="B25" s="43" t="s">
        <v>6</v>
      </c>
      <c r="C25" s="279" t="str">
        <f>'Teine 12'!C25</f>
        <v>Sinepine sealihakaste (G, L)</v>
      </c>
      <c r="D25" s="280">
        <v>50</v>
      </c>
      <c r="E25" s="76">
        <f>D25*'Teine 12'!E25/'Teine 12'!D25</f>
        <v>65.919499999999999</v>
      </c>
      <c r="F25" s="76">
        <f>E25*'Teine 12'!F25/'Teine 12'!E25</f>
        <v>1.5055000000000001</v>
      </c>
      <c r="G25" s="76">
        <f>F25*'Teine 12'!G25/'Teine 12'!F25</f>
        <v>4.5175000000000001</v>
      </c>
      <c r="H25" s="76">
        <f>G25*'Teine 12'!H25/'Teine 12'!G25</f>
        <v>4.8715000000000002</v>
      </c>
      <c r="J25" s="16"/>
    </row>
    <row r="26" spans="2:12">
      <c r="B26" s="43" t="s">
        <v>17</v>
      </c>
      <c r="C26" s="279" t="str">
        <f>'Teine 12'!C26</f>
        <v>Stoovitud porgandid (G, L) (mahe)</v>
      </c>
      <c r="D26" s="281">
        <v>50</v>
      </c>
      <c r="E26" s="76">
        <f>D26*'Teine 12'!E26/'Teine 12'!D26</f>
        <v>34.533333333333331</v>
      </c>
      <c r="F26" s="76">
        <f>E26*'Teine 12'!F26/'Teine 12'!E26</f>
        <v>2.5533333333333328</v>
      </c>
      <c r="G26" s="76">
        <f>F26*'Teine 12'!G26/'Teine 12'!F26</f>
        <v>2.3133333333333326</v>
      </c>
      <c r="H26" s="76">
        <f>G26*'Teine 12'!H26/'Teine 12'!G26</f>
        <v>0.48933333333333318</v>
      </c>
    </row>
    <row r="27" spans="2:12">
      <c r="B27" s="43"/>
      <c r="C27" s="279" t="str">
        <f>'Teine 12'!C27</f>
        <v>Täisterapasta/pasta (G)</v>
      </c>
      <c r="D27" s="281">
        <v>50</v>
      </c>
      <c r="E27" s="76">
        <f>D27*'Teine 12'!E27/'Teine 12'!D27</f>
        <v>85.782499999999999</v>
      </c>
      <c r="F27" s="76">
        <f>E27*'Teine 12'!F27/'Teine 12'!E27</f>
        <v>17.828499999999998</v>
      </c>
      <c r="G27" s="76">
        <f>F27*'Teine 12'!G27/'Teine 12'!F27</f>
        <v>0.67249999999999988</v>
      </c>
      <c r="H27" s="76">
        <f>G27*'Teine 12'!H27/'Teine 12'!G27</f>
        <v>2.8384999999999994</v>
      </c>
    </row>
    <row r="28" spans="2:12">
      <c r="B28" s="43"/>
      <c r="C28" s="279" t="str">
        <f>'Teine 12'!C28</f>
        <v>Tatar, aurutatud (mahe)</v>
      </c>
      <c r="D28" s="281">
        <v>50</v>
      </c>
      <c r="E28" s="76">
        <f>D28*'Teine 12'!E28/'Teine 12'!D28</f>
        <v>40.29999999999999</v>
      </c>
      <c r="F28" s="76">
        <f>E28*'Teine 12'!F28/'Teine 12'!E28</f>
        <v>8.4874999999999989</v>
      </c>
      <c r="G28" s="76">
        <f>F28*'Teine 12'!G28/'Teine 12'!F28</f>
        <v>0.24999999999999994</v>
      </c>
      <c r="H28" s="76">
        <f>G28*'Teine 12'!H28/'Teine 12'!G28</f>
        <v>1.4874999999999996</v>
      </c>
    </row>
    <row r="29" spans="2:12">
      <c r="B29" s="43"/>
      <c r="C29" s="279" t="str">
        <f>'Teine 12'!C29</f>
        <v>Kaalikas, röstitud</v>
      </c>
      <c r="D29" s="281">
        <v>50</v>
      </c>
      <c r="E29" s="76">
        <f>D29*'Teine 12'!E29/'Teine 12'!D29</f>
        <v>25.876999999999999</v>
      </c>
      <c r="F29" s="76">
        <f>E29*'Teine 12'!F29/'Teine 12'!E29</f>
        <v>5.4720000000000013</v>
      </c>
      <c r="G29" s="76">
        <f>F29*'Teine 12'!G29/'Teine 12'!F29</f>
        <v>0.56000000000000005</v>
      </c>
      <c r="H29" s="76">
        <f>G29*'Teine 12'!H29/'Teine 12'!G29</f>
        <v>0.66</v>
      </c>
    </row>
    <row r="30" spans="2:12">
      <c r="B30" s="43"/>
      <c r="C30" s="279" t="str">
        <f>'Teine 12'!C30</f>
        <v>Külm jogurti-küüslaugukaste (L)</v>
      </c>
      <c r="D30" s="281">
        <v>30</v>
      </c>
      <c r="E30" s="76">
        <f>D30*'Teine 12'!E30/'Teine 12'!D30</f>
        <v>24.994499999999999</v>
      </c>
      <c r="F30" s="76">
        <f>E30*'Teine 12'!F30/'Teine 12'!E30</f>
        <v>1.7822999999999998</v>
      </c>
      <c r="G30" s="76">
        <f>F30*'Teine 12'!G30/'Teine 12'!F30</f>
        <v>1.4405999999999999</v>
      </c>
      <c r="H30" s="76">
        <f>G30*'Teine 12'!H30/'Teine 12'!G30</f>
        <v>1.2426000000000001</v>
      </c>
    </row>
    <row r="31" spans="2:12">
      <c r="B31" s="43"/>
      <c r="C31" s="279" t="str">
        <f>'Teine 12'!C31</f>
        <v>Mahla-õlikaste</v>
      </c>
      <c r="D31" s="281">
        <v>5</v>
      </c>
      <c r="E31" s="76">
        <f>D31*'Teine 12'!E31/'Teine 12'!D31</f>
        <v>32.189399999999999</v>
      </c>
      <c r="F31" s="76">
        <f>E31*'Teine 12'!F31/'Teine 12'!E31</f>
        <v>9.7050000000000011E-2</v>
      </c>
      <c r="G31" s="76">
        <f>F31*'Teine 12'!G31/'Teine 12'!F31</f>
        <v>3.5305500000000003</v>
      </c>
      <c r="H31" s="76">
        <f>G31*'Teine 12'!H31/'Teine 12'!G31</f>
        <v>1.3550000000000001E-2</v>
      </c>
    </row>
    <row r="32" spans="2:12">
      <c r="B32" s="43"/>
      <c r="C32" s="279" t="str">
        <f>'Teine 12'!C32</f>
        <v>Hiina kapsa salat pirni ja Kreeka pähklitega</v>
      </c>
      <c r="D32" s="281">
        <v>50</v>
      </c>
      <c r="E32" s="76">
        <f>D32*'Teine 12'!E32/'Teine 12'!D32</f>
        <v>44.905500000000004</v>
      </c>
      <c r="F32" s="76">
        <f>E32*'Teine 12'!F32/'Teine 12'!E32</f>
        <v>3.121</v>
      </c>
      <c r="G32" s="76">
        <f>F32*'Teine 12'!G32/'Teine 12'!F32</f>
        <v>3.5030000000000006</v>
      </c>
      <c r="H32" s="76">
        <f>G32*'Teine 12'!H32/'Teine 12'!G32</f>
        <v>0.83650000000000013</v>
      </c>
    </row>
    <row r="33" spans="2:9">
      <c r="B33" s="43"/>
      <c r="C33" s="279" t="str">
        <f>'Teine 12'!C33</f>
        <v>Peet, porgand (mahe), valge redis</v>
      </c>
      <c r="D33" s="281">
        <v>30</v>
      </c>
      <c r="E33" s="76">
        <f>D33*'Teine 12'!E33/'Teine 12'!D33</f>
        <v>9.2100000000000009</v>
      </c>
      <c r="F33" s="76">
        <f>E33*'Teine 12'!F33/'Teine 12'!E33</f>
        <v>2.2400000000000002</v>
      </c>
      <c r="G33" s="76">
        <f>F33*'Teine 12'!G33/'Teine 12'!F33</f>
        <v>5.000000000000001E-2</v>
      </c>
      <c r="H33" s="76">
        <f>G33*'Teine 12'!H33/'Teine 12'!G33</f>
        <v>0.30000000000000004</v>
      </c>
    </row>
    <row r="34" spans="2:9">
      <c r="B34" s="43"/>
      <c r="C34" s="279" t="str">
        <f>'Teine 12'!C34</f>
        <v>Seemnesegu (mahe)</v>
      </c>
      <c r="D34" s="281">
        <v>5</v>
      </c>
      <c r="E34" s="76">
        <f>D34*'Teine 12'!E34/'Teine 12'!D34</f>
        <v>30.58175</v>
      </c>
      <c r="F34" s="76">
        <f>E34*'Teine 12'!F34/'Teine 12'!E34</f>
        <v>0.64875000000000005</v>
      </c>
      <c r="G34" s="76">
        <f>F34*'Teine 12'!G34/'Teine 12'!F34</f>
        <v>2.6702500000000002</v>
      </c>
      <c r="H34" s="76">
        <f>G34*'Teine 12'!H34/'Teine 12'!G34</f>
        <v>1.2762500000000001</v>
      </c>
    </row>
    <row r="35" spans="2:9">
      <c r="B35" s="46"/>
      <c r="C35" s="279" t="str">
        <f>'Teine 12'!C35</f>
        <v>PRIA Piimatooted (piim, keefir R 2,5% ) (L)</v>
      </c>
      <c r="D35" s="281">
        <v>25</v>
      </c>
      <c r="E35" s="76">
        <f>D35*'Teine 12'!E35/'Teine 12'!D35</f>
        <v>14.1</v>
      </c>
      <c r="F35" s="76">
        <f>E35*'Teine 12'!F35/'Teine 12'!E35</f>
        <v>1.22</v>
      </c>
      <c r="G35" s="76">
        <f>F35*'Teine 12'!G35/'Teine 12'!F35</f>
        <v>0.64</v>
      </c>
      <c r="H35" s="76">
        <f>G35*'Teine 12'!H35/'Teine 12'!G35</f>
        <v>0.86</v>
      </c>
      <c r="I35" s="51"/>
    </row>
    <row r="36" spans="2:9">
      <c r="B36" s="63"/>
      <c r="C36" s="279" t="str">
        <f>'Teine 12'!C36</f>
        <v>Mahl (erinevad maitsed)</v>
      </c>
      <c r="D36" s="282">
        <v>25</v>
      </c>
      <c r="E36" s="76">
        <f>D36*'Teine 12'!E36/'Teine 12'!D36</f>
        <v>12.132200000000001</v>
      </c>
      <c r="F36" s="76">
        <f>E36*'Teine 12'!F36/'Teine 12'!E36</f>
        <v>2.9455000000000005</v>
      </c>
      <c r="G36" s="76">
        <f>F36*'Teine 12'!G36/'Teine 12'!F36</f>
        <v>1.2500000000000001E-2</v>
      </c>
      <c r="H36" s="76">
        <f>G36*'Teine 12'!H36/'Teine 12'!G36</f>
        <v>9.0749999999999997E-2</v>
      </c>
    </row>
    <row r="37" spans="2:9">
      <c r="B37" s="63"/>
      <c r="C37" s="279" t="str">
        <f>'Teine 12'!C37</f>
        <v>Joogijogurt R 1,5%, maitsestatud (L)</v>
      </c>
      <c r="D37" s="282">
        <v>25</v>
      </c>
      <c r="E37" s="76">
        <f>D37*'Teine 12'!E37/'Teine 12'!D37</f>
        <v>18.686499999999999</v>
      </c>
      <c r="F37" s="76">
        <f>E37*'Teine 12'!F37/'Teine 12'!E37</f>
        <v>3.0307499999999998</v>
      </c>
      <c r="G37" s="76">
        <f>F37*'Teine 12'!G37/'Teine 12'!F37</f>
        <v>0.375</v>
      </c>
      <c r="H37" s="76">
        <f>G37*'Teine 12'!H37/'Teine 12'!G37</f>
        <v>0.80000000000000016</v>
      </c>
    </row>
    <row r="38" spans="2:9">
      <c r="B38" s="63"/>
      <c r="C38" s="279" t="str">
        <f>'Teine 12'!C38</f>
        <v>Tee, suhkruta</v>
      </c>
      <c r="D38" s="282">
        <v>50</v>
      </c>
      <c r="E38" s="76">
        <f>D38*'Teine 12'!E38/'Teine 12'!D38</f>
        <v>0.2</v>
      </c>
      <c r="F38" s="76">
        <f>E38*'Teine 12'!F38/'Teine 12'!E38</f>
        <v>0</v>
      </c>
      <c r="G38" s="76">
        <v>0</v>
      </c>
      <c r="H38" s="76">
        <v>0.05</v>
      </c>
    </row>
    <row r="39" spans="2:9">
      <c r="B39" s="43"/>
      <c r="C39" s="279" t="str">
        <f>'Teine 12'!C39</f>
        <v>Rukkileiva (3 sorti) - ja sepikutoodete valik  (G)</v>
      </c>
      <c r="D39" s="283">
        <v>40</v>
      </c>
      <c r="E39" s="76">
        <f>D39*'Teine 12'!E39/'Teine 12'!D39</f>
        <v>98.48</v>
      </c>
      <c r="F39" s="76">
        <f>E39*'Teine 12'!F39/'Teine 12'!E39</f>
        <v>20.92</v>
      </c>
      <c r="G39" s="76">
        <f>F39*'Teine 12'!G39/'Teine 12'!F39</f>
        <v>0.80000000000000016</v>
      </c>
      <c r="H39" s="76">
        <f>G39*'Teine 12'!H39/'Teine 12'!G39</f>
        <v>2.8600000000000008</v>
      </c>
    </row>
    <row r="40" spans="2:9">
      <c r="B40" s="63"/>
      <c r="C40" s="279" t="str">
        <f>'Teine 12'!C40</f>
        <v>Kapsas (PRIA)</v>
      </c>
      <c r="D40" s="281">
        <v>100</v>
      </c>
      <c r="E40" s="76">
        <f>D40*'Teine 12'!E40/'Teine 12'!D40</f>
        <v>30.2</v>
      </c>
      <c r="F40" s="76">
        <f>E40*'Teine 12'!F40/'Teine 12'!E40</f>
        <v>7.44</v>
      </c>
      <c r="G40" s="76">
        <f>F40*'Teine 12'!G40/'Teine 12'!F40</f>
        <v>0.1</v>
      </c>
      <c r="H40" s="76">
        <f>G40*'Teine 12'!H40/'Teine 12'!G40</f>
        <v>1.2</v>
      </c>
    </row>
    <row r="41" spans="2:9" s="73" customFormat="1">
      <c r="B41" s="30"/>
      <c r="C41" s="107" t="s">
        <v>7</v>
      </c>
      <c r="D41" s="33"/>
      <c r="E41" s="33">
        <f>SUM(E25:E40)</f>
        <v>568.09218333333342</v>
      </c>
      <c r="F41" s="33">
        <f>SUM(F25:F40)</f>
        <v>79.292183333333327</v>
      </c>
      <c r="G41" s="33">
        <f>SUM(G25:G40)</f>
        <v>21.435233333333336</v>
      </c>
      <c r="H41" s="33">
        <f>SUM(H25:H40)</f>
        <v>19.876483333333333</v>
      </c>
    </row>
    <row r="42" spans="2:9">
      <c r="B42" s="67"/>
      <c r="C42" s="84"/>
    </row>
    <row r="43" spans="2:9" s="52" customFormat="1" ht="24" customHeight="1">
      <c r="B43" s="25" t="s">
        <v>10</v>
      </c>
      <c r="C43" s="86"/>
      <c r="D43" s="87" t="s">
        <v>1</v>
      </c>
      <c r="E43" s="87" t="s">
        <v>2</v>
      </c>
      <c r="F43" s="54" t="s">
        <v>3</v>
      </c>
      <c r="G43" s="87" t="s">
        <v>4</v>
      </c>
      <c r="H43" s="87" t="s">
        <v>5</v>
      </c>
    </row>
    <row r="44" spans="2:9">
      <c r="B44" s="43" t="s">
        <v>6</v>
      </c>
      <c r="C44" s="310" t="str">
        <f>'Teine 12'!C44</f>
        <v>Rassolnik kanalihaga (G)</v>
      </c>
      <c r="D44" s="311">
        <v>100</v>
      </c>
      <c r="E44" s="312">
        <f>D44*'Teine 12'!E44/'Teine 12'!D44</f>
        <v>44.783999999999999</v>
      </c>
      <c r="F44" s="312">
        <f>D44*'Teine 12'!F44/'Teine 12'!D44</f>
        <v>7.25</v>
      </c>
      <c r="G44" s="312">
        <f>D44*'Teine 12'!G44/'Teine 12'!D44</f>
        <v>0.34399999999999992</v>
      </c>
      <c r="H44" s="312">
        <f>D44*'Teine 12'!H44/'Teine 12'!D44</f>
        <v>3.55</v>
      </c>
    </row>
    <row r="45" spans="2:9">
      <c r="B45" s="43" t="s">
        <v>17</v>
      </c>
      <c r="C45" s="155" t="str">
        <f>'Teine 12'!C45</f>
        <v>Rassolnik põldubadega (G) (mahe)</v>
      </c>
      <c r="D45" s="55">
        <v>100</v>
      </c>
      <c r="E45" s="55">
        <f>D45*'Teine 12'!E45/'Teine 12'!D45</f>
        <v>42.314999999999998</v>
      </c>
      <c r="F45" s="55">
        <f>D45*'Teine 12'!F45/'Teine 12'!D45</f>
        <v>9.3000000000000007</v>
      </c>
      <c r="G45" s="55">
        <f>D45*'Teine 12'!G45/'Teine 12'!D45</f>
        <v>0.20499999999999996</v>
      </c>
      <c r="H45" s="55">
        <f>D45*'Teine 12'!H45/'Teine 12'!D45</f>
        <v>1.5589999999999999</v>
      </c>
    </row>
    <row r="46" spans="2:9">
      <c r="B46" s="307"/>
      <c r="C46" s="155" t="str">
        <f>'Teine 12'!C46</f>
        <v>Hapukoor R 10% (L)</v>
      </c>
      <c r="D46" s="55">
        <v>10</v>
      </c>
      <c r="E46" s="55">
        <f>D46*'Teine 12'!E46/'Teine 12'!D46</f>
        <v>11.840000000000002</v>
      </c>
      <c r="F46" s="55">
        <f>E46*'Teine 12'!F46/'Teine 12'!E46</f>
        <v>0.40999999999999992</v>
      </c>
      <c r="G46" s="55">
        <f>F46*'Teine 12'!G46/'Teine 12'!F46</f>
        <v>1</v>
      </c>
      <c r="H46" s="55">
        <f>G46*'Teine 12'!H46/'Teine 12'!G46</f>
        <v>0.3</v>
      </c>
    </row>
    <row r="47" spans="2:9">
      <c r="B47" s="46"/>
      <c r="C47" s="313" t="str">
        <f>'Teine 12'!C47</f>
        <v>Karamellipuding keedisega (L)</v>
      </c>
      <c r="D47" s="314">
        <v>100</v>
      </c>
      <c r="E47" s="314">
        <f>D47*'Teine 12'!E47/'Teine 12'!D47</f>
        <v>90.767499999999984</v>
      </c>
      <c r="F47" s="314">
        <f>D47*'Teine 12'!F47/'Teine 12'!D47</f>
        <v>18.55875</v>
      </c>
      <c r="G47" s="314">
        <f>D47*'Teine 12'!G47/'Teine 12'!D47</f>
        <v>1.1675</v>
      </c>
      <c r="H47" s="314">
        <f>D47*'Teine 12'!H47/'Teine 12'!D47</f>
        <v>1.5062500000000001</v>
      </c>
    </row>
    <row r="48" spans="2:9" s="52" customFormat="1">
      <c r="B48" s="46"/>
      <c r="C48" s="155" t="str">
        <f>'Teine 12'!C48</f>
        <v>Vanilli-kohupiimakreem (L)</v>
      </c>
      <c r="D48" s="78">
        <v>100</v>
      </c>
      <c r="E48" s="76">
        <f>D48*'Teine 12'!E48/'Teine 12'!D48</f>
        <v>163</v>
      </c>
      <c r="F48" s="76">
        <f>D48*'Teine 12'!F48/'Teine 12'!D48</f>
        <v>13.8</v>
      </c>
      <c r="G48" s="76">
        <f>D48*'Teine 12'!G48/'Teine 12'!D48</f>
        <v>9.5500000000000007</v>
      </c>
      <c r="H48" s="76">
        <f>D48*'Teine 12'!H48/'Teine 12'!D48</f>
        <v>4.72</v>
      </c>
    </row>
    <row r="49" spans="2:11">
      <c r="B49" s="46"/>
      <c r="C49" s="155" t="str">
        <f>'Teine 12'!C49</f>
        <v>PRIA Piimatooted (piim, keefir R 2,5% ) (L)</v>
      </c>
      <c r="D49" s="127">
        <v>25</v>
      </c>
      <c r="E49" s="76">
        <f>D49*'Teine 12'!E49/'Teine 12'!D49</f>
        <v>14.1</v>
      </c>
      <c r="F49" s="76">
        <f>D49*'Teine 12'!F49/'Teine 12'!D49</f>
        <v>1.22</v>
      </c>
      <c r="G49" s="76">
        <f>D49*'Teine 12'!G49/'Teine 12'!D49</f>
        <v>0.64</v>
      </c>
      <c r="H49" s="76">
        <f>D49*'Teine 12'!H49/'Teine 12'!D49</f>
        <v>0.86</v>
      </c>
      <c r="I49" s="51"/>
      <c r="J49" s="51"/>
      <c r="K49" s="51"/>
    </row>
    <row r="50" spans="2:11">
      <c r="B50" s="63"/>
      <c r="C50" s="155" t="str">
        <f>'Teine 12'!C50</f>
        <v>Mahl (erinevad maitsed)</v>
      </c>
      <c r="D50" s="55">
        <v>25</v>
      </c>
      <c r="E50" s="76">
        <f>D50*'Teine 12'!E50/'Teine 12'!D50</f>
        <v>12.132200000000001</v>
      </c>
      <c r="F50" s="76">
        <f>D50*'Teine 12'!F50/'Teine 12'!D50</f>
        <v>2.9455</v>
      </c>
      <c r="G50" s="76">
        <f>D50*'Teine 12'!G50/'Teine 12'!D50</f>
        <v>1.2500000000000001E-2</v>
      </c>
      <c r="H50" s="76">
        <f>D50*'Teine 12'!H50/'Teine 12'!D50</f>
        <v>9.0749999999999997E-2</v>
      </c>
    </row>
    <row r="51" spans="2:11">
      <c r="B51" s="63"/>
      <c r="C51" s="155" t="str">
        <f>'Teine 12'!C51</f>
        <v>Joogijogurt R 1,5%, maitsestatud (L)</v>
      </c>
      <c r="D51" s="55">
        <v>25</v>
      </c>
      <c r="E51" s="76">
        <f>D51*'Teine 12'!E51/'Teine 12'!D51</f>
        <v>18.686499999999999</v>
      </c>
      <c r="F51" s="76">
        <f>D51*'Teine 12'!F51/'Teine 12'!D51</f>
        <v>3.0307499999999998</v>
      </c>
      <c r="G51" s="76">
        <f>D51*'Teine 12'!G51/'Teine 12'!D51</f>
        <v>0.375</v>
      </c>
      <c r="H51" s="76">
        <f>D51*'Teine 12'!H51/'Teine 12'!D51</f>
        <v>0.8</v>
      </c>
    </row>
    <row r="52" spans="2:11">
      <c r="B52" s="63"/>
      <c r="C52" s="155" t="str">
        <f>'Teine 12'!C52</f>
        <v>Tee, suhkruta</v>
      </c>
      <c r="D52" s="55">
        <v>50</v>
      </c>
      <c r="E52" s="76">
        <f>D52*'Teine 12'!E52/'Teine 12'!D52</f>
        <v>0.2</v>
      </c>
      <c r="F52" s="76">
        <f>D52*'Teine 12'!F52/'Teine 12'!D52</f>
        <v>0</v>
      </c>
      <c r="G52" s="76">
        <f>D52*'Teine 12'!G52/'Teine 12'!D52</f>
        <v>0</v>
      </c>
      <c r="H52" s="76">
        <f>D52*'Teine 12'!H52/'Teine 12'!D52</f>
        <v>0.05</v>
      </c>
    </row>
    <row r="53" spans="2:11">
      <c r="B53" s="63"/>
      <c r="C53" s="155" t="str">
        <f>'Teine 12'!C53</f>
        <v>Rukkileiva (3 sorti) - ja sepikutoodete valik  (G)</v>
      </c>
      <c r="D53" s="55">
        <v>40</v>
      </c>
      <c r="E53" s="76">
        <f>D53*'Teine 12'!E53/'Teine 12'!D53</f>
        <v>98.48</v>
      </c>
      <c r="F53" s="76">
        <f>D53*'Teine 12'!F53/'Teine 12'!D53</f>
        <v>20.92</v>
      </c>
      <c r="G53" s="76">
        <f>D53*'Teine 12'!G53/'Teine 12'!D53</f>
        <v>0.8</v>
      </c>
      <c r="H53" s="76">
        <f>D53*'Teine 12'!H53/'Teine 12'!D53</f>
        <v>2.86</v>
      </c>
    </row>
    <row r="54" spans="2:11">
      <c r="B54" s="63"/>
      <c r="C54" s="155" t="str">
        <f>'Teine 12'!C54</f>
        <v>Porgand (PRIA)</v>
      </c>
      <c r="D54" s="104">
        <v>100</v>
      </c>
      <c r="E54" s="76">
        <f>D54*'Teine 12'!E54/'Teine 12'!D54</f>
        <v>32.4</v>
      </c>
      <c r="F54" s="76">
        <f>D54*'Teine 12'!F54/'Teine 12'!D54</f>
        <v>5.6</v>
      </c>
      <c r="G54" s="76">
        <f>D54*'Teine 12'!G54/'Teine 12'!D54</f>
        <v>0.2</v>
      </c>
      <c r="H54" s="76">
        <f>D54*'Teine 12'!H54/'Teine 12'!D54</f>
        <v>0.6</v>
      </c>
    </row>
    <row r="55" spans="2:11" s="73" customFormat="1">
      <c r="B55" s="30"/>
      <c r="C55" s="107" t="s">
        <v>7</v>
      </c>
      <c r="D55" s="117"/>
      <c r="E55" s="117">
        <f>SUM(E44:E54)</f>
        <v>528.7052000000001</v>
      </c>
      <c r="F55" s="117">
        <f t="shared" ref="F55:H55" si="1">SUM(F44:F54)</f>
        <v>83.034999999999997</v>
      </c>
      <c r="G55" s="117">
        <f t="shared" si="1"/>
        <v>14.294</v>
      </c>
      <c r="H55" s="117">
        <f t="shared" si="1"/>
        <v>16.896000000000001</v>
      </c>
    </row>
    <row r="56" spans="2:11">
      <c r="B56" s="61"/>
      <c r="C56" s="84"/>
      <c r="D56" s="51"/>
    </row>
    <row r="57" spans="2:11" s="52" customFormat="1" ht="24" customHeight="1">
      <c r="B57" s="25" t="s">
        <v>11</v>
      </c>
      <c r="C57" s="75"/>
      <c r="D57" s="54" t="s">
        <v>1</v>
      </c>
      <c r="E57" s="54" t="s">
        <v>2</v>
      </c>
      <c r="F57" s="54" t="s">
        <v>3</v>
      </c>
      <c r="G57" s="54" t="s">
        <v>4</v>
      </c>
      <c r="H57" s="54" t="s">
        <v>5</v>
      </c>
    </row>
    <row r="58" spans="2:11">
      <c r="B58" s="43" t="s">
        <v>6</v>
      </c>
      <c r="C58" s="155" t="str">
        <f>'Teine 12'!C58</f>
        <v>Kalapada värviliste köögiviljadega</v>
      </c>
      <c r="D58" s="64">
        <v>50</v>
      </c>
      <c r="E58" s="108">
        <f>D58*'Teine 12'!E58/'Teine 12'!D58</f>
        <v>64.447500000000005</v>
      </c>
      <c r="F58" s="108">
        <f>D58*'Teine 12'!F58/'Teine 12'!D58</f>
        <v>1.6909999999999998</v>
      </c>
      <c r="G58" s="108">
        <f>D58*'Teine 12'!G58/'Teine 12'!D58</f>
        <v>2.42</v>
      </c>
      <c r="H58" s="108">
        <f>D58*'Teine 12'!H58/'Teine 12'!D58</f>
        <v>9.2535000000000007</v>
      </c>
    </row>
    <row r="59" spans="2:11">
      <c r="B59" s="43" t="s">
        <v>17</v>
      </c>
      <c r="C59" s="155" t="str">
        <f>'Teine 12'!C59</f>
        <v>Läätsepada värviliste köögiviljadega (mahe)</v>
      </c>
      <c r="D59" s="64">
        <v>50</v>
      </c>
      <c r="E59" s="108">
        <f>D59*'Teine 12'!E59/'Teine 12'!D59</f>
        <v>39.805500000000009</v>
      </c>
      <c r="F59" s="108">
        <f>D59*'Teine 12'!F59/'Teine 12'!D59</f>
        <v>5.8594999999999997</v>
      </c>
      <c r="G59" s="108">
        <f>D59*'Teine 12'!G59/'Teine 12'!D59</f>
        <v>1.62</v>
      </c>
      <c r="H59" s="108">
        <f>D59*'Teine 12'!H59/'Teine 12'!D59</f>
        <v>1.1234999999999999</v>
      </c>
    </row>
    <row r="60" spans="2:11">
      <c r="B60" s="43"/>
      <c r="C60" s="155" t="str">
        <f>'Teine 12'!C60</f>
        <v>Kuskuss, keedetud (mahe) (G)</v>
      </c>
      <c r="D60" s="64">
        <v>50</v>
      </c>
      <c r="E60" s="108">
        <f>D60*'Teine 12'!E60/'Teine 12'!D60</f>
        <v>64.076499999999982</v>
      </c>
      <c r="F60" s="108">
        <f>D60*'Teine 12'!F60/'Teine 12'!D60</f>
        <v>13.579499999999998</v>
      </c>
      <c r="G60" s="108">
        <f>D60*'Teine 12'!G60/'Teine 12'!D60</f>
        <v>0.34449999999999997</v>
      </c>
      <c r="H60" s="108">
        <f>D60*'Teine 12'!H60/'Teine 12'!D60</f>
        <v>1.9679999999999997</v>
      </c>
    </row>
    <row r="61" spans="2:11">
      <c r="B61" s="43"/>
      <c r="C61" s="155" t="str">
        <f>'Teine 12'!C61</f>
        <v xml:space="preserve">Riis, aurutatud </v>
      </c>
      <c r="D61" s="64">
        <v>50</v>
      </c>
      <c r="E61" s="108">
        <f>D61*'Teine 12'!E61/'Teine 12'!D61</f>
        <v>78.851000000000013</v>
      </c>
      <c r="F61" s="108">
        <f>D61*'Teine 12'!F61/'Teine 12'!D61</f>
        <v>13.437999999999999</v>
      </c>
      <c r="G61" s="108">
        <f>D61*'Teine 12'!G61/'Teine 12'!D61</f>
        <v>2.371</v>
      </c>
      <c r="H61" s="108">
        <f>D61*'Teine 12'!H61/'Teine 12'!D61</f>
        <v>1.1385000000000001</v>
      </c>
    </row>
    <row r="62" spans="2:11">
      <c r="B62" s="43"/>
      <c r="C62" s="155" t="str">
        <f>'Teine 12'!C62</f>
        <v>Rooskapsas, röstitud</v>
      </c>
      <c r="D62" s="64">
        <v>50</v>
      </c>
      <c r="E62" s="108">
        <f>D62*'Teine 12'!E62/'Teine 12'!D62</f>
        <v>22.877800000000001</v>
      </c>
      <c r="F62" s="108">
        <f>D62*'Teine 12'!F62/'Teine 12'!D62</f>
        <v>3.7949999999999999</v>
      </c>
      <c r="G62" s="108">
        <f>D62*'Teine 12'!G62/'Teine 12'!D62</f>
        <v>0.27500000000000002</v>
      </c>
      <c r="H62" s="108">
        <f>D62*'Teine 12'!H62/'Teine 12'!D62</f>
        <v>2.4750000000000001</v>
      </c>
    </row>
    <row r="63" spans="2:11">
      <c r="B63" s="43"/>
      <c r="C63" s="155" t="str">
        <f>'Teine 12'!C63</f>
        <v>Mahla-õlikaste</v>
      </c>
      <c r="D63" s="134">
        <v>5</v>
      </c>
      <c r="E63" s="108">
        <f>D63*'Teine 12'!E63/'Teine 12'!D63</f>
        <v>32.189399999999999</v>
      </c>
      <c r="F63" s="108">
        <f>D63*'Teine 12'!F63/'Teine 12'!D63</f>
        <v>9.7050000000000011E-2</v>
      </c>
      <c r="G63" s="108">
        <f>D63*'Teine 12'!G63/'Teine 12'!D63</f>
        <v>3.5305500000000003</v>
      </c>
      <c r="H63" s="108">
        <f>D63*'Teine 12'!H63/'Teine 12'!D63</f>
        <v>1.3550000000000001E-2</v>
      </c>
    </row>
    <row r="64" spans="2:11">
      <c r="B64" s="43"/>
      <c r="C64" s="155" t="str">
        <f>'Teine 12'!C64</f>
        <v>Jogurtikaste, murulaugu ja tilliga</v>
      </c>
      <c r="D64" s="64">
        <v>30</v>
      </c>
      <c r="E64" s="108">
        <f>D64*'Teine 12'!E64/'Teine 12'!D64</f>
        <v>12.1602</v>
      </c>
      <c r="F64" s="108">
        <f>D64*'Teine 12'!F64/'Teine 12'!D64</f>
        <v>1.5966</v>
      </c>
      <c r="G64" s="108">
        <f>D64*'Teine 12'!G64/'Teine 12'!D64</f>
        <v>0.14940000000000001</v>
      </c>
      <c r="H64" s="108">
        <f>D64*'Teine 12'!H64/'Teine 12'!D64</f>
        <v>1.1399999999999999</v>
      </c>
    </row>
    <row r="65" spans="2:10">
      <c r="B65" s="43"/>
      <c r="C65" s="155" t="str">
        <f>'Teine 12'!C65</f>
        <v>Porgandi-mangosalat (mahe porgand)</v>
      </c>
      <c r="D65" s="64">
        <v>50</v>
      </c>
      <c r="E65" s="108">
        <f>D65*'Teine 12'!E65/'Teine 12'!D65</f>
        <v>23.242999999999999</v>
      </c>
      <c r="F65" s="108">
        <f>D65*'Teine 12'!F65/'Teine 12'!D65</f>
        <v>4.7675000000000001</v>
      </c>
      <c r="G65" s="108">
        <f>D65*'Teine 12'!G65/'Teine 12'!D65</f>
        <v>0.624</v>
      </c>
      <c r="H65" s="108">
        <f>D65*'Teine 12'!H65/'Teine 12'!D65</f>
        <v>0.29699999999999999</v>
      </c>
    </row>
    <row r="66" spans="2:10">
      <c r="B66" s="43"/>
      <c r="C66" s="155" t="str">
        <f>'Teine 12'!C66</f>
        <v>Hiina kapsas, tomat, mais</v>
      </c>
      <c r="D66" s="64">
        <v>30</v>
      </c>
      <c r="E66" s="108">
        <f>D66*'Teine 12'!E66/'Teine 12'!D66</f>
        <v>12.058</v>
      </c>
      <c r="F66" s="108">
        <f>D66*'Teine 12'!F66/'Teine 12'!D66</f>
        <v>2.4850000000000003</v>
      </c>
      <c r="G66" s="108">
        <f>D66*'Teine 12'!G66/'Teine 12'!D66</f>
        <v>0.19000000000000003</v>
      </c>
      <c r="H66" s="108">
        <f>D66*'Teine 12'!H66/'Teine 12'!D66</f>
        <v>0.51</v>
      </c>
    </row>
    <row r="67" spans="2:10">
      <c r="B67" s="43"/>
      <c r="C67" s="155" t="str">
        <f>'Teine 12'!C67</f>
        <v>Seemnesegu (mahe)</v>
      </c>
      <c r="D67" s="64">
        <v>10</v>
      </c>
      <c r="E67" s="108">
        <f>D67*'Teine 12'!E67/'Teine 12'!D67</f>
        <v>61.163499999999999</v>
      </c>
      <c r="F67" s="108">
        <f>D67*'Teine 12'!F67/'Teine 12'!D67</f>
        <v>1.2975000000000001</v>
      </c>
      <c r="G67" s="108">
        <f>D67*'Teine 12'!G67/'Teine 12'!D67</f>
        <v>5.3405000000000005</v>
      </c>
      <c r="H67" s="108">
        <f>D67*'Teine 12'!H67/'Teine 12'!D67</f>
        <v>2.5525000000000002</v>
      </c>
    </row>
    <row r="68" spans="2:10">
      <c r="B68" s="43"/>
      <c r="C68" s="155" t="str">
        <f>'Teine 12'!C68</f>
        <v>PRIA Piimatooted (piim, keefir R 2,5% ) (L)</v>
      </c>
      <c r="D68" s="64">
        <v>25</v>
      </c>
      <c r="E68" s="108">
        <f>D68*'Teine 12'!E68/'Teine 12'!D68</f>
        <v>14.1</v>
      </c>
      <c r="F68" s="108">
        <f>D68*'Teine 12'!F68/'Teine 12'!D68</f>
        <v>1.22</v>
      </c>
      <c r="G68" s="108">
        <f>D68*'Teine 12'!G68/'Teine 12'!D68</f>
        <v>0.64</v>
      </c>
      <c r="H68" s="108">
        <f>D68*'Teine 12'!H68/'Teine 12'!D68</f>
        <v>0.86</v>
      </c>
    </row>
    <row r="69" spans="2:10" s="4" customFormat="1">
      <c r="B69" s="27"/>
      <c r="C69" s="155" t="str">
        <f>'Teine 12'!C69</f>
        <v>Mahl (erinevad maitsed)</v>
      </c>
      <c r="D69" s="104">
        <v>25</v>
      </c>
      <c r="E69" s="108">
        <f>D69*'Teine 12'!E69/'Teine 12'!D69</f>
        <v>12.132200000000001</v>
      </c>
      <c r="F69" s="108">
        <f>D69*'Teine 12'!F69/'Teine 12'!D69</f>
        <v>2.9455</v>
      </c>
      <c r="G69" s="108">
        <f>D69*'Teine 12'!G69/'Teine 12'!D69</f>
        <v>1.2500000000000001E-2</v>
      </c>
      <c r="H69" s="108">
        <f>D69*'Teine 12'!H69/'Teine 12'!D69</f>
        <v>9.0749999999999997E-2</v>
      </c>
    </row>
    <row r="70" spans="2:10">
      <c r="B70" s="63"/>
      <c r="C70" s="155" t="str">
        <f>'Teine 12'!C70</f>
        <v>Joogijogurt R 1,5%, maitsestatud (L)</v>
      </c>
      <c r="D70" s="132">
        <v>25</v>
      </c>
      <c r="E70" s="108">
        <f>D70*'Teine 12'!E70/'Teine 12'!D70</f>
        <v>18.686499999999999</v>
      </c>
      <c r="F70" s="108">
        <f>D70*'Teine 12'!F70/'Teine 12'!D70</f>
        <v>3.0307499999999998</v>
      </c>
      <c r="G70" s="108">
        <f>D70*'Teine 12'!G70/'Teine 12'!D70</f>
        <v>0.375</v>
      </c>
      <c r="H70" s="108">
        <f>D70*'Teine 12'!H70/'Teine 12'!D70</f>
        <v>0.8</v>
      </c>
    </row>
    <row r="71" spans="2:10">
      <c r="B71" s="46"/>
      <c r="C71" s="155" t="str">
        <f>'Teine 12'!C71</f>
        <v>Tee, suhkruta</v>
      </c>
      <c r="D71" s="93">
        <v>50</v>
      </c>
      <c r="E71" s="108">
        <f>D71*'Teine 12'!E71/'Teine 12'!D71</f>
        <v>0.2</v>
      </c>
      <c r="F71" s="108">
        <f>D71*'Teine 12'!F71/'Teine 12'!D71</f>
        <v>0</v>
      </c>
      <c r="G71" s="108">
        <f>D71*'Teine 12'!G71/'Teine 12'!D71</f>
        <v>0</v>
      </c>
      <c r="H71" s="108">
        <f>D71*'Teine 12'!H71/'Teine 12'!D71</f>
        <v>0.05</v>
      </c>
    </row>
    <row r="72" spans="2:10">
      <c r="B72" s="46"/>
      <c r="C72" s="155" t="str">
        <f>'Teine 12'!C72</f>
        <v>Rukkileiva (3 sorti) - ja sepikutoodete valik  (G)</v>
      </c>
      <c r="D72" s="93">
        <v>40</v>
      </c>
      <c r="E72" s="108">
        <f>D72*'Teine 12'!E72/'Teine 12'!D72</f>
        <v>98.48</v>
      </c>
      <c r="F72" s="108">
        <f>D72*'Teine 12'!F72/'Teine 12'!D72</f>
        <v>20.92</v>
      </c>
      <c r="G72" s="108">
        <f>D72*'Teine 12'!G72/'Teine 12'!D72</f>
        <v>0.8</v>
      </c>
      <c r="H72" s="108">
        <f>D72*'Teine 12'!H72/'Teine 12'!D72</f>
        <v>2.86</v>
      </c>
    </row>
    <row r="73" spans="2:10">
      <c r="B73" s="46"/>
      <c r="C73" s="155" t="str">
        <f>'Teine 12'!C73</f>
        <v>Pirn (PRIA)</v>
      </c>
      <c r="D73" s="129">
        <v>100</v>
      </c>
      <c r="E73" s="108">
        <f>D73*'Teine 12'!E73/'Teine 12'!D73</f>
        <v>40</v>
      </c>
      <c r="F73" s="108">
        <f>D73*'Teine 12'!F73/'Teine 12'!D73</f>
        <v>9.24</v>
      </c>
      <c r="G73" s="108">
        <f>D73*'Teine 12'!G73/'Teine 12'!D73</f>
        <v>0</v>
      </c>
      <c r="H73" s="108">
        <f>D73*'Teine 12'!H73/'Teine 12'!D73</f>
        <v>0.3</v>
      </c>
    </row>
    <row r="74" spans="2:10" s="73" customFormat="1">
      <c r="B74" s="30"/>
      <c r="C74" s="85" t="s">
        <v>7</v>
      </c>
      <c r="D74" s="33"/>
      <c r="E74" s="33">
        <f>SUM(E58:E73)</f>
        <v>594.47109999999998</v>
      </c>
      <c r="F74" s="33">
        <f>SUM(F58:F73)</f>
        <v>85.962900000000005</v>
      </c>
      <c r="G74" s="33">
        <f>SUM(G58:G73)</f>
        <v>18.692450000000001</v>
      </c>
      <c r="H74" s="33">
        <f>SUM(H58:H73)</f>
        <v>25.432300000000001</v>
      </c>
    </row>
    <row r="75" spans="2:10">
      <c r="B75" s="61"/>
      <c r="C75" s="84"/>
    </row>
    <row r="76" spans="2:10" s="52" customFormat="1" ht="24" customHeight="1">
      <c r="B76" s="25" t="s">
        <v>12</v>
      </c>
      <c r="C76" s="53"/>
      <c r="D76" s="54" t="s">
        <v>1</v>
      </c>
      <c r="E76" s="54" t="s">
        <v>2</v>
      </c>
      <c r="F76" s="54" t="s">
        <v>3</v>
      </c>
      <c r="G76" s="54" t="s">
        <v>4</v>
      </c>
      <c r="H76" s="54" t="s">
        <v>5</v>
      </c>
    </row>
    <row r="77" spans="2:10">
      <c r="B77" s="43" t="s">
        <v>6</v>
      </c>
      <c r="C77" s="279" t="str">
        <f>'Teine 12'!C77</f>
        <v>Ahjus küpsetatud kanakintsuliha (PT)</v>
      </c>
      <c r="D77" s="55">
        <v>50</v>
      </c>
      <c r="E77" s="55">
        <f>D77*'Teine 12'!E77/'Teine 12'!D77</f>
        <v>83.1</v>
      </c>
      <c r="F77" s="55">
        <f>E77*'Teine 12'!F77/'Teine 12'!E77</f>
        <v>0.56299999999999994</v>
      </c>
      <c r="G77" s="55">
        <f>F77*'Teine 12'!G77/'Teine 12'!F77</f>
        <v>3.55</v>
      </c>
      <c r="H77" s="55">
        <f>G77*'Teine 12'!H77/'Teine 12'!G77</f>
        <v>11.999999999999998</v>
      </c>
      <c r="J77" s="278"/>
    </row>
    <row r="78" spans="2:10">
      <c r="B78" s="43" t="s">
        <v>17</v>
      </c>
      <c r="C78" s="279" t="str">
        <f>'Teine 12'!C78</f>
        <v>Suvikõrvitsa-spinatikotletid juustuga (G, L, PT) (mahe)</v>
      </c>
      <c r="D78" s="55">
        <v>50</v>
      </c>
      <c r="E78" s="55">
        <f>D78*'Teine 12'!E78/'Teine 12'!D78</f>
        <v>62.7</v>
      </c>
      <c r="F78" s="55">
        <f>E78*'Teine 12'!F78/'Teine 12'!E78</f>
        <v>5.43</v>
      </c>
      <c r="G78" s="55">
        <f>F78*'Teine 12'!G78/'Teine 12'!F78</f>
        <v>2.9699999999999998</v>
      </c>
      <c r="H78" s="55">
        <f>G78*'Teine 12'!H78/'Teine 12'!G78</f>
        <v>2.9699999999999998</v>
      </c>
    </row>
    <row r="79" spans="2:10">
      <c r="B79" s="301"/>
      <c r="C79" s="279" t="str">
        <f>'Teine 12'!C79</f>
        <v>Kartuli-porgandipüree (L)</v>
      </c>
      <c r="D79" s="55">
        <v>50</v>
      </c>
      <c r="E79" s="55">
        <f>D79*'Teine 12'!E79/'Teine 12'!D79</f>
        <v>37.827500000000001</v>
      </c>
      <c r="F79" s="55">
        <f>E79*'Teine 12'!F79/'Teine 12'!E79</f>
        <v>7.9924999999999988</v>
      </c>
      <c r="G79" s="55">
        <f>F79*'Teine 12'!G79/'Teine 12'!F79</f>
        <v>0.32750000000000001</v>
      </c>
      <c r="H79" s="55">
        <f>G79*'Teine 12'!H79/'Teine 12'!G79</f>
        <v>1.1325000000000001</v>
      </c>
    </row>
    <row r="80" spans="2:10">
      <c r="B80" s="301"/>
      <c r="C80" s="279" t="str">
        <f>'Teine 12'!C80</f>
        <v>Bulgur, keedetud (G) (mahe)</v>
      </c>
      <c r="D80" s="55">
        <v>50</v>
      </c>
      <c r="E80" s="55">
        <f>D80*'Teine 12'!E80/'Teine 12'!D80</f>
        <v>58.399000000000001</v>
      </c>
      <c r="F80" s="55">
        <f>E80*'Teine 12'!F80/'Teine 12'!E80</f>
        <v>12.448</v>
      </c>
      <c r="G80" s="55">
        <f>F80*'Teine 12'!G80/'Teine 12'!F80</f>
        <v>0.377</v>
      </c>
      <c r="H80" s="55">
        <f>G80*'Teine 12'!H80/'Teine 12'!G80</f>
        <v>1.9350000000000001</v>
      </c>
    </row>
    <row r="81" spans="2:13">
      <c r="B81" s="301"/>
      <c r="C81" s="279" t="str">
        <f>'Teine 12'!C81</f>
        <v>Pastinaak, röstitud</v>
      </c>
      <c r="D81" s="88">
        <v>50</v>
      </c>
      <c r="E81" s="55">
        <f>D81*'Teine 12'!E81/'Teine 12'!D81</f>
        <v>33.908000000000001</v>
      </c>
      <c r="F81" s="55">
        <f>E81*'Teine 12'!F81/'Teine 12'!E81</f>
        <v>8.3714999999999993</v>
      </c>
      <c r="G81" s="55">
        <f>F81*'Teine 12'!G81/'Teine 12'!F81</f>
        <v>0.316</v>
      </c>
      <c r="H81" s="55">
        <f>G81*'Teine 12'!H81/'Teine 12'!G81</f>
        <v>0.89500000000000002</v>
      </c>
    </row>
    <row r="82" spans="2:13">
      <c r="B82" s="301"/>
      <c r="C82" s="279" t="str">
        <f>'Teine 12'!C82</f>
        <v xml:space="preserve">Tomatikaste ürtidega </v>
      </c>
      <c r="D82" s="55">
        <v>50</v>
      </c>
      <c r="E82" s="55">
        <f>D82*'Teine 12'!E82/'Teine 12'!D82</f>
        <v>46</v>
      </c>
      <c r="F82" s="55">
        <f>E82*'Teine 12'!F82/'Teine 12'!E82</f>
        <v>7.9</v>
      </c>
      <c r="G82" s="55">
        <f>F82*'Teine 12'!G82/'Teine 12'!F82</f>
        <v>1.07</v>
      </c>
      <c r="H82" s="55">
        <f>G82*'Teine 12'!H82/'Teine 12'!G82</f>
        <v>0.89</v>
      </c>
      <c r="I82" s="51"/>
      <c r="J82" s="51"/>
      <c r="K82" s="51"/>
    </row>
    <row r="83" spans="2:13">
      <c r="B83" s="301"/>
      <c r="C83" s="279" t="str">
        <f>'Teine 12'!C83</f>
        <v>Mahla-õlikaste</v>
      </c>
      <c r="D83" s="55">
        <v>5</v>
      </c>
      <c r="E83" s="55">
        <f>D83*'Teine 12'!E83/'Teine 12'!D83</f>
        <v>32.189399999999999</v>
      </c>
      <c r="F83" s="55">
        <f>E83*'Teine 12'!F83/'Teine 12'!E83</f>
        <v>9.7050000000000011E-2</v>
      </c>
      <c r="G83" s="55">
        <f>F83*'Teine 12'!G83/'Teine 12'!F83</f>
        <v>3.5305500000000003</v>
      </c>
      <c r="H83" s="55">
        <f>G83*'Teine 12'!H83/'Teine 12'!G83</f>
        <v>1.3550000000000001E-2</v>
      </c>
    </row>
    <row r="84" spans="2:13">
      <c r="B84" s="301"/>
      <c r="C84" s="279" t="str">
        <f>'Teine 12'!C84</f>
        <v>Grillsalat (Hiina kapsas, tomat, kurk, punane sibul)</v>
      </c>
      <c r="D84" s="104">
        <v>50</v>
      </c>
      <c r="E84" s="55">
        <f>D84*'Teine 12'!E84/'Teine 12'!D84</f>
        <v>25.5</v>
      </c>
      <c r="F84" s="55">
        <f>E84*'Teine 12'!F84/'Teine 12'!E84</f>
        <v>3.19</v>
      </c>
      <c r="G84" s="55">
        <f>F84*'Teine 12'!G84/'Teine 12'!F84</f>
        <v>0.64600000000000002</v>
      </c>
      <c r="H84" s="55">
        <f>G84*'Teine 12'!H84/'Teine 12'!G84</f>
        <v>1.0900000000000001</v>
      </c>
    </row>
    <row r="85" spans="2:13">
      <c r="B85" s="301"/>
      <c r="C85" s="279" t="str">
        <f>'Teine 12'!C85</f>
        <v>Salatisegu, roheline hernes, kapsas</v>
      </c>
      <c r="D85" s="104">
        <v>30</v>
      </c>
      <c r="E85" s="55">
        <f>D85*'Teine 12'!E85/'Teine 12'!D85</f>
        <v>12.3</v>
      </c>
      <c r="F85" s="55">
        <f>E85*'Teine 12'!F85/'Teine 12'!E85</f>
        <v>2.4125000000000001</v>
      </c>
      <c r="G85" s="55">
        <f>F85*'Teine 12'!G85/'Teine 12'!F85</f>
        <v>0.11699999999999998</v>
      </c>
      <c r="H85" s="55">
        <f>G85*'Teine 12'!H85/'Teine 12'!G85</f>
        <v>0.91049999999999998</v>
      </c>
    </row>
    <row r="86" spans="2:13">
      <c r="B86" s="301"/>
      <c r="C86" s="279" t="str">
        <f>'Teine 12'!C86</f>
        <v>Seemnesegu (mahe)</v>
      </c>
      <c r="D86" s="55">
        <v>10</v>
      </c>
      <c r="E86" s="55">
        <f>D86*'Teine 12'!E86/'Teine 12'!D86</f>
        <v>61.163499999999999</v>
      </c>
      <c r="F86" s="55">
        <f>E86*'Teine 12'!F86/'Teine 12'!E86</f>
        <v>1.2975000000000001</v>
      </c>
      <c r="G86" s="55">
        <f>F86*'Teine 12'!G86/'Teine 12'!F86</f>
        <v>5.3405000000000005</v>
      </c>
      <c r="H86" s="55">
        <f>G86*'Teine 12'!H86/'Teine 12'!G86</f>
        <v>2.5525000000000002</v>
      </c>
      <c r="I86" s="51"/>
      <c r="J86" s="51"/>
      <c r="K86" s="51"/>
      <c r="L86" s="51"/>
      <c r="M86" s="51"/>
    </row>
    <row r="87" spans="2:13">
      <c r="B87" s="301"/>
      <c r="C87" s="279" t="str">
        <f>'Teine 12'!C87</f>
        <v>PRIA Piimatooted (piim, keefir R 2,5% ) (L)</v>
      </c>
      <c r="D87" s="55">
        <v>25</v>
      </c>
      <c r="E87" s="55">
        <f>D87*'Teine 12'!E87/'Teine 12'!D87</f>
        <v>14.1</v>
      </c>
      <c r="F87" s="55">
        <f>E87*'Teine 12'!F87/'Teine 12'!E87</f>
        <v>1.22</v>
      </c>
      <c r="G87" s="55">
        <f>F87*'Teine 12'!G87/'Teine 12'!F87</f>
        <v>0.64</v>
      </c>
      <c r="H87" s="55">
        <f>G87*'Teine 12'!H87/'Teine 12'!G87</f>
        <v>0.86</v>
      </c>
      <c r="I87" s="51"/>
      <c r="J87" s="51"/>
      <c r="K87" s="51"/>
      <c r="L87" s="51"/>
      <c r="M87" s="51"/>
    </row>
    <row r="88" spans="2:13">
      <c r="B88" s="301"/>
      <c r="C88" s="279" t="str">
        <f>'Teine 12'!C88</f>
        <v>Mahl (erinevad maitsed)</v>
      </c>
      <c r="D88" s="55">
        <v>25</v>
      </c>
      <c r="E88" s="55">
        <f>D88*'Teine 12'!E88/'Teine 12'!D88</f>
        <v>12.132200000000001</v>
      </c>
      <c r="F88" s="55">
        <f>E88*'Teine 12'!F88/'Teine 12'!E88</f>
        <v>2.9455000000000005</v>
      </c>
      <c r="G88" s="55">
        <f>F88*'Teine 12'!G88/'Teine 12'!F88</f>
        <v>1.2500000000000001E-2</v>
      </c>
      <c r="H88" s="55">
        <f>G88*'Teine 12'!H88/'Teine 12'!G88</f>
        <v>9.0749999999999997E-2</v>
      </c>
      <c r="I88" s="51"/>
      <c r="J88" s="51"/>
      <c r="K88" s="51"/>
      <c r="L88" s="51"/>
      <c r="M88" s="51"/>
    </row>
    <row r="89" spans="2:13">
      <c r="B89" s="301"/>
      <c r="C89" s="279" t="str">
        <f>'Teine 12'!C89</f>
        <v>Joogijogurt R 1,5%, maitsestatud (L)</v>
      </c>
      <c r="D89" s="55">
        <v>25</v>
      </c>
      <c r="E89" s="55">
        <f>D89*'Teine 12'!E89/'Teine 12'!D89</f>
        <v>18.686499999999999</v>
      </c>
      <c r="F89" s="55">
        <f>E89*'Teine 12'!F89/'Teine 12'!E89</f>
        <v>3.0307499999999998</v>
      </c>
      <c r="G89" s="55">
        <f>F89*'Teine 12'!G89/'Teine 12'!F89</f>
        <v>0.375</v>
      </c>
      <c r="H89" s="55">
        <f>G89*'Teine 12'!H89/'Teine 12'!G89</f>
        <v>0.80000000000000016</v>
      </c>
      <c r="I89" s="51"/>
      <c r="J89" s="51"/>
      <c r="K89" s="51"/>
      <c r="L89" s="51"/>
      <c r="M89" s="51"/>
    </row>
    <row r="90" spans="2:13">
      <c r="B90" s="301"/>
      <c r="C90" s="279" t="str">
        <f>'Teine 12'!C90</f>
        <v>Tee, suhkruta</v>
      </c>
      <c r="D90" s="55">
        <v>50</v>
      </c>
      <c r="E90" s="55">
        <f>D90*'Teine 12'!E90/'Teine 12'!D90</f>
        <v>0.2</v>
      </c>
      <c r="F90" s="55">
        <f>E90*'Teine 12'!F90/'Teine 12'!E90</f>
        <v>0</v>
      </c>
      <c r="G90" s="55">
        <v>0</v>
      </c>
      <c r="H90" s="55">
        <v>0.05</v>
      </c>
      <c r="I90" s="51"/>
      <c r="J90" s="51"/>
      <c r="K90" s="51"/>
      <c r="L90" s="51"/>
      <c r="M90" s="51"/>
    </row>
    <row r="91" spans="2:13">
      <c r="B91" s="301"/>
      <c r="C91" s="279" t="str">
        <f>'Teine 12'!C91</f>
        <v>Rukkileiva (3 sorti) - ja sepikutoodete valik  (G)</v>
      </c>
      <c r="D91" s="93">
        <v>40</v>
      </c>
      <c r="E91" s="55">
        <f>D91*'Teine 12'!E91/'Teine 12'!D91</f>
        <v>98.48</v>
      </c>
      <c r="F91" s="55">
        <f>E91*'Teine 12'!F91/'Teine 12'!E91</f>
        <v>20.92</v>
      </c>
      <c r="G91" s="55">
        <f>F91*'Teine 12'!G91/'Teine 12'!F91</f>
        <v>0.80000000000000016</v>
      </c>
      <c r="H91" s="55">
        <f>G91*'Teine 12'!H91/'Teine 12'!G91</f>
        <v>2.8600000000000008</v>
      </c>
    </row>
    <row r="92" spans="2:13">
      <c r="B92" s="301"/>
      <c r="C92" s="279" t="str">
        <f>'Teine 12'!C92</f>
        <v>Apelsin</v>
      </c>
      <c r="D92" s="57">
        <v>100</v>
      </c>
      <c r="E92" s="55">
        <f>D92*'Teine 12'!E92/'Teine 12'!D92</f>
        <v>30.1</v>
      </c>
      <c r="F92" s="55">
        <f>E92*'Teine 12'!F92/'Teine 12'!E92</f>
        <v>5.9</v>
      </c>
      <c r="G92" s="55">
        <f>F92*'Teine 12'!G92/'Teine 12'!F92</f>
        <v>0.1</v>
      </c>
      <c r="H92" s="55">
        <f>G92*'Teine 12'!H92/'Teine 12'!G92</f>
        <v>0.80000000000000016</v>
      </c>
    </row>
    <row r="93" spans="2:13" s="73" customFormat="1">
      <c r="B93" s="302"/>
      <c r="C93" s="123" t="s">
        <v>7</v>
      </c>
      <c r="D93" s="125"/>
      <c r="E93" s="126">
        <f>SUM(E77:E92)</f>
        <v>626.78610000000003</v>
      </c>
      <c r="F93" s="126">
        <f t="shared" ref="F93:H93" si="2">SUM(F77:F92)</f>
        <v>83.718299999999999</v>
      </c>
      <c r="G93" s="126">
        <f t="shared" si="2"/>
        <v>20.172049999999999</v>
      </c>
      <c r="H93" s="126">
        <f t="shared" si="2"/>
        <v>29.849799999999998</v>
      </c>
    </row>
    <row r="94" spans="2:13">
      <c r="C94" s="21" t="s">
        <v>13</v>
      </c>
      <c r="E94" s="90">
        <f>AVERAGE(E22,E41,E55,E74,E93)</f>
        <v>571.96807333333345</v>
      </c>
      <c r="F94" s="90">
        <f>AVERAGE(F22,F41,F55,F74,F93)</f>
        <v>82.27988666666667</v>
      </c>
      <c r="G94" s="90">
        <f>AVERAGE(G22,G41,G55,G74,G93)</f>
        <v>18.832840000000001</v>
      </c>
      <c r="H94" s="90">
        <f>AVERAGE(H22,H41,H55,H74,H93)</f>
        <v>21.285160000000001</v>
      </c>
    </row>
    <row r="95" spans="2:13">
      <c r="B95" s="50" t="s">
        <v>25</v>
      </c>
      <c r="C95" s="21"/>
      <c r="E95" s="91"/>
      <c r="F95" s="91"/>
      <c r="G95" s="91"/>
      <c r="H95" s="91"/>
    </row>
    <row r="96" spans="2:13">
      <c r="B96" s="72" t="s">
        <v>64</v>
      </c>
      <c r="C96" s="4"/>
      <c r="D96" s="4"/>
      <c r="F96" s="4"/>
      <c r="G96" s="4"/>
      <c r="H96" s="5"/>
    </row>
    <row r="97" spans="2:5">
      <c r="B97" s="50" t="s">
        <v>21</v>
      </c>
      <c r="D97" s="29"/>
      <c r="E97" s="4"/>
    </row>
    <row r="98" spans="2:5">
      <c r="B98" s="52" t="s">
        <v>22</v>
      </c>
    </row>
    <row r="99" spans="2:5">
      <c r="B99" s="52" t="s">
        <v>14</v>
      </c>
    </row>
  </sheetData>
  <mergeCells count="2">
    <mergeCell ref="B1:C4"/>
    <mergeCell ref="D1:D5"/>
  </mergeCells>
  <pageMargins left="0.7" right="0.7" top="0.75" bottom="0.75" header="0.3" footer="0.3"/>
  <pageSetup paperSize="9" scale="4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63AA-B232-4E21-BB2F-CDEB8659B5D0}">
  <sheetPr>
    <pageSetUpPr fitToPage="1"/>
  </sheetPr>
  <dimension ref="B1:M93"/>
  <sheetViews>
    <sheetView zoomScale="90" zoomScaleNormal="90" workbookViewId="0">
      <selection activeCell="D1" sqref="D1:D5"/>
    </sheetView>
  </sheetViews>
  <sheetFormatPr defaultColWidth="9.26953125" defaultRowHeight="15.5"/>
  <cols>
    <col min="1" max="1" width="9.26953125" style="206"/>
    <col min="2" max="2" width="13.54296875" style="206" customWidth="1"/>
    <col min="3" max="3" width="54.81640625" style="206" bestFit="1" customWidth="1"/>
    <col min="4" max="4" width="15.6328125" style="206" customWidth="1"/>
    <col min="5" max="5" width="14.54296875" style="206" bestFit="1" customWidth="1"/>
    <col min="6" max="6" width="15.81640625" style="206" bestFit="1" customWidth="1"/>
    <col min="7" max="8" width="10.81640625" style="206" bestFit="1" customWidth="1"/>
    <col min="9" max="16384" width="9.26953125" style="206"/>
  </cols>
  <sheetData>
    <row r="1" spans="2:8">
      <c r="B1" s="320"/>
      <c r="C1" s="320"/>
      <c r="D1" s="315"/>
    </row>
    <row r="2" spans="2:8">
      <c r="B2" s="320"/>
      <c r="C2" s="320"/>
      <c r="D2" s="315"/>
    </row>
    <row r="3" spans="2:8">
      <c r="B3" s="320"/>
      <c r="C3" s="320"/>
      <c r="D3" s="315"/>
    </row>
    <row r="4" spans="2:8">
      <c r="B4" s="320"/>
      <c r="C4" s="320"/>
      <c r="D4" s="315"/>
    </row>
    <row r="5" spans="2:8" ht="24" customHeight="1">
      <c r="B5" s="208" t="str">
        <f>'Teine 13'!B5</f>
        <v>Koolilõuna 24.03-28.03.2025</v>
      </c>
      <c r="C5" s="209"/>
      <c r="D5" s="316"/>
    </row>
    <row r="6" spans="2:8" s="198" customFormat="1" ht="24" customHeight="1">
      <c r="B6" s="253" t="s">
        <v>0</v>
      </c>
      <c r="C6" s="211"/>
      <c r="D6" s="212" t="s">
        <v>1</v>
      </c>
      <c r="E6" s="212" t="s">
        <v>2</v>
      </c>
      <c r="F6" s="212" t="s">
        <v>3</v>
      </c>
      <c r="G6" s="212" t="s">
        <v>4</v>
      </c>
      <c r="H6" s="212" t="s">
        <v>5</v>
      </c>
    </row>
    <row r="7" spans="2:8">
      <c r="B7" s="254" t="s">
        <v>6</v>
      </c>
      <c r="C7" s="257" t="str">
        <f>'Teine 13'!C7</f>
        <v>Kodune sealihaguljašš (G, L)</v>
      </c>
      <c r="D7" s="188">
        <v>50</v>
      </c>
      <c r="E7" s="213">
        <f>D7*'Teine 13'!E7/'Teine 13'!D7</f>
        <v>65.379499999999979</v>
      </c>
      <c r="F7" s="213">
        <f>D7*'Teine 13'!F7/'Teine 13'!D7</f>
        <v>2.7774999999999994</v>
      </c>
      <c r="G7" s="213">
        <f>D7*'Teine 13'!G7/'Teine 13'!D7</f>
        <v>4.8449999999999989</v>
      </c>
      <c r="H7" s="213">
        <f>D7*'Teine 13'!H7/'Teine 13'!D7</f>
        <v>2.7814999999999999</v>
      </c>
    </row>
    <row r="8" spans="2:8">
      <c r="B8" s="254" t="s">
        <v>17</v>
      </c>
      <c r="C8" s="257" t="str">
        <f>'Teine 13'!C8</f>
        <v>Läätseguljašš (L) (mahe)</v>
      </c>
      <c r="D8" s="214">
        <v>50</v>
      </c>
      <c r="E8" s="213">
        <f>D8*'Teine 13'!E8/'Teine 13'!D8</f>
        <v>66.201499999999982</v>
      </c>
      <c r="F8" s="213">
        <f>D8*'Teine 13'!F8/'Teine 13'!D8</f>
        <v>8.8364999999999991</v>
      </c>
      <c r="G8" s="213">
        <f>D8*'Teine 13'!G8/'Teine 13'!D8</f>
        <v>2.2934999999999999</v>
      </c>
      <c r="H8" s="213">
        <f>D8*'Teine 13'!H8/'Teine 13'!D8</f>
        <v>3.2484999999999999</v>
      </c>
    </row>
    <row r="9" spans="2:8">
      <c r="B9" s="255"/>
      <c r="C9" s="257" t="str">
        <f>'Teine 13'!C9</f>
        <v>Täisterapasta/pasta (G) (mahe)</v>
      </c>
      <c r="D9" s="215">
        <v>50</v>
      </c>
      <c r="E9" s="213">
        <f>D9*'Teine 13'!E9/'Teine 13'!D9</f>
        <v>85.782499999999999</v>
      </c>
      <c r="F9" s="213">
        <f>D9*'Teine 13'!F9/'Teine 13'!D9</f>
        <v>17.828499999999998</v>
      </c>
      <c r="G9" s="213">
        <f>D9*'Teine 13'!G9/'Teine 13'!D9</f>
        <v>0.67249999999999988</v>
      </c>
      <c r="H9" s="213">
        <f>D9*'Teine 13'!H9/'Teine 13'!D9</f>
        <v>2.8384999999999994</v>
      </c>
    </row>
    <row r="10" spans="2:8">
      <c r="B10" s="255"/>
      <c r="C10" s="257" t="str">
        <f>'Teine 13'!C10</f>
        <v>Tatar, keedetud</v>
      </c>
      <c r="D10" s="216">
        <v>50</v>
      </c>
      <c r="E10" s="213">
        <f>D10*'Teine 13'!E10/'Teine 13'!D10</f>
        <v>40.29999999999999</v>
      </c>
      <c r="F10" s="213">
        <f>D10*'Teine 13'!F10/'Teine 13'!D10</f>
        <v>8.4875000000000007</v>
      </c>
      <c r="G10" s="213">
        <f>D10*'Teine 13'!G10/'Teine 13'!D10</f>
        <v>0.25</v>
      </c>
      <c r="H10" s="213">
        <f>D10*'Teine 13'!H10/'Teine 13'!D10</f>
        <v>1.4875</v>
      </c>
    </row>
    <row r="11" spans="2:8">
      <c r="B11" s="255"/>
      <c r="C11" s="257" t="str">
        <f>'Teine 13'!C11</f>
        <v>Kõrvits, röstitud</v>
      </c>
      <c r="D11" s="215">
        <v>50</v>
      </c>
      <c r="E11" s="213">
        <f>D11*'Teine 13'!E11/'Teine 13'!D11</f>
        <v>22.015499999999996</v>
      </c>
      <c r="F11" s="213">
        <f>D11*'Teine 13'!F11/'Teine 13'!D11</f>
        <v>1.95</v>
      </c>
      <c r="G11" s="213">
        <f>D11*'Teine 13'!G11/'Teine 13'!D11</f>
        <v>1.5615000000000001</v>
      </c>
      <c r="H11" s="213">
        <f>D11*'Teine 13'!H11/'Teine 13'!D11</f>
        <v>0.38750000000000001</v>
      </c>
    </row>
    <row r="12" spans="2:8">
      <c r="B12" s="256"/>
      <c r="C12" s="257" t="str">
        <f>'Teine 13'!C12</f>
        <v>Mahla-õlikaste</v>
      </c>
      <c r="D12" s="215">
        <v>5</v>
      </c>
      <c r="E12" s="213">
        <f>D12*'Teine 13'!E12/'Teine 13'!D12</f>
        <v>32.189399999999999</v>
      </c>
      <c r="F12" s="213">
        <f>D12*'Teine 13'!F12/'Teine 13'!D12</f>
        <v>9.7050000000000011E-2</v>
      </c>
      <c r="G12" s="213">
        <f>D12*'Teine 13'!G12/'Teine 13'!D12</f>
        <v>3.5305500000000003</v>
      </c>
      <c r="H12" s="213">
        <f>D12*'Teine 13'!H12/'Teine 13'!D12</f>
        <v>1.3550000000000001E-2</v>
      </c>
    </row>
    <row r="13" spans="2:8">
      <c r="B13" s="256"/>
      <c r="C13" s="257" t="str">
        <f>'Teine 13'!C13</f>
        <v>Peedi-hapukurgisalat</v>
      </c>
      <c r="D13" s="215">
        <v>50</v>
      </c>
      <c r="E13" s="213">
        <f>D13*'Teine 13'!E13/'Teine 13'!D13</f>
        <v>17.803999999999998</v>
      </c>
      <c r="F13" s="213">
        <f>D13*'Teine 13'!F13/'Teine 13'!D13</f>
        <v>4.0804999999999998</v>
      </c>
      <c r="G13" s="213">
        <f>D13*'Teine 13'!G13/'Teine 13'!D13</f>
        <v>0.10100000000000002</v>
      </c>
      <c r="H13" s="213">
        <f>D13*'Teine 13'!H13/'Teine 13'!D13</f>
        <v>0.7340000000000001</v>
      </c>
    </row>
    <row r="14" spans="2:8">
      <c r="B14" s="256"/>
      <c r="C14" s="257" t="str">
        <f>'Teine 13'!C14</f>
        <v>Hiina kapsas, roheline hernes, punane redis (mahe)</v>
      </c>
      <c r="D14" s="215">
        <v>50</v>
      </c>
      <c r="E14" s="213">
        <f>D14*'Teine 13'!E14/'Teine 13'!D14</f>
        <v>19.236666666666672</v>
      </c>
      <c r="F14" s="213">
        <f>D14*'Teine 13'!F14/'Teine 13'!D14</f>
        <v>3.8833333333333333</v>
      </c>
      <c r="G14" s="213">
        <f>D14*'Teine 13'!G14/'Teine 13'!D14</f>
        <v>0.15</v>
      </c>
      <c r="H14" s="213">
        <f>D14*'Teine 13'!H14/'Teine 13'!D14</f>
        <v>1.4300000000000002</v>
      </c>
    </row>
    <row r="15" spans="2:8">
      <c r="B15" s="256"/>
      <c r="C15" s="257" t="str">
        <f>'Teine 13'!C15</f>
        <v>Seemnesegu (mahe)</v>
      </c>
      <c r="D15" s="215">
        <v>5</v>
      </c>
      <c r="E15" s="213">
        <f>D15*'Teine 13'!E15/'Teine 13'!D15</f>
        <v>30.438350000000003</v>
      </c>
      <c r="F15" s="213">
        <f>D15*'Teine 13'!F15/'Teine 13'!D15</f>
        <v>0.64000000000000012</v>
      </c>
      <c r="G15" s="213">
        <f>D15*'Teine 13'!G15/'Teine 13'!D15</f>
        <v>2.5783500000000004</v>
      </c>
      <c r="H15" s="213">
        <f>D15*'Teine 13'!H15/'Teine 13'!D15</f>
        <v>1.4116500000000001</v>
      </c>
    </row>
    <row r="16" spans="2:8">
      <c r="B16" s="256"/>
      <c r="C16" s="257" t="str">
        <f>'Teine 13'!C16</f>
        <v>PRIA Piimatooted (piim, keefir R 2,5% ) (L)</v>
      </c>
      <c r="D16" s="215">
        <v>25</v>
      </c>
      <c r="E16" s="213">
        <f>D16*'Teine 13'!E16/'Teine 13'!D16</f>
        <v>14.1</v>
      </c>
      <c r="F16" s="213">
        <f>D16*'Teine 13'!F16/'Teine 13'!D16</f>
        <v>1.22</v>
      </c>
      <c r="G16" s="213">
        <f>D16*'Teine 13'!G16/'Teine 13'!D16</f>
        <v>0.64</v>
      </c>
      <c r="H16" s="213">
        <f>D16*'Teine 13'!H16/'Teine 13'!D16</f>
        <v>0.86</v>
      </c>
    </row>
    <row r="17" spans="2:8">
      <c r="B17" s="256"/>
      <c r="C17" s="257" t="str">
        <f>'Teine 13'!C17</f>
        <v>Mahl (erinevad maitsed)</v>
      </c>
      <c r="D17" s="217">
        <v>25</v>
      </c>
      <c r="E17" s="213">
        <f>D17*'Teine 13'!E17/'Teine 13'!D17</f>
        <v>12.132200000000001</v>
      </c>
      <c r="F17" s="213">
        <f>D17*'Teine 13'!F17/'Teine 13'!D17</f>
        <v>2.9455</v>
      </c>
      <c r="G17" s="213">
        <f>D17*'Teine 13'!G17/'Teine 13'!D17</f>
        <v>1.2500000000000001E-2</v>
      </c>
      <c r="H17" s="213">
        <f>D17*'Teine 13'!H17/'Teine 13'!D17</f>
        <v>9.0749999999999997E-2</v>
      </c>
    </row>
    <row r="18" spans="2:8">
      <c r="B18" s="256"/>
      <c r="C18" s="257" t="str">
        <f>'Teine 13'!C18</f>
        <v>Joogijogurt R 1,5%, maitsestatud (L)</v>
      </c>
      <c r="D18" s="165">
        <v>25</v>
      </c>
      <c r="E18" s="213">
        <f>D18*'Teine 13'!E18/'Teine 13'!D18</f>
        <v>18.686499999999999</v>
      </c>
      <c r="F18" s="213">
        <f>D18*'Teine 13'!F18/'Teine 13'!D18</f>
        <v>3.0307499999999998</v>
      </c>
      <c r="G18" s="213">
        <f>D18*'Teine 13'!G18/'Teine 13'!D18</f>
        <v>0.375</v>
      </c>
      <c r="H18" s="213">
        <f>D18*'Teine 13'!H18/'Teine 13'!D18</f>
        <v>0.8</v>
      </c>
    </row>
    <row r="19" spans="2:8">
      <c r="B19" s="255"/>
      <c r="C19" s="257" t="str">
        <f>'Teine 13'!C19</f>
        <v>Tee, suhkruta</v>
      </c>
      <c r="D19" s="218">
        <v>50</v>
      </c>
      <c r="E19" s="213">
        <f>D19*'Teine 13'!E19/'Teine 13'!D19</f>
        <v>0.2</v>
      </c>
      <c r="F19" s="213">
        <f>D19*'Teine 13'!F19/'Teine 13'!D19</f>
        <v>0</v>
      </c>
      <c r="G19" s="213">
        <f>D19*'Teine 13'!G19/'Teine 13'!D19</f>
        <v>0</v>
      </c>
      <c r="H19" s="213">
        <f>D19*'Teine 13'!H19/'Teine 13'!D19</f>
        <v>0.05</v>
      </c>
    </row>
    <row r="20" spans="2:8">
      <c r="B20" s="255"/>
      <c r="C20" s="257" t="str">
        <f>'Teine 13'!C20</f>
        <v>Rukkileiva (3 sorti) - ja sepikutoodete valik  (G)</v>
      </c>
      <c r="D20" s="173">
        <v>40</v>
      </c>
      <c r="E20" s="213">
        <f>D20*'Teine 13'!E20/'Teine 13'!D20</f>
        <v>98.48</v>
      </c>
      <c r="F20" s="213">
        <f>D20*'Teine 13'!F20/'Teine 13'!D20</f>
        <v>20.92</v>
      </c>
      <c r="G20" s="213">
        <f>D20*'Teine 13'!G20/'Teine 13'!D20</f>
        <v>0.8</v>
      </c>
      <c r="H20" s="213">
        <f>D20*'Teine 13'!H20/'Teine 13'!D20</f>
        <v>2.86</v>
      </c>
    </row>
    <row r="21" spans="2:8">
      <c r="B21" s="256"/>
      <c r="C21" s="257" t="str">
        <f>'Teine 13'!C21</f>
        <v>Pirn (PRIA)</v>
      </c>
      <c r="D21" s="215">
        <v>100</v>
      </c>
      <c r="E21" s="213">
        <f>D21*'Teine 13'!E21/'Teine 13'!D21</f>
        <v>40</v>
      </c>
      <c r="F21" s="213">
        <f>D21*'Teine 13'!F21/'Teine 13'!D21</f>
        <v>9.24</v>
      </c>
      <c r="G21" s="213">
        <f>D21*'Teine 13'!G21/'Teine 13'!D21</f>
        <v>0</v>
      </c>
      <c r="H21" s="213">
        <f>D21*'Teine 13'!H21/'Teine 13'!D21</f>
        <v>0.3</v>
      </c>
    </row>
    <row r="22" spans="2:8">
      <c r="B22" s="249"/>
      <c r="C22" s="197" t="s">
        <v>7</v>
      </c>
      <c r="D22" s="181"/>
      <c r="E22" s="181">
        <f>SUM(E7:E21)</f>
        <v>562.94611666666663</v>
      </c>
      <c r="F22" s="181">
        <f t="shared" ref="F22:H22" si="0">SUM(F7:F21)</f>
        <v>85.937133333333335</v>
      </c>
      <c r="G22" s="181">
        <f t="shared" si="0"/>
        <v>17.809899999999999</v>
      </c>
      <c r="H22" s="181">
        <f t="shared" si="0"/>
        <v>19.29345</v>
      </c>
    </row>
    <row r="23" spans="2:8">
      <c r="B23" s="219"/>
      <c r="C23" s="220"/>
    </row>
    <row r="24" spans="2:8" ht="24" customHeight="1">
      <c r="B24" s="253" t="s">
        <v>8</v>
      </c>
      <c r="C24" s="211"/>
      <c r="D24" s="212" t="s">
        <v>1</v>
      </c>
      <c r="E24" s="212" t="s">
        <v>2</v>
      </c>
      <c r="F24" s="212" t="s">
        <v>3</v>
      </c>
      <c r="G24" s="212" t="s">
        <v>4</v>
      </c>
      <c r="H24" s="212" t="s">
        <v>5</v>
      </c>
    </row>
    <row r="25" spans="2:8">
      <c r="B25" s="254" t="s">
        <v>6</v>
      </c>
      <c r="C25" s="289" t="str">
        <f>'Teine 13'!C25</f>
        <v>Veiselihasupp kümne köögiviljadega</v>
      </c>
      <c r="D25" s="290">
        <v>100</v>
      </c>
      <c r="E25" s="291">
        <f>D25*'Teine 13'!E25/'Teine 13'!D25</f>
        <v>107.652</v>
      </c>
      <c r="F25" s="291">
        <f>D25*'Teine 13'!F25/'Teine 13'!D25</f>
        <v>9.7850000000000001</v>
      </c>
      <c r="G25" s="291">
        <f>D25*'Teine 13'!G25/'Teine 13'!D25</f>
        <v>7.0949999999999998</v>
      </c>
      <c r="H25" s="291">
        <f>D25*'Teine 13'!H25/'Teine 13'!D25</f>
        <v>2.9620000000000002</v>
      </c>
    </row>
    <row r="26" spans="2:8">
      <c r="B26" s="254" t="s">
        <v>17</v>
      </c>
      <c r="C26" s="288" t="str">
        <f>'Teine 13'!C26</f>
        <v>Kikerhernesupp kümne köögiviljaga (mahe)</v>
      </c>
      <c r="D26" s="258">
        <v>100</v>
      </c>
      <c r="E26" s="258">
        <f>D26*'Teine 13'!E26/'Teine 13'!D26</f>
        <v>93.628</v>
      </c>
      <c r="F26" s="258">
        <f>D26*'Teine 13'!F26/'Teine 13'!D26</f>
        <v>10.305</v>
      </c>
      <c r="G26" s="258">
        <f>D26*'Teine 13'!G26/'Teine 13'!D26</f>
        <v>5.59</v>
      </c>
      <c r="H26" s="258">
        <f>D26*'Teine 13'!H26/'Teine 13'!D26</f>
        <v>2.2669999999999999</v>
      </c>
    </row>
    <row r="27" spans="2:8">
      <c r="B27" s="254"/>
      <c r="C27" s="288" t="str">
        <f>'Teine 13'!C27</f>
        <v>Hapukoor R 10% (L)</v>
      </c>
      <c r="D27" s="258">
        <v>10</v>
      </c>
      <c r="E27" s="258">
        <f>D27*'Teine 13'!E27/'Teine 13'!D27</f>
        <v>11.840000000000002</v>
      </c>
      <c r="F27" s="258">
        <f>E27*'Teine 13'!F27/'Teine 13'!E27</f>
        <v>0.40999999999999992</v>
      </c>
      <c r="G27" s="258">
        <f>F27*'Teine 13'!G27/'Teine 13'!F27</f>
        <v>1</v>
      </c>
      <c r="H27" s="258">
        <f>G27*'Teine 13'!H27/'Teine 13'!G27</f>
        <v>0.3</v>
      </c>
    </row>
    <row r="28" spans="2:8">
      <c r="B28" s="254"/>
      <c r="C28" s="292" t="str">
        <f>'Teine 13'!C28</f>
        <v>Õuna-rukkileivakreem (G)</v>
      </c>
      <c r="D28" s="293">
        <v>100</v>
      </c>
      <c r="E28" s="294">
        <f>D28*'Teine 13'!E28/'Teine 13'!D28</f>
        <v>158</v>
      </c>
      <c r="F28" s="294">
        <f>D28*'Teine 13'!F28/'Teine 13'!D28</f>
        <v>35.1</v>
      </c>
      <c r="G28" s="294">
        <f>D28*'Teine 13'!G28/'Teine 13'!D28</f>
        <v>0.41499999999999998</v>
      </c>
      <c r="H28" s="294">
        <f>D28*'Teine 13'!H28/'Teine 13'!D28</f>
        <v>2.4900000000000002</v>
      </c>
    </row>
    <row r="29" spans="2:8">
      <c r="B29" s="254"/>
      <c r="C29" s="257" t="str">
        <f>'Teine 13'!C29</f>
        <v>Mustikajogurt (L)</v>
      </c>
      <c r="D29" s="218">
        <v>100</v>
      </c>
      <c r="E29" s="213">
        <f>D29*'Teine 13'!E29/'Teine 13'!D29</f>
        <v>88.5</v>
      </c>
      <c r="F29" s="213">
        <f>D29*'Teine 13'!F29/'Teine 13'!D29</f>
        <v>14.9</v>
      </c>
      <c r="G29" s="213">
        <f>D29*'Teine 13'!G29/'Teine 13'!D29</f>
        <v>1.99</v>
      </c>
      <c r="H29" s="213">
        <f>D29*'Teine 13'!H29/'Teine 13'!D29</f>
        <v>2.48</v>
      </c>
    </row>
    <row r="30" spans="2:8" s="207" customFormat="1">
      <c r="B30" s="256"/>
      <c r="C30" s="257" t="str">
        <f>'Teine 13'!C30</f>
        <v>PRIA Piimatooted (piim, keefir R 2,5% ) (L)</v>
      </c>
      <c r="D30" s="173">
        <v>25</v>
      </c>
      <c r="E30" s="213">
        <f>D30*'Teine 13'!E30/'Teine 13'!D30</f>
        <v>14.1</v>
      </c>
      <c r="F30" s="213">
        <f>D30*'Teine 13'!F30/'Teine 13'!D30</f>
        <v>1.22</v>
      </c>
      <c r="G30" s="213">
        <f>D30*'Teine 13'!G30/'Teine 13'!D30</f>
        <v>0.64</v>
      </c>
      <c r="H30" s="213">
        <f>D30*'Teine 13'!H30/'Teine 13'!D30</f>
        <v>0.86</v>
      </c>
    </row>
    <row r="31" spans="2:8">
      <c r="B31" s="256"/>
      <c r="C31" s="257" t="str">
        <f>'Teine 13'!C31</f>
        <v>Mahl (erinevad maitsed)</v>
      </c>
      <c r="D31" s="222">
        <v>25</v>
      </c>
      <c r="E31" s="213">
        <f>D31*'Teine 13'!E31/'Teine 13'!D31</f>
        <v>12.132200000000001</v>
      </c>
      <c r="F31" s="213">
        <f>D31*'Teine 13'!F31/'Teine 13'!D31</f>
        <v>2.9455</v>
      </c>
      <c r="G31" s="213">
        <f>D31*'Teine 13'!G31/'Teine 13'!D31</f>
        <v>1.2500000000000001E-2</v>
      </c>
      <c r="H31" s="213">
        <f>D31*'Teine 13'!H31/'Teine 13'!D31</f>
        <v>9.0749999999999997E-2</v>
      </c>
    </row>
    <row r="32" spans="2:8" s="198" customFormat="1">
      <c r="B32" s="255"/>
      <c r="C32" s="257" t="str">
        <f>'Teine 13'!C32</f>
        <v>Joogijogurt R 1,5%, maitsestatud (L)</v>
      </c>
      <c r="D32" s="215">
        <v>25</v>
      </c>
      <c r="E32" s="213">
        <f>D32*'Teine 13'!E32/'Teine 13'!D32</f>
        <v>18.686499999999999</v>
      </c>
      <c r="F32" s="213">
        <f>D32*'Teine 13'!F32/'Teine 13'!D32</f>
        <v>3.0307499999999998</v>
      </c>
      <c r="G32" s="213">
        <f>D32*'Teine 13'!G32/'Teine 13'!D32</f>
        <v>0.375</v>
      </c>
      <c r="H32" s="213">
        <f>D32*'Teine 13'!H32/'Teine 13'!D32</f>
        <v>0.8</v>
      </c>
    </row>
    <row r="33" spans="2:8" s="198" customFormat="1">
      <c r="B33" s="255"/>
      <c r="C33" s="257" t="str">
        <f>'Teine 13'!C33</f>
        <v>Tee, suhkruta</v>
      </c>
      <c r="D33" s="258">
        <v>50</v>
      </c>
      <c r="E33" s="213">
        <f>D33*'Teine 13'!E33/'Teine 13'!D33</f>
        <v>0.2</v>
      </c>
      <c r="F33" s="213">
        <f>D33*'Teine 13'!F33/'Teine 13'!D33</f>
        <v>0</v>
      </c>
      <c r="G33" s="213">
        <f>D33*'Teine 13'!G33/'Teine 13'!D33</f>
        <v>0</v>
      </c>
      <c r="H33" s="213">
        <f>D33*'Teine 13'!H33/'Teine 13'!D33</f>
        <v>0.05</v>
      </c>
    </row>
    <row r="34" spans="2:8" s="198" customFormat="1">
      <c r="B34" s="255"/>
      <c r="C34" s="257" t="str">
        <f>'Teine 13'!C34</f>
        <v>Rukkileiva (3 sorti) - ja sepikutoodete valik  (G)</v>
      </c>
      <c r="D34" s="258">
        <v>40</v>
      </c>
      <c r="E34" s="213">
        <f>D34*'Teine 13'!E34/'Teine 13'!D34</f>
        <v>98.48</v>
      </c>
      <c r="F34" s="213">
        <f>D34*'Teine 13'!F34/'Teine 13'!D34</f>
        <v>20.92</v>
      </c>
      <c r="G34" s="213">
        <f>D34*'Teine 13'!G34/'Teine 13'!D34</f>
        <v>0.8</v>
      </c>
      <c r="H34" s="213">
        <f>D34*'Teine 13'!H34/'Teine 13'!D34</f>
        <v>2.86</v>
      </c>
    </row>
    <row r="35" spans="2:8" s="198" customFormat="1">
      <c r="B35" s="255"/>
      <c r="C35" s="257" t="str">
        <f>'Teine 13'!C35</f>
        <v>Nuikapsas (PRIA)</v>
      </c>
      <c r="D35" s="215">
        <v>100</v>
      </c>
      <c r="E35" s="213">
        <f>D35*'Teine 13'!E35/'Teine 13'!D35</f>
        <v>24.2</v>
      </c>
      <c r="F35" s="213">
        <f>D35*'Teine 13'!F35/'Teine 13'!D35</f>
        <v>4.2</v>
      </c>
      <c r="G35" s="213">
        <f>D35*'Teine 13'!G35/'Teine 13'!D35</f>
        <v>0.2</v>
      </c>
      <c r="H35" s="213">
        <f>D35*'Teine 13'!H35/'Teine 13'!D35</f>
        <v>0.5</v>
      </c>
    </row>
    <row r="36" spans="2:8">
      <c r="B36" s="249"/>
      <c r="C36" s="197" t="s">
        <v>7</v>
      </c>
      <c r="D36" s="181"/>
      <c r="E36" s="181">
        <f>SUM(E25:E35)</f>
        <v>627.41870000000006</v>
      </c>
      <c r="F36" s="181">
        <f t="shared" ref="F36:H36" si="1">SUM(F25:F35)</f>
        <v>102.81625</v>
      </c>
      <c r="G36" s="181">
        <f t="shared" si="1"/>
        <v>18.117499999999996</v>
      </c>
      <c r="H36" s="181">
        <f t="shared" si="1"/>
        <v>15.659750000000001</v>
      </c>
    </row>
    <row r="37" spans="2:8">
      <c r="B37" s="219"/>
      <c r="C37" s="220"/>
    </row>
    <row r="38" spans="2:8" ht="24" customHeight="1">
      <c r="B38" s="253" t="s">
        <v>10</v>
      </c>
      <c r="C38" s="223"/>
      <c r="D38" s="212" t="s">
        <v>1</v>
      </c>
      <c r="E38" s="212" t="s">
        <v>2</v>
      </c>
      <c r="F38" s="212" t="s">
        <v>3</v>
      </c>
      <c r="G38" s="212" t="s">
        <v>4</v>
      </c>
      <c r="H38" s="212" t="s">
        <v>5</v>
      </c>
    </row>
    <row r="39" spans="2:8">
      <c r="B39" s="254" t="s">
        <v>6</v>
      </c>
      <c r="C39" s="259" t="str">
        <f>'Teine 13'!C39</f>
        <v>Hakkliha-riisipall (segahakkliha, siga-veis) (G, PT)</v>
      </c>
      <c r="D39" s="215">
        <v>50</v>
      </c>
      <c r="E39" s="213">
        <f>D39*'Teine 13'!E39/'Teine 13'!D39</f>
        <v>81.174000000000007</v>
      </c>
      <c r="F39" s="213">
        <f>D39*'Teine 13'!F25/'Teine 13'!D25</f>
        <v>4.8925000000000001</v>
      </c>
      <c r="G39" s="213">
        <f>D39*'Teine 13'!G39/'Teine 13'!D39</f>
        <v>5.3404999999999996</v>
      </c>
      <c r="H39" s="213">
        <f>D39*'Teine 13'!H39/'Teine 13'!D39</f>
        <v>6.1630000000000003</v>
      </c>
    </row>
    <row r="40" spans="2:8">
      <c r="B40" s="254" t="s">
        <v>17</v>
      </c>
      <c r="C40" s="259" t="str">
        <f>'Teine 13'!C40</f>
        <v>Juurviljakotlet (G, PT) (mahe)</v>
      </c>
      <c r="D40" s="215">
        <v>50</v>
      </c>
      <c r="E40" s="213">
        <f>D40*'Teine 13'!E40/'Teine 13'!D40</f>
        <v>70.135999999999996</v>
      </c>
      <c r="F40" s="213">
        <f>D40*'Teine 13'!F26/'Teine 13'!D26</f>
        <v>5.1524999999999999</v>
      </c>
      <c r="G40" s="213">
        <f>D40*'Teine 13'!G40/'Teine 13'!D40</f>
        <v>0.94800000000000006</v>
      </c>
      <c r="H40" s="213">
        <f>D40*'Teine 13'!H40/'Teine 13'!D40</f>
        <v>2.6905000000000001</v>
      </c>
    </row>
    <row r="41" spans="2:8">
      <c r="B41" s="255"/>
      <c r="C41" s="259" t="str">
        <f>'Teine 13'!C41</f>
        <v>Kartulipuder (L)</v>
      </c>
      <c r="D41" s="215">
        <v>50</v>
      </c>
      <c r="E41" s="213">
        <f>D41*'Teine 13'!E41/'Teine 13'!D41</f>
        <v>38.267000000000003</v>
      </c>
      <c r="F41" s="213">
        <f>D41*'Teine 13'!F28/'Teine 13'!D28</f>
        <v>17.55</v>
      </c>
      <c r="G41" s="213">
        <f>D41*'Teine 13'!G41/'Teine 13'!D41</f>
        <v>0.30499999999999999</v>
      </c>
      <c r="H41" s="213">
        <f>D41*'Teine 13'!H41/'Teine 13'!D41</f>
        <v>1.1815</v>
      </c>
    </row>
    <row r="42" spans="2:8">
      <c r="B42" s="255"/>
      <c r="C42" s="259" t="str">
        <f>'Teine 13'!C42</f>
        <v>Kuskuss, aurutatud (G) (mahe)</v>
      </c>
      <c r="D42" s="215">
        <v>50</v>
      </c>
      <c r="E42" s="213">
        <f>D42*'Teine 13'!E42/'Teine 13'!D42</f>
        <v>64.076499999999982</v>
      </c>
      <c r="F42" s="213">
        <f>D42*'Teine 13'!F29/'Teine 13'!D29</f>
        <v>7.45</v>
      </c>
      <c r="G42" s="213">
        <f>D42*'Teine 13'!G42/'Teine 13'!D42</f>
        <v>0.34449999999999997</v>
      </c>
      <c r="H42" s="213">
        <f>D42*'Teine 13'!H42/'Teine 13'!D42</f>
        <v>1.9679999999999997</v>
      </c>
    </row>
    <row r="43" spans="2:8">
      <c r="B43" s="255"/>
      <c r="C43" s="259" t="str">
        <f>'Teine 13'!C43</f>
        <v>Peet, aurutatud</v>
      </c>
      <c r="D43" s="165">
        <v>50</v>
      </c>
      <c r="E43" s="213">
        <f>D43*'Teine 13'!E43/'Teine 13'!D43</f>
        <v>22.627500000000001</v>
      </c>
      <c r="F43" s="213">
        <f>D43*'Teine 13'!F30/'Teine 13'!D30</f>
        <v>2.44</v>
      </c>
      <c r="G43" s="213">
        <f>D43*'Teine 13'!G43/'Teine 13'!D43</f>
        <v>5.2499999999999998E-2</v>
      </c>
      <c r="H43" s="213">
        <f>D43*'Teine 13'!H43/'Teine 13'!D43</f>
        <v>0.73499999999999999</v>
      </c>
    </row>
    <row r="44" spans="2:8">
      <c r="B44" s="255"/>
      <c r="C44" s="259" t="str">
        <f>'Teine 13'!C44</f>
        <v>Soe valge kaste (G, L)</v>
      </c>
      <c r="D44" s="215">
        <v>50</v>
      </c>
      <c r="E44" s="213">
        <f>D44*'Teine 13'!E44/'Teine 13'!D44</f>
        <v>59.125999999999998</v>
      </c>
      <c r="F44" s="213">
        <f>D44*'Teine 13'!F31/'Teine 13'!D31</f>
        <v>5.891</v>
      </c>
      <c r="G44" s="213">
        <f>D44*'Teine 13'!G44/'Teine 13'!D44</f>
        <v>3.9460000000000002</v>
      </c>
      <c r="H44" s="213">
        <f>D44*'Teine 13'!H44/'Teine 13'!D44</f>
        <v>1.8730000000000002</v>
      </c>
    </row>
    <row r="45" spans="2:8" s="207" customFormat="1">
      <c r="B45" s="256"/>
      <c r="C45" s="259" t="str">
        <f>'Teine 13'!C45</f>
        <v>Mahla-õlikaste</v>
      </c>
      <c r="D45" s="216">
        <v>5</v>
      </c>
      <c r="E45" s="213">
        <f>D45*'Teine 13'!E45/'Teine 13'!D45</f>
        <v>32.189399999999999</v>
      </c>
      <c r="F45" s="213">
        <f>D45*'Teine 13'!F32/'Teine 13'!D32</f>
        <v>0.60614999999999997</v>
      </c>
      <c r="G45" s="213">
        <f>D45*'Teine 13'!G45/'Teine 13'!D45</f>
        <v>3.5305500000000003</v>
      </c>
      <c r="H45" s="213">
        <f>D45*'Teine 13'!H45/'Teine 13'!D45</f>
        <v>1.3550000000000001E-2</v>
      </c>
    </row>
    <row r="46" spans="2:8" s="207" customFormat="1">
      <c r="B46" s="256"/>
      <c r="C46" s="259" t="str">
        <f>'Teine 13'!C46</f>
        <v>Kapsa-porgandisalat (mahe)</v>
      </c>
      <c r="D46" s="215">
        <v>50</v>
      </c>
      <c r="E46" s="213">
        <f>D46*'Teine 13'!E46/'Teine 13'!D46</f>
        <v>21.6</v>
      </c>
      <c r="F46" s="213">
        <f>D46*'Teine 13'!F33/'Teine 13'!D33</f>
        <v>0</v>
      </c>
      <c r="G46" s="213">
        <f>D46*'Teine 13'!G46/'Teine 13'!D46</f>
        <v>0.57299999999999995</v>
      </c>
      <c r="H46" s="213">
        <f>D46*'Teine 13'!H46/'Teine 13'!D46</f>
        <v>0.434</v>
      </c>
    </row>
    <row r="47" spans="2:8" s="207" customFormat="1">
      <c r="B47" s="256"/>
      <c r="C47" s="259" t="str">
        <f>'Teine 13'!C47</f>
        <v>Peet, kaalikas, mais</v>
      </c>
      <c r="D47" s="215">
        <v>50</v>
      </c>
      <c r="E47" s="213">
        <f>D47*'Teine 13'!E47/'Teine 13'!D47</f>
        <v>27.251333333333331</v>
      </c>
      <c r="F47" s="213">
        <f>D47*'Teine 13'!F34/'Teine 13'!D34</f>
        <v>26.15</v>
      </c>
      <c r="G47" s="213">
        <f>D47*'Teine 13'!G47/'Teine 13'!D47</f>
        <v>0.28333333333333338</v>
      </c>
      <c r="H47" s="213">
        <f>D47*'Teine 13'!H47/'Teine 13'!D47</f>
        <v>0.96666666666666679</v>
      </c>
    </row>
    <row r="48" spans="2:8" s="207" customFormat="1">
      <c r="B48" s="256"/>
      <c r="C48" s="259" t="str">
        <f>'Teine 13'!C48</f>
        <v>Seemnesegu (mahe)</v>
      </c>
      <c r="D48" s="215">
        <v>5</v>
      </c>
      <c r="E48" s="213">
        <f>D48*'Teine 13'!E48/'Teine 13'!D48</f>
        <v>30.438350000000003</v>
      </c>
      <c r="F48" s="213">
        <f>D48*'Teine 13'!F35/'Teine 13'!D35</f>
        <v>0.21</v>
      </c>
      <c r="G48" s="213">
        <f>D48*'Teine 13'!G48/'Teine 13'!D48</f>
        <v>2.5783500000000004</v>
      </c>
      <c r="H48" s="213">
        <f>D48*'Teine 13'!H48/'Teine 13'!D48</f>
        <v>1.4116500000000001</v>
      </c>
    </row>
    <row r="49" spans="2:8" s="207" customFormat="1">
      <c r="B49" s="256"/>
      <c r="C49" s="259" t="str">
        <f>'Teine 13'!C49</f>
        <v>PRIA Piimatooted (piim, keefir R 2,5% ) (L)</v>
      </c>
      <c r="D49" s="217">
        <v>25</v>
      </c>
      <c r="E49" s="213">
        <f>D49*'Teine 13'!E49/'Teine 13'!D49</f>
        <v>14.1</v>
      </c>
      <c r="F49" s="213">
        <f>D49*'Teine 13'!F49/'Teine 13'!D49</f>
        <v>1.22</v>
      </c>
      <c r="G49" s="213">
        <f>D49*'Teine 13'!G49/'Teine 13'!D49</f>
        <v>0.64</v>
      </c>
      <c r="H49" s="213">
        <f>D49*'Teine 13'!H49/'Teine 13'!D49</f>
        <v>0.86</v>
      </c>
    </row>
    <row r="50" spans="2:8" s="207" customFormat="1">
      <c r="B50" s="256"/>
      <c r="C50" s="259" t="str">
        <f>'Teine 13'!C50</f>
        <v>Mahl (erinevad maitsed)</v>
      </c>
      <c r="D50" s="165">
        <v>25</v>
      </c>
      <c r="E50" s="213">
        <f>D50*'Teine 13'!E50/'Teine 13'!D50</f>
        <v>12.132200000000001</v>
      </c>
      <c r="F50" s="213">
        <f>D50*'Teine 13'!F50/'Teine 13'!D50</f>
        <v>2.9455</v>
      </c>
      <c r="G50" s="213">
        <f>D50*'Teine 13'!G50/'Teine 13'!D50</f>
        <v>1.2500000000000001E-2</v>
      </c>
      <c r="H50" s="213">
        <f>D50*'Teine 13'!H50/'Teine 13'!D50</f>
        <v>9.0749999999999997E-2</v>
      </c>
    </row>
    <row r="51" spans="2:8">
      <c r="B51" s="254"/>
      <c r="C51" s="259" t="str">
        <f>'Teine 13'!C51</f>
        <v>Joogijogurt R 1,5%, maitsestatud (L)</v>
      </c>
      <c r="D51" s="167">
        <v>25</v>
      </c>
      <c r="E51" s="213">
        <f>D51*'Teine 13'!E51/'Teine 13'!D51</f>
        <v>18.686499999999999</v>
      </c>
      <c r="F51" s="213">
        <f>D51*'Teine 13'!F51/'Teine 13'!D51</f>
        <v>3.0307499999999998</v>
      </c>
      <c r="G51" s="213">
        <f>D51*'Teine 13'!G51/'Teine 13'!D51</f>
        <v>0.375</v>
      </c>
      <c r="H51" s="213">
        <f>D51*'Teine 13'!H51/'Teine 13'!D51</f>
        <v>0.8</v>
      </c>
    </row>
    <row r="52" spans="2:8" s="198" customFormat="1" ht="15.75" customHeight="1">
      <c r="B52" s="256"/>
      <c r="C52" s="259" t="str">
        <f>'Teine 13'!C52</f>
        <v>Tee, suhkruta</v>
      </c>
      <c r="D52" s="173">
        <v>50</v>
      </c>
      <c r="E52" s="213">
        <f>D52*'Teine 13'!E52/'Teine 13'!D52</f>
        <v>0.2</v>
      </c>
      <c r="F52" s="213">
        <f>D52*'Teine 13'!F52/'Teine 13'!D52</f>
        <v>0</v>
      </c>
      <c r="G52" s="213">
        <f>D52*'Teine 13'!G52/'Teine 13'!D52</f>
        <v>0</v>
      </c>
      <c r="H52" s="213">
        <f>D52*'Teine 13'!H52/'Teine 13'!D52</f>
        <v>0.05</v>
      </c>
    </row>
    <row r="53" spans="2:8" s="198" customFormat="1" ht="15.75" customHeight="1">
      <c r="B53" s="256"/>
      <c r="C53" s="259" t="str">
        <f>'Teine 13'!C53</f>
        <v>Rukkileiva (3 sorti) - ja sepikutoodete valik  (G)</v>
      </c>
      <c r="D53" s="222">
        <v>40</v>
      </c>
      <c r="E53" s="213">
        <f>D53*'Teine 13'!E53/'Teine 13'!D53</f>
        <v>98.48</v>
      </c>
      <c r="F53" s="213">
        <f>D53*'Teine 13'!F53/'Teine 13'!D53</f>
        <v>20.92</v>
      </c>
      <c r="G53" s="213">
        <f>D53*'Teine 13'!G53/'Teine 13'!D53</f>
        <v>0.8</v>
      </c>
      <c r="H53" s="213">
        <f>D53*'Teine 13'!H53/'Teine 13'!D53</f>
        <v>2.86</v>
      </c>
    </row>
    <row r="54" spans="2:8" s="198" customFormat="1">
      <c r="B54" s="255"/>
      <c r="C54" s="259" t="str">
        <f>'Teine 13'!C54</f>
        <v>Apelsin</v>
      </c>
      <c r="D54" s="215">
        <v>100</v>
      </c>
      <c r="E54" s="213">
        <f>D54*'Teine 13'!E54/'Teine 13'!D54</f>
        <v>30.1</v>
      </c>
      <c r="F54" s="213">
        <f>D54*'Teine 13'!F54/'Teine 13'!D54</f>
        <v>5.9</v>
      </c>
      <c r="G54" s="213">
        <f>D54*'Teine 13'!G54/'Teine 13'!D54</f>
        <v>0.1</v>
      </c>
      <c r="H54" s="213">
        <f>D54*'Teine 13'!H54/'Teine 13'!D54</f>
        <v>0.8</v>
      </c>
    </row>
    <row r="55" spans="2:8">
      <c r="B55" s="249"/>
      <c r="C55" s="197" t="s">
        <v>7</v>
      </c>
      <c r="D55" s="181"/>
      <c r="E55" s="181">
        <f>SUM(E39:E54)</f>
        <v>620.58478333333335</v>
      </c>
      <c r="F55" s="181">
        <f t="shared" ref="F55:H55" si="2">SUM(F39:F54)</f>
        <v>104.35839999999999</v>
      </c>
      <c r="G55" s="181">
        <f t="shared" si="2"/>
        <v>19.829233333333335</v>
      </c>
      <c r="H55" s="181">
        <f t="shared" si="2"/>
        <v>22.897616666666668</v>
      </c>
    </row>
    <row r="56" spans="2:8">
      <c r="B56" s="219"/>
      <c r="C56" s="220"/>
      <c r="D56" s="210"/>
    </row>
    <row r="57" spans="2:8" s="4" customFormat="1" ht="24" customHeight="1">
      <c r="B57" s="253" t="s">
        <v>11</v>
      </c>
      <c r="C57" s="211"/>
      <c r="D57" s="212" t="s">
        <v>1</v>
      </c>
      <c r="E57" s="212" t="s">
        <v>2</v>
      </c>
      <c r="F57" s="212" t="s">
        <v>3</v>
      </c>
      <c r="G57" s="212" t="s">
        <v>4</v>
      </c>
      <c r="H57" s="212" t="s">
        <v>5</v>
      </c>
    </row>
    <row r="58" spans="2:8" s="207" customFormat="1">
      <c r="B58" s="254" t="s">
        <v>6</v>
      </c>
      <c r="C58" s="257" t="str">
        <f>'Teine 13'!C58</f>
        <v>Koorene lõhesupp spinatiga (L)</v>
      </c>
      <c r="D58" s="215">
        <v>100</v>
      </c>
      <c r="E58" s="224">
        <f>D58*'Teine 13'!E58/'Teine 13'!D58</f>
        <v>151.73599999999999</v>
      </c>
      <c r="F58" s="224">
        <f>SUM(D58*'Teine 13'!F58/'Teine 13'!D58)</f>
        <v>2.85</v>
      </c>
      <c r="G58" s="224">
        <f>D58*'Teine 13'!G58/'Teine 13'!D58</f>
        <v>9.4350000000000005</v>
      </c>
      <c r="H58" s="224">
        <f>D58*'Teine 13'!H58/'Teine 13'!D58</f>
        <v>14.039999999999997</v>
      </c>
    </row>
    <row r="59" spans="2:8" s="207" customFormat="1">
      <c r="B59" s="254" t="s">
        <v>17</v>
      </c>
      <c r="C59" s="257" t="str">
        <f>'Teine 13'!C59</f>
        <v>Spinati püreesupp kartuli ja keedumunaga (L) (mahe)</v>
      </c>
      <c r="D59" s="215">
        <v>100</v>
      </c>
      <c r="E59" s="224">
        <f>D59*'Teine 13'!E59/'Teine 13'!D59</f>
        <v>56.56</v>
      </c>
      <c r="F59" s="224">
        <f>SUM(D59*'Teine 13'!F59/'Teine 13'!D59)</f>
        <v>2.8639999999999999</v>
      </c>
      <c r="G59" s="224">
        <f>D59*'Teine 13'!G59/'Teine 13'!D59</f>
        <v>3.7360000000000002</v>
      </c>
      <c r="H59" s="224">
        <f>D59*'Teine 13'!H59/'Teine 13'!D59</f>
        <v>2.44</v>
      </c>
    </row>
    <row r="60" spans="2:8">
      <c r="B60" s="256"/>
      <c r="C60" s="257" t="str">
        <f>'Teine 13'!C60</f>
        <v>Mustasõstra mannavaht piimaga (G, L)</v>
      </c>
      <c r="D60" s="225">
        <v>100</v>
      </c>
      <c r="E60" s="224">
        <f>D60*'Teine 13'!E60/'Teine 13'!D60</f>
        <v>84.072999999999993</v>
      </c>
      <c r="F60" s="224">
        <f>SUM(D60*'Teine 13'!F60/'Teine 13'!D60)</f>
        <v>19.908999999999999</v>
      </c>
      <c r="G60" s="224">
        <f>D60*'Teine 13'!G60/'Teine 13'!D60</f>
        <v>0.222</v>
      </c>
      <c r="H60" s="224">
        <f>D60*'Teine 13'!H60/'Teine 13'!D60</f>
        <v>1.2370000000000001</v>
      </c>
    </row>
    <row r="61" spans="2:8">
      <c r="B61" s="256"/>
      <c r="C61" s="257" t="str">
        <f>'Teine 13'!C61</f>
        <v>Maasikajogurt (L)</v>
      </c>
      <c r="D61" s="173">
        <v>100</v>
      </c>
      <c r="E61" s="224">
        <f>D61*'Teine 13'!E61/'Teine 13'!D61</f>
        <v>79.900000000000006</v>
      </c>
      <c r="F61" s="224">
        <f>SUM(D61*'Teine 13'!F61/'Teine 13'!D61)</f>
        <v>12.3</v>
      </c>
      <c r="G61" s="224">
        <f>D61*'Teine 13'!G61/'Teine 13'!D61</f>
        <v>2.17</v>
      </c>
      <c r="H61" s="224">
        <f>D61*'Teine 13'!H61/'Teine 13'!D61</f>
        <v>2.62</v>
      </c>
    </row>
    <row r="62" spans="2:8" s="198" customFormat="1">
      <c r="B62" s="255"/>
      <c r="C62" s="257" t="str">
        <f>'Teine 13'!C62</f>
        <v>PRIA Piimatooted (piim, keefir R 2,5% ) (L)</v>
      </c>
      <c r="D62" s="218">
        <v>25</v>
      </c>
      <c r="E62" s="224">
        <f>D62*'Teine 13'!E62/'Teine 13'!D62</f>
        <v>14.1</v>
      </c>
      <c r="F62" s="224">
        <f>SUM(D62*'Teine 13'!F62/'Teine 13'!D62)</f>
        <v>1.22</v>
      </c>
      <c r="G62" s="224">
        <f>D62*'Teine 13'!G62/'Teine 13'!D62</f>
        <v>0.64</v>
      </c>
      <c r="H62" s="224">
        <f>D62*'Teine 13'!H62/'Teine 13'!D62</f>
        <v>0.86</v>
      </c>
    </row>
    <row r="63" spans="2:8" s="198" customFormat="1">
      <c r="B63" s="255"/>
      <c r="C63" s="257" t="str">
        <f>'Teine 13'!C63</f>
        <v>Mahl (erinevad maitsed)</v>
      </c>
      <c r="D63" s="218">
        <v>25</v>
      </c>
      <c r="E63" s="224">
        <f>D63*'Teine 13'!E63/'Teine 13'!D63</f>
        <v>12.132200000000001</v>
      </c>
      <c r="F63" s="224">
        <f>SUM(D63*'Teine 13'!F63/'Teine 13'!D63)</f>
        <v>2.9455</v>
      </c>
      <c r="G63" s="224">
        <f>D63*'Teine 13'!G63/'Teine 13'!D63</f>
        <v>1.2500000000000001E-2</v>
      </c>
      <c r="H63" s="224">
        <f>D63*'Teine 13'!H63/'Teine 13'!D63</f>
        <v>9.0749999999999997E-2</v>
      </c>
    </row>
    <row r="64" spans="2:8" s="198" customFormat="1">
      <c r="B64" s="255"/>
      <c r="C64" s="257" t="str">
        <f>'Teine 13'!C64</f>
        <v>Joogijogurt R 1,5%, maitsestatud (L)</v>
      </c>
      <c r="D64" s="218">
        <v>25</v>
      </c>
      <c r="E64" s="224">
        <f>D64*'Teine 13'!E64/'Teine 13'!D64</f>
        <v>18.686499999999999</v>
      </c>
      <c r="F64" s="224">
        <f>SUM(D64*'Teine 13'!F64/'Teine 13'!D64)</f>
        <v>3.0307499999999998</v>
      </c>
      <c r="G64" s="224">
        <f>D64*'Teine 13'!G64/'Teine 13'!D64</f>
        <v>0.375</v>
      </c>
      <c r="H64" s="224">
        <f>D64*'Teine 13'!H64/'Teine 13'!D64</f>
        <v>0.8</v>
      </c>
    </row>
    <row r="65" spans="2:13" s="198" customFormat="1">
      <c r="B65" s="255"/>
      <c r="C65" s="257" t="str">
        <f>'Teine 13'!C65</f>
        <v>Tee, suhkruta</v>
      </c>
      <c r="D65" s="218">
        <v>50</v>
      </c>
      <c r="E65" s="224">
        <f>D65*'Teine 13'!E65/'Teine 13'!D65</f>
        <v>0.2</v>
      </c>
      <c r="F65" s="224">
        <f>SUM(D65*'Teine 13'!F65/'Teine 13'!D65)</f>
        <v>0</v>
      </c>
      <c r="G65" s="224">
        <f>D65*'Teine 13'!G65/'Teine 13'!D65</f>
        <v>0</v>
      </c>
      <c r="H65" s="224">
        <f>D65*'Teine 13'!H65/'Teine 13'!D65</f>
        <v>0.05</v>
      </c>
    </row>
    <row r="66" spans="2:13">
      <c r="B66" s="255"/>
      <c r="C66" s="257" t="str">
        <f>'Teine 13'!C66</f>
        <v>Rukkileiva (3 sorti) - ja sepikutoodete valik  (G)</v>
      </c>
      <c r="D66" s="173">
        <v>40</v>
      </c>
      <c r="E66" s="224">
        <f>D66*'Teine 13'!E66/'Teine 13'!D66</f>
        <v>98.48</v>
      </c>
      <c r="F66" s="224">
        <f>SUM(D66*'Teine 13'!F66/'Teine 13'!D66)</f>
        <v>20.92</v>
      </c>
      <c r="G66" s="224">
        <f>D66*'Teine 13'!G66/'Teine 13'!D66</f>
        <v>0.8</v>
      </c>
      <c r="H66" s="224">
        <f>D66*'Teine 13'!H66/'Teine 13'!D66</f>
        <v>2.86</v>
      </c>
    </row>
    <row r="67" spans="2:13">
      <c r="B67" s="255"/>
      <c r="C67" s="257" t="str">
        <f>'Teine 13'!C67</f>
        <v>Porgand (PRIA)</v>
      </c>
      <c r="D67" s="215">
        <v>100</v>
      </c>
      <c r="E67" s="224">
        <f>D67*'Teine 13'!E67/'Teine 13'!D67</f>
        <v>32.4</v>
      </c>
      <c r="F67" s="224">
        <f>SUM(D67*'Teine 13'!F67/'Teine 13'!D67)</f>
        <v>5.6</v>
      </c>
      <c r="G67" s="224">
        <f>D67*'Teine 13'!G67/'Teine 13'!D67</f>
        <v>0.2</v>
      </c>
      <c r="H67" s="224">
        <f>D67*'Teine 13'!H67/'Teine 13'!D67</f>
        <v>0.6</v>
      </c>
    </row>
    <row r="68" spans="2:13">
      <c r="B68" s="249"/>
      <c r="C68" s="197" t="s">
        <v>7</v>
      </c>
      <c r="D68" s="181"/>
      <c r="E68" s="181">
        <f>SUM(E58:E67)</f>
        <v>548.26769999999999</v>
      </c>
      <c r="F68" s="181">
        <f>SUM(F58:F67)</f>
        <v>71.639250000000004</v>
      </c>
      <c r="G68" s="181">
        <f>SUM(G58:G67)</f>
        <v>17.590499999999999</v>
      </c>
      <c r="H68" s="181">
        <f>SUM(H58:H67)</f>
        <v>25.597750000000001</v>
      </c>
      <c r="I68" s="210"/>
      <c r="J68" s="210"/>
      <c r="K68" s="210"/>
      <c r="L68" s="210"/>
      <c r="M68" s="210"/>
    </row>
    <row r="69" spans="2:13">
      <c r="B69" s="219"/>
      <c r="C69" s="220"/>
    </row>
    <row r="70" spans="2:13" ht="24" customHeight="1">
      <c r="B70" s="253" t="s">
        <v>12</v>
      </c>
      <c r="C70" s="223"/>
      <c r="D70" s="212" t="s">
        <v>1</v>
      </c>
      <c r="E70" s="212" t="s">
        <v>2</v>
      </c>
      <c r="F70" s="212" t="s">
        <v>3</v>
      </c>
      <c r="G70" s="212" t="s">
        <v>4</v>
      </c>
      <c r="H70" s="212" t="s">
        <v>5</v>
      </c>
    </row>
    <row r="71" spans="2:13">
      <c r="B71" s="254" t="s">
        <v>6</v>
      </c>
      <c r="C71" s="260" t="str">
        <f>'Teine 13'!C71</f>
        <v>Värskekapsahautis kanahakklihaga</v>
      </c>
      <c r="D71" s="215">
        <v>50</v>
      </c>
      <c r="E71" s="215">
        <f>D71*'Teine 13'!E71/'Teine 13'!D71</f>
        <v>61.083333333333336</v>
      </c>
      <c r="F71" s="215">
        <f>D71*'Teine 13'!F71/'Teine 13'!D71</f>
        <v>3.3666666666666667</v>
      </c>
      <c r="G71" s="215">
        <f>D71*'Teine 13'!G71/'Teine 13'!D71</f>
        <v>3.9666666666666668</v>
      </c>
      <c r="H71" s="215">
        <f>D71*'Teine 13'!H71/'Teine 13'!D71</f>
        <v>2.1749999999999998</v>
      </c>
    </row>
    <row r="72" spans="2:13">
      <c r="B72" s="254" t="s">
        <v>17</v>
      </c>
      <c r="C72" s="260" t="str">
        <f>'Teine 13'!C72</f>
        <v>Värskekapsa-läätsehautis (mahe)</v>
      </c>
      <c r="D72" s="215">
        <v>50</v>
      </c>
      <c r="E72" s="215">
        <f>D72*'Teine 13'!E72/'Teine 13'!D72</f>
        <v>66.166666666666671</v>
      </c>
      <c r="F72" s="215">
        <f>D72*'Teine 13'!F72/'Teine 13'!D72</f>
        <v>8.2166666666666668</v>
      </c>
      <c r="G72" s="215">
        <f>D72*'Teine 13'!G72/'Teine 13'!D72</f>
        <v>1.75</v>
      </c>
      <c r="H72" s="215">
        <f>D72*'Teine 13'!H72/'Teine 13'!D72</f>
        <v>3.3916666666666666</v>
      </c>
    </row>
    <row r="73" spans="2:13">
      <c r="B73" s="262"/>
      <c r="C73" s="260" t="str">
        <f>'Teine 13'!C73</f>
        <v>Kartul, aurutatud (mahe)</v>
      </c>
      <c r="D73" s="215">
        <v>50</v>
      </c>
      <c r="E73" s="215">
        <f>D73*'Teine 13'!E73/'Teine 13'!D73</f>
        <v>36.975000000000001</v>
      </c>
      <c r="F73" s="215">
        <f>D73*'Teine 13'!F73/'Teine 13'!D73</f>
        <v>8.4149999999999991</v>
      </c>
      <c r="G73" s="215">
        <f>D73*'Teine 13'!G73/'Teine 13'!D73</f>
        <v>5.0999999999999997E-2</v>
      </c>
      <c r="H73" s="215">
        <f>D73*'Teine 13'!H73/'Teine 13'!D73</f>
        <v>0.96899999999999986</v>
      </c>
    </row>
    <row r="74" spans="2:13" s="207" customFormat="1">
      <c r="B74" s="200"/>
      <c r="C74" s="261" t="str">
        <f>'Teine 13'!C74</f>
        <v xml:space="preserve">Riis, aurutatud </v>
      </c>
      <c r="D74" s="215">
        <v>50</v>
      </c>
      <c r="E74" s="215">
        <f>D74*'Teine 13'!E74/'Teine 13'!D74</f>
        <v>78.851000000000013</v>
      </c>
      <c r="F74" s="215">
        <f>D74*'Teine 13'!F74/'Teine 13'!D74</f>
        <v>13.437999999999999</v>
      </c>
      <c r="G74" s="215">
        <f>D74*'Teine 13'!G74/'Teine 13'!D74</f>
        <v>2.371</v>
      </c>
      <c r="H74" s="215">
        <f>D74*'Teine 13'!H74/'Teine 13'!D74</f>
        <v>1.1385000000000001</v>
      </c>
    </row>
    <row r="75" spans="2:13">
      <c r="B75" s="200"/>
      <c r="C75" s="261" t="str">
        <f>'Teine 13'!C75</f>
        <v>Ahjuköögiviljad</v>
      </c>
      <c r="D75" s="215">
        <v>50</v>
      </c>
      <c r="E75" s="215">
        <f>D75*'Teine 13'!E75/'Teine 13'!D75</f>
        <v>35.36</v>
      </c>
      <c r="F75" s="215">
        <f>D75*'Teine 13'!F75/'Teine 13'!D75</f>
        <v>5.54</v>
      </c>
      <c r="G75" s="215">
        <f>D75*'Teine 13'!G75/'Teine 13'!D75</f>
        <v>0.72</v>
      </c>
      <c r="H75" s="215">
        <f>D75*'Teine 13'!H75/'Teine 13'!D75</f>
        <v>0.72</v>
      </c>
    </row>
    <row r="76" spans="2:13">
      <c r="B76" s="200"/>
      <c r="C76" s="261" t="str">
        <f>'Teine 13'!C76</f>
        <v>Soe valge kaste (G, L)</v>
      </c>
      <c r="D76" s="215">
        <v>50</v>
      </c>
      <c r="E76" s="215">
        <f>D76*'Teine 13'!E76/'Teine 13'!D76</f>
        <v>59.125999999999998</v>
      </c>
      <c r="F76" s="215">
        <f>D76*'Teine 13'!F76/'Teine 13'!D76</f>
        <v>4.077</v>
      </c>
      <c r="G76" s="215">
        <f>D76*'Teine 13'!G76/'Teine 13'!D76</f>
        <v>3.9460000000000002</v>
      </c>
      <c r="H76" s="215">
        <f>D76*'Teine 13'!H76/'Teine 13'!D76</f>
        <v>1.8730000000000002</v>
      </c>
    </row>
    <row r="77" spans="2:13">
      <c r="B77" s="263"/>
      <c r="C77" s="260" t="str">
        <f>'Teine 13'!C77</f>
        <v>Mahla-õlikaste</v>
      </c>
      <c r="D77" s="215">
        <v>5</v>
      </c>
      <c r="E77" s="215">
        <f>D77*'Teine 13'!E77/'Teine 13'!D77</f>
        <v>32.189399999999999</v>
      </c>
      <c r="F77" s="215">
        <f>D77*'Teine 13'!F77/'Teine 13'!D77</f>
        <v>9.7050000000000011E-2</v>
      </c>
      <c r="G77" s="215">
        <f>D77*'Teine 13'!G77/'Teine 13'!D77</f>
        <v>3.5305500000000003</v>
      </c>
      <c r="H77" s="215">
        <f>D77*'Teine 13'!H77/'Teine 13'!D77</f>
        <v>1.3550000000000001E-2</v>
      </c>
    </row>
    <row r="78" spans="2:13">
      <c r="B78" s="255"/>
      <c r="C78" s="260" t="str">
        <f>'Teine 13'!C78</f>
        <v>Hiina kapsa salat spinatiga</v>
      </c>
      <c r="D78" s="215">
        <v>50</v>
      </c>
      <c r="E78" s="215">
        <f>D78*'Teine 13'!E78/'Teine 13'!D78</f>
        <v>7.1</v>
      </c>
      <c r="F78" s="215">
        <f>E78*'Teine 13'!F78/'Teine 13'!E78</f>
        <v>1.21</v>
      </c>
      <c r="G78" s="215">
        <f>F78*'Teine 13'!G78/'Teine 13'!F78</f>
        <v>0.08</v>
      </c>
      <c r="H78" s="215">
        <f>G78*'Teine 13'!H78/'Teine 13'!G78</f>
        <v>0.67</v>
      </c>
    </row>
    <row r="79" spans="2:13">
      <c r="B79" s="255"/>
      <c r="C79" s="260" t="str">
        <f>'Teine 13'!C79</f>
        <v>Porgand, tomat, porrulauk</v>
      </c>
      <c r="D79" s="215">
        <v>50</v>
      </c>
      <c r="E79" s="215">
        <f>D79*'Teine 13'!E79/'Teine 13'!D79</f>
        <v>13.053333333333333</v>
      </c>
      <c r="F79" s="215">
        <f>D79*'Teine 13'!F79/'Teine 13'!D79</f>
        <v>3.085</v>
      </c>
      <c r="G79" s="215">
        <f>D79*'Teine 13'!G79/'Teine 13'!D79</f>
        <v>0.11666666666666668</v>
      </c>
      <c r="H79" s="215">
        <f>D79*'Teine 13'!H79/'Teine 13'!D79</f>
        <v>0.50000000000000011</v>
      </c>
    </row>
    <row r="80" spans="2:13">
      <c r="B80" s="255"/>
      <c r="C80" s="260" t="str">
        <f>'Teine 13'!C80</f>
        <v>Seemnesegu (mahe)</v>
      </c>
      <c r="D80" s="215">
        <v>5</v>
      </c>
      <c r="E80" s="215">
        <f>D80*'Teine 13'!E80/'Teine 13'!D80</f>
        <v>30.438350000000003</v>
      </c>
      <c r="F80" s="215">
        <f>D80*'Teine 13'!F80/'Teine 13'!D80</f>
        <v>0.64000000000000012</v>
      </c>
      <c r="G80" s="215">
        <f>D80*'Teine 13'!G80/'Teine 13'!D80</f>
        <v>2.5783500000000004</v>
      </c>
      <c r="H80" s="215">
        <f>D80*'Teine 13'!H80/'Teine 13'!D80</f>
        <v>1.4116500000000001</v>
      </c>
    </row>
    <row r="81" spans="2:8">
      <c r="B81" s="255"/>
      <c r="C81" s="260" t="str">
        <f>'Teine 13'!C81</f>
        <v>PRIA Piimatooted (piim, keefir R 2,5% ) (L)</v>
      </c>
      <c r="D81" s="215">
        <v>25</v>
      </c>
      <c r="E81" s="215">
        <f>D81*'Teine 13'!E81/'Teine 13'!D81</f>
        <v>14.1</v>
      </c>
      <c r="F81" s="215">
        <f>D81*'Teine 13'!F81/'Teine 13'!D81</f>
        <v>1.22</v>
      </c>
      <c r="G81" s="215">
        <f>D81*'Teine 13'!G81/'Teine 13'!D81</f>
        <v>0.64</v>
      </c>
      <c r="H81" s="215">
        <f>D81*'Teine 13'!H81/'Teine 13'!D81</f>
        <v>0.86</v>
      </c>
    </row>
    <row r="82" spans="2:8">
      <c r="B82" s="255"/>
      <c r="C82" s="260" t="str">
        <f>'Teine 13'!C82</f>
        <v>Mahl (erinevad maitsed)</v>
      </c>
      <c r="D82" s="177">
        <v>25</v>
      </c>
      <c r="E82" s="215">
        <f>D82*'Teine 13'!E82/'Teine 13'!D82</f>
        <v>12.132200000000001</v>
      </c>
      <c r="F82" s="215">
        <f>D82*'Teine 13'!F82/'Teine 13'!D82</f>
        <v>2.9455</v>
      </c>
      <c r="G82" s="215">
        <f>D82*'Teine 13'!G82/'Teine 13'!D82</f>
        <v>1.2500000000000001E-2</v>
      </c>
      <c r="H82" s="215">
        <f>D82*'Teine 13'!H82/'Teine 13'!D82</f>
        <v>9.0749999999999997E-2</v>
      </c>
    </row>
    <row r="83" spans="2:8">
      <c r="B83" s="255"/>
      <c r="C83" s="260" t="str">
        <f>'Teine 13'!C83</f>
        <v>Joogijogurt R 1,5%, maitsestatud (L)</v>
      </c>
      <c r="D83" s="177">
        <v>25</v>
      </c>
      <c r="E83" s="215">
        <f>D83*'Teine 13'!E83/'Teine 13'!D83</f>
        <v>18.686499999999999</v>
      </c>
      <c r="F83" s="215">
        <f>D83*'Teine 13'!F83/'Teine 13'!D83</f>
        <v>3.0307499999999998</v>
      </c>
      <c r="G83" s="215">
        <f>D83*'Teine 13'!G83/'Teine 13'!D83</f>
        <v>0.375</v>
      </c>
      <c r="H83" s="215">
        <f>D83*'Teine 13'!H83/'Teine 13'!D83</f>
        <v>0.8</v>
      </c>
    </row>
    <row r="84" spans="2:8">
      <c r="B84" s="256"/>
      <c r="C84" s="260" t="str">
        <f>'Teine 13'!C84</f>
        <v>Vaarika-mündijook</v>
      </c>
      <c r="D84" s="201">
        <v>50</v>
      </c>
      <c r="E84" s="215">
        <f>D84*'Teine 13'!E84/'Teine 13'!D84</f>
        <v>11</v>
      </c>
      <c r="F84" s="215">
        <f>D84*'Teine 13'!F84/'Teine 13'!D84</f>
        <v>2.75</v>
      </c>
      <c r="G84" s="215">
        <f>D84*'Teine 13'!G84/'Teine 13'!D84</f>
        <v>0</v>
      </c>
      <c r="H84" s="215">
        <f>D84*'Teine 13'!H84/'Teine 13'!D84</f>
        <v>0</v>
      </c>
    </row>
    <row r="85" spans="2:8">
      <c r="B85" s="256"/>
      <c r="C85" s="260" t="str">
        <f>'Teine 13'!C85</f>
        <v>Rukkileiva (3 sorti) - ja sepikutoodete valik  (G)</v>
      </c>
      <c r="D85" s="185">
        <v>40</v>
      </c>
      <c r="E85" s="215">
        <f>D85*'Teine 13'!E85/'Teine 13'!D85</f>
        <v>98.48</v>
      </c>
      <c r="F85" s="215">
        <f>D85*'Teine 13'!F85/'Teine 13'!D85</f>
        <v>20.92</v>
      </c>
      <c r="G85" s="215">
        <f>D85*'Teine 13'!G85/'Teine 13'!D85</f>
        <v>0.8</v>
      </c>
      <c r="H85" s="215">
        <f>D85*'Teine 13'!H85/'Teine 13'!D85</f>
        <v>2.86</v>
      </c>
    </row>
    <row r="86" spans="2:8">
      <c r="B86" s="256"/>
      <c r="C86" s="260" t="str">
        <f>'Teine 13'!C86</f>
        <v>Õun (PRIA)</v>
      </c>
      <c r="D86" s="215">
        <v>100</v>
      </c>
      <c r="E86" s="215">
        <f>D86*'Teine 13'!E86/'Teine 13'!D86</f>
        <v>48.1</v>
      </c>
      <c r="F86" s="215">
        <f>D86*'Teine 13'!F86/'Teine 13'!D86</f>
        <v>10.9</v>
      </c>
      <c r="G86" s="215">
        <f>D86*'Teine 13'!G86/'Teine 13'!D86</f>
        <v>0</v>
      </c>
      <c r="H86" s="215">
        <f>D86*'Teine 13'!H86/'Teine 13'!D86</f>
        <v>0</v>
      </c>
    </row>
    <row r="87" spans="2:8">
      <c r="B87" s="249"/>
      <c r="C87" s="194" t="s">
        <v>7</v>
      </c>
      <c r="D87" s="196"/>
      <c r="E87" s="226">
        <f>SUM(E71:E86)</f>
        <v>622.84178333333341</v>
      </c>
      <c r="F87" s="226">
        <f t="shared" ref="F87:H87" si="3">SUM(F71:F86)</f>
        <v>89.851633333333353</v>
      </c>
      <c r="G87" s="226">
        <f t="shared" si="3"/>
        <v>20.937733333333334</v>
      </c>
      <c r="H87" s="226">
        <f t="shared" si="3"/>
        <v>17.47311666666667</v>
      </c>
    </row>
    <row r="88" spans="2:8">
      <c r="C88" s="21" t="s">
        <v>13</v>
      </c>
      <c r="E88" s="227">
        <f>AVERAGE(E22,E36,E55,E68,E87)</f>
        <v>596.4118166666666</v>
      </c>
      <c r="F88" s="227">
        <f>AVERAGE(F22,F36,F55,F68,F87)</f>
        <v>90.920533333333339</v>
      </c>
      <c r="G88" s="227">
        <f>AVERAGE(G22,G36,G55,G68,G87)</f>
        <v>18.856973333333332</v>
      </c>
      <c r="H88" s="227">
        <f>AVERAGE(H22,H36,H55,H68,H87)</f>
        <v>20.18433666666667</v>
      </c>
    </row>
    <row r="89" spans="2:8">
      <c r="B89" s="206" t="s">
        <v>25</v>
      </c>
      <c r="C89" s="21"/>
      <c r="E89" s="228"/>
      <c r="F89" s="228"/>
      <c r="G89" s="228"/>
      <c r="H89" s="228"/>
    </row>
    <row r="90" spans="2:8">
      <c r="B90" s="23" t="s">
        <v>64</v>
      </c>
      <c r="C90" s="4"/>
      <c r="D90" s="4"/>
    </row>
    <row r="91" spans="2:8">
      <c r="B91" s="206" t="s">
        <v>21</v>
      </c>
      <c r="D91" s="29"/>
      <c r="E91" s="4"/>
      <c r="F91" s="4"/>
      <c r="G91" s="4"/>
      <c r="H91" s="164"/>
    </row>
    <row r="92" spans="2:8">
      <c r="B92" s="206" t="s">
        <v>22</v>
      </c>
    </row>
    <row r="93" spans="2:8">
      <c r="B93" s="206" t="s">
        <v>14</v>
      </c>
    </row>
  </sheetData>
  <mergeCells count="2">
    <mergeCell ref="B1:C4"/>
    <mergeCell ref="D1:D5"/>
  </mergeCells>
  <pageMargins left="0.7" right="0.7" top="0.75" bottom="0.75" header="0.3" footer="0.3"/>
  <pageSetup paperSize="9" scale="4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D26B-83A0-4C1E-AE38-FBEC134ACA8A}">
  <sheetPr>
    <pageSetUpPr fitToPage="1"/>
  </sheetPr>
  <dimension ref="B1:M97"/>
  <sheetViews>
    <sheetView zoomScale="90" zoomScaleNormal="90" workbookViewId="0">
      <selection activeCell="D1" sqref="D1:D5"/>
    </sheetView>
  </sheetViews>
  <sheetFormatPr defaultColWidth="9.26953125" defaultRowHeight="14"/>
  <cols>
    <col min="1" max="1" width="9.26953125" style="235"/>
    <col min="2" max="2" width="13.54296875" style="235" customWidth="1"/>
    <col min="3" max="3" width="62" style="235" bestFit="1" customWidth="1"/>
    <col min="4" max="4" width="15.6328125" style="235" customWidth="1"/>
    <col min="5" max="5" width="14.54296875" style="235" bestFit="1" customWidth="1"/>
    <col min="6" max="6" width="15.81640625" style="235" bestFit="1" customWidth="1"/>
    <col min="7" max="8" width="10.81640625" style="235" bestFit="1" customWidth="1"/>
    <col min="9" max="16384" width="9.26953125" style="235"/>
  </cols>
  <sheetData>
    <row r="1" spans="2:8" ht="15" customHeight="1">
      <c r="B1" s="321"/>
      <c r="C1" s="321"/>
      <c r="D1" s="315"/>
    </row>
    <row r="2" spans="2:8" ht="15" customHeight="1">
      <c r="B2" s="321"/>
      <c r="C2" s="321"/>
      <c r="D2" s="315"/>
    </row>
    <row r="3" spans="2:8" ht="15" customHeight="1">
      <c r="B3" s="321"/>
      <c r="C3" s="321"/>
      <c r="D3" s="315"/>
    </row>
    <row r="4" spans="2:8" ht="19" customHeight="1">
      <c r="B4" s="321"/>
      <c r="C4" s="321"/>
      <c r="D4" s="315"/>
    </row>
    <row r="5" spans="2:8" ht="24" customHeight="1">
      <c r="B5" s="236" t="str">
        <f>'Teine 10'!B5</f>
        <v>Koolilõuna 03.03-07.03.2025</v>
      </c>
      <c r="C5" s="236"/>
      <c r="D5" s="316"/>
    </row>
    <row r="6" spans="2:8" s="238" customFormat="1" ht="24.75" customHeight="1">
      <c r="B6" s="253" t="s">
        <v>0</v>
      </c>
      <c r="C6" s="191"/>
      <c r="D6" s="192" t="s">
        <v>1</v>
      </c>
      <c r="E6" s="192" t="s">
        <v>2</v>
      </c>
      <c r="F6" s="192" t="s">
        <v>3</v>
      </c>
      <c r="G6" s="192" t="s">
        <v>4</v>
      </c>
      <c r="H6" s="192" t="s">
        <v>5</v>
      </c>
    </row>
    <row r="7" spans="2:8" ht="15.5">
      <c r="B7" s="246" t="s">
        <v>6</v>
      </c>
      <c r="C7" s="144" t="str">
        <f>'Teine 10'!C7</f>
        <v>Hakklihakaste hapukoorega (seahakkliha) (G, L)</v>
      </c>
      <c r="D7" s="182">
        <v>75</v>
      </c>
      <c r="E7" s="182">
        <f>D7*'Teine 10'!E7/'Teine 10'!D7</f>
        <v>52.1295</v>
      </c>
      <c r="F7" s="182">
        <f>D7*'Teine 10'!F7/'Teine 10'!D7</f>
        <v>3.3944999999999999</v>
      </c>
      <c r="G7" s="182">
        <f>D7*'Teine 10'!G7/'Teine 10'!D7</f>
        <v>2.6145</v>
      </c>
      <c r="H7" s="182">
        <f>D7*'Teine 10'!H7/'Teine 10'!D7</f>
        <v>3.8940000000000001</v>
      </c>
    </row>
    <row r="8" spans="2:8" ht="15.5">
      <c r="B8" s="246" t="s">
        <v>17</v>
      </c>
      <c r="C8" s="144" t="str">
        <f>'Teine 10'!C8</f>
        <v>Koorene köögiviljakaste peterselliga (G, L) (mahe)</v>
      </c>
      <c r="D8" s="182">
        <v>75</v>
      </c>
      <c r="E8" s="182">
        <f>D8*'Teine 10'!E8/'Teine 10'!D8</f>
        <v>80.511749999999992</v>
      </c>
      <c r="F8" s="182">
        <f>D8*'Teine 10'!F8/'Teine 10'!D8</f>
        <v>7.2052500000000004</v>
      </c>
      <c r="G8" s="182">
        <f>D8*'Teine 10'!G8/'Teine 10'!D8</f>
        <v>4.8449999999999998</v>
      </c>
      <c r="H8" s="182">
        <f>D8*'Teine 10'!H8/'Teine 10'!D8</f>
        <v>2.4982499999999996</v>
      </c>
    </row>
    <row r="9" spans="2:8" ht="15.5">
      <c r="B9" s="246"/>
      <c r="C9" s="144" t="str">
        <f>'Teine 10'!C9</f>
        <v>Täisterapasta/pasta (G) (mahe)</v>
      </c>
      <c r="D9" s="182">
        <v>100</v>
      </c>
      <c r="E9" s="182">
        <f>D9*'Teine 10'!E9/'Teine 10'!D9</f>
        <v>171.565</v>
      </c>
      <c r="F9" s="182">
        <f>D9*'Teine 10'!F9/'Teine 10'!D9</f>
        <v>35.656999999999996</v>
      </c>
      <c r="G9" s="182">
        <f>D9*'Teine 10'!G9/'Teine 10'!D9</f>
        <v>1.3449999999999998</v>
      </c>
      <c r="H9" s="182">
        <f>D9*'Teine 10'!H9/'Teine 10'!D9</f>
        <v>5.6769999999999987</v>
      </c>
    </row>
    <row r="10" spans="2:8" ht="15.5">
      <c r="B10" s="247"/>
      <c r="C10" s="144" t="str">
        <f>'Teine 10'!C10</f>
        <v>Tatar, aurutatud (mahe)</v>
      </c>
      <c r="D10" s="165">
        <v>100</v>
      </c>
      <c r="E10" s="182">
        <f>D10*'Teine 10'!E10/'Teine 10'!D10</f>
        <v>80.59999999999998</v>
      </c>
      <c r="F10" s="182">
        <f>D10*'Teine 10'!F10/'Teine 10'!D10</f>
        <v>16.975000000000001</v>
      </c>
      <c r="G10" s="182">
        <f>D10*'Teine 10'!G10/'Teine 10'!D10</f>
        <v>0.5</v>
      </c>
      <c r="H10" s="182">
        <f>D10*'Teine 10'!H10/'Teine 10'!D10</f>
        <v>2.9750000000000001</v>
      </c>
    </row>
    <row r="11" spans="2:8" ht="15.5">
      <c r="B11" s="247"/>
      <c r="C11" s="144" t="str">
        <f>'Teine 10'!C11</f>
        <v>Peet, röstitud</v>
      </c>
      <c r="D11" s="165">
        <v>50</v>
      </c>
      <c r="E11" s="182">
        <f>D11*'Teine 10'!E11/'Teine 10'!D11</f>
        <v>30.42</v>
      </c>
      <c r="F11" s="182">
        <f>D11*'Teine 10'!F11/'Teine 10'!D11</f>
        <v>6.2534999999999998</v>
      </c>
      <c r="G11" s="182">
        <f>D11*'Teine 10'!G11/'Teine 10'!D11</f>
        <v>0.5615</v>
      </c>
      <c r="H11" s="182">
        <f>D11*'Teine 10'!H11/'Teine 10'!D11</f>
        <v>0.84150000000000003</v>
      </c>
    </row>
    <row r="12" spans="2:8" ht="15.5">
      <c r="B12" s="247"/>
      <c r="C12" s="144" t="str">
        <f>'Teine 10'!C12</f>
        <v>Mahla-õlikaste</v>
      </c>
      <c r="D12" s="165">
        <v>5</v>
      </c>
      <c r="E12" s="182">
        <f>D12*'Teine 10'!E12/'Teine 10'!D12</f>
        <v>32.189399999999999</v>
      </c>
      <c r="F12" s="182">
        <f>D12*'Teine 10'!F12/'Teine 10'!D12</f>
        <v>9.7050000000000011E-2</v>
      </c>
      <c r="G12" s="182">
        <f>D12*'Teine 10'!G12/'Teine 10'!D12</f>
        <v>3.5305500000000003</v>
      </c>
      <c r="H12" s="182">
        <f>D12*'Teine 10'!H12/'Teine 10'!D12</f>
        <v>1.3550000000000001E-2</v>
      </c>
    </row>
    <row r="13" spans="2:8" ht="15.5">
      <c r="B13" s="247"/>
      <c r="C13" s="144" t="str">
        <f>'Teine 10'!C13</f>
        <v>Kaalika-porgandi-mangosalat</v>
      </c>
      <c r="D13" s="165">
        <v>50</v>
      </c>
      <c r="E13" s="182">
        <f>D13*'Teine 10'!E13/'Teine 10'!D13</f>
        <v>27.956</v>
      </c>
      <c r="F13" s="182">
        <f>D13*'Teine 10'!F13/'Teine 10'!D13</f>
        <v>4.7930000000000001</v>
      </c>
      <c r="G13" s="182">
        <f>D13*'Teine 10'!G13/'Teine 10'!D13</f>
        <v>1.1005</v>
      </c>
      <c r="H13" s="182">
        <f>D13*'Teine 10'!H13/'Teine 10'!D13</f>
        <v>0.39399999999999996</v>
      </c>
    </row>
    <row r="14" spans="2:8" ht="15.5">
      <c r="B14" s="247"/>
      <c r="C14" s="144" t="str">
        <f>'Teine 10'!C14</f>
        <v>Kapsas, paprika, roheline hernes</v>
      </c>
      <c r="D14" s="165">
        <v>50</v>
      </c>
      <c r="E14" s="182">
        <f>D14*'Teine 10'!E14/'Teine 10'!D14</f>
        <v>23.942666666666664</v>
      </c>
      <c r="F14" s="182">
        <f>D14*'Teine 10'!F14/'Teine 10'!D14</f>
        <v>5.1733333333333338</v>
      </c>
      <c r="G14" s="182">
        <f>D14*'Teine 10'!G14/'Teine 10'!D14</f>
        <v>0.16666666666666666</v>
      </c>
      <c r="H14" s="182">
        <f>D14*'Teine 10'!H14/'Teine 10'!D14</f>
        <v>1.4633333333333334</v>
      </c>
    </row>
    <row r="15" spans="2:8" ht="15.5">
      <c r="B15" s="247"/>
      <c r="C15" s="144" t="str">
        <f>'Teine 10'!C15</f>
        <v>Seemnesegu (mahe)</v>
      </c>
      <c r="D15" s="165">
        <v>10</v>
      </c>
      <c r="E15" s="182">
        <f>D15*'Teine 10'!E15/'Teine 10'!D15</f>
        <v>60.876700000000007</v>
      </c>
      <c r="F15" s="182">
        <f>D15*'Teine 10'!F15/'Teine 10'!D15</f>
        <v>1.2800000000000002</v>
      </c>
      <c r="G15" s="182">
        <f>D15*'Teine 10'!G15/'Teine 10'!D15</f>
        <v>5.1567000000000007</v>
      </c>
      <c r="H15" s="182">
        <f>D15*'Teine 10'!H15/'Teine 10'!D15</f>
        <v>2.8233000000000001</v>
      </c>
    </row>
    <row r="16" spans="2:8" ht="15.5">
      <c r="B16" s="247"/>
      <c r="C16" s="157" t="s">
        <v>68</v>
      </c>
      <c r="D16" s="182">
        <v>25</v>
      </c>
      <c r="E16" s="182">
        <f>D16*'Teine 10'!E16/'Teine 10'!D16</f>
        <v>14.0975</v>
      </c>
      <c r="F16" s="182">
        <f>D16*'Teine 10'!F16/'Teine 10'!D16</f>
        <v>1.21875</v>
      </c>
      <c r="G16" s="182">
        <f>D16*'Teine 10'!G16/'Teine 10'!D16</f>
        <v>0.64249999999999996</v>
      </c>
      <c r="H16" s="182">
        <f>D16*'Teine 10'!H16/'Teine 10'!D16</f>
        <v>0.86</v>
      </c>
    </row>
    <row r="17" spans="2:13" ht="15.5">
      <c r="B17" s="247"/>
      <c r="C17" s="144" t="str">
        <f>'Teine 10'!C17</f>
        <v>Mahl (erinevad maitsed)</v>
      </c>
      <c r="D17" s="165">
        <v>25</v>
      </c>
      <c r="E17" s="182">
        <f>D17*'Teine 10'!E17/'Teine 10'!D17</f>
        <v>12.132200000000001</v>
      </c>
      <c r="F17" s="182">
        <f>D17*'Teine 10'!F17/'Teine 10'!D17</f>
        <v>2.9455</v>
      </c>
      <c r="G17" s="182">
        <f>D17*'Teine 10'!G17/'Teine 10'!D17</f>
        <v>1.2500000000000001E-2</v>
      </c>
      <c r="H17" s="182">
        <f>D17*'Teine 10'!H17/'Teine 10'!D17</f>
        <v>9.0749999999999997E-2</v>
      </c>
    </row>
    <row r="18" spans="2:13" ht="15.5">
      <c r="B18" s="247"/>
      <c r="C18" s="144" t="str">
        <f>'Teine 10'!C18</f>
        <v>Joogijogurt R 1,5%, maitsestatud (L)</v>
      </c>
      <c r="D18" s="165">
        <v>25</v>
      </c>
      <c r="E18" s="182">
        <f>D18*'Teine 10'!E18/'Teine 10'!D18</f>
        <v>18.686499999999999</v>
      </c>
      <c r="F18" s="182">
        <f>D18*'Teine 10'!F18/'Teine 10'!D18</f>
        <v>3.0307499999999998</v>
      </c>
      <c r="G18" s="182">
        <f>D18*'Teine 10'!G18/'Teine 10'!D18</f>
        <v>0.375</v>
      </c>
      <c r="H18" s="182">
        <f>D18*'Teine 10'!H18/'Teine 10'!D18</f>
        <v>0.8</v>
      </c>
    </row>
    <row r="19" spans="2:13" ht="15.5">
      <c r="B19" s="247"/>
      <c r="C19" s="144" t="str">
        <f>'Teine 10'!C19</f>
        <v>Tee, suhkruta</v>
      </c>
      <c r="D19" s="167">
        <v>50</v>
      </c>
      <c r="E19" s="182">
        <f>D19*'Teine 10'!E19/'Teine 10'!D19</f>
        <v>0.2</v>
      </c>
      <c r="F19" s="182">
        <f>D19*'Teine 10'!F19/'Teine 10'!D19</f>
        <v>0</v>
      </c>
      <c r="G19" s="182">
        <f>D19*'Teine 10'!G19/'Teine 10'!D19</f>
        <v>0</v>
      </c>
      <c r="H19" s="182">
        <f>D19*'Teine 10'!H19/'Teine 10'!D19</f>
        <v>0.05</v>
      </c>
      <c r="I19" s="237"/>
      <c r="J19" s="237"/>
      <c r="K19" s="237"/>
      <c r="L19" s="237"/>
    </row>
    <row r="20" spans="2:13" ht="15.5">
      <c r="B20" s="247"/>
      <c r="C20" s="144" t="str">
        <f>'Teine 10'!C20</f>
        <v>Rukkileiva (3 sorti) - ja sepikutoodete valik  (G)</v>
      </c>
      <c r="D20" s="165">
        <v>50</v>
      </c>
      <c r="E20" s="182">
        <f>D20*'Teine 10'!E20/'Teine 10'!D20</f>
        <v>123.1</v>
      </c>
      <c r="F20" s="182">
        <f>D20*'Teine 10'!F20/'Teine 10'!D20</f>
        <v>26.15</v>
      </c>
      <c r="G20" s="182">
        <f>D20*'Teine 10'!G20/'Teine 10'!D20</f>
        <v>1</v>
      </c>
      <c r="H20" s="182">
        <f>D20*'Teine 10'!H20/'Teine 10'!D20</f>
        <v>3.5750000000000002</v>
      </c>
      <c r="I20" s="237"/>
      <c r="J20" s="237"/>
      <c r="K20" s="237"/>
      <c r="L20" s="237"/>
    </row>
    <row r="21" spans="2:13" ht="15.5">
      <c r="B21" s="247"/>
      <c r="C21" s="144" t="s">
        <v>70</v>
      </c>
      <c r="D21" s="165">
        <v>100</v>
      </c>
      <c r="E21" s="182">
        <f>D21*'Teine 10'!E21/'Teine 10'!D21</f>
        <v>32.4</v>
      </c>
      <c r="F21" s="182">
        <f>D21*'Teine 10'!F21/'Teine 10'!D21</f>
        <v>5.6</v>
      </c>
      <c r="G21" s="182">
        <f>D21*'Teine 10'!G21/'Teine 10'!D21</f>
        <v>0.2</v>
      </c>
      <c r="H21" s="182">
        <f>D21*'Teine 10'!H21/'Teine 10'!D21</f>
        <v>0.6</v>
      </c>
    </row>
    <row r="22" spans="2:13" ht="15.5">
      <c r="B22" s="249"/>
      <c r="C22" s="197" t="s">
        <v>7</v>
      </c>
      <c r="D22" s="180"/>
      <c r="E22" s="181">
        <f>SUM(E7:E21)</f>
        <v>760.80721666666659</v>
      </c>
      <c r="F22" s="181">
        <f t="shared" ref="F22:H22" si="0">SUM(F7:F21)</f>
        <v>119.77363333333332</v>
      </c>
      <c r="G22" s="181">
        <f t="shared" si="0"/>
        <v>22.050416666666663</v>
      </c>
      <c r="H22" s="181">
        <f t="shared" si="0"/>
        <v>26.555683333333334</v>
      </c>
    </row>
    <row r="23" spans="2:13" ht="15.5">
      <c r="B23" s="20"/>
      <c r="C23" s="34"/>
      <c r="D23" s="4"/>
      <c r="E23" s="4"/>
      <c r="F23" s="4"/>
      <c r="G23" s="4"/>
      <c r="H23" s="4"/>
    </row>
    <row r="24" spans="2:13" s="238" customFormat="1" ht="24" customHeight="1">
      <c r="B24" s="253" t="s">
        <v>8</v>
      </c>
      <c r="C24" s="191"/>
      <c r="D24" s="192" t="s">
        <v>1</v>
      </c>
      <c r="E24" s="192" t="s">
        <v>2</v>
      </c>
      <c r="F24" s="192" t="s">
        <v>3</v>
      </c>
      <c r="G24" s="192" t="s">
        <v>4</v>
      </c>
      <c r="H24" s="192" t="s">
        <v>5</v>
      </c>
    </row>
    <row r="25" spans="2:13" ht="15.5">
      <c r="B25" s="246" t="s">
        <v>6</v>
      </c>
      <c r="C25" s="114" t="str">
        <f>'Teine 10'!C25</f>
        <v>Kanaliha-kapsapada riisiga</v>
      </c>
      <c r="D25" s="229">
        <v>75</v>
      </c>
      <c r="E25" s="165">
        <f>D25*'Teine 10'!E25/'Teine 10'!D25</f>
        <v>62.875</v>
      </c>
      <c r="F25" s="165">
        <f>D25*'Teine 10'!F25/'Teine 10'!D25</f>
        <v>6.35</v>
      </c>
      <c r="G25" s="165">
        <f>D25*'Teine 10'!G25/'Teine 10'!D25</f>
        <v>1.3125</v>
      </c>
      <c r="H25" s="165">
        <f>D25*'Teine 10'!H25/'Teine 10'!D25</f>
        <v>5.875</v>
      </c>
      <c r="M25" s="239"/>
    </row>
    <row r="26" spans="2:13" ht="15.5">
      <c r="B26" s="246" t="s">
        <v>17</v>
      </c>
      <c r="C26" s="114" t="str">
        <f>'Teine 10'!C26</f>
        <v>Kikerhernekarri (L) (mahe)</v>
      </c>
      <c r="D26" s="229">
        <v>75</v>
      </c>
      <c r="E26" s="165">
        <f>D26*'Teine 10'!E26/'Teine 10'!D26</f>
        <v>59.774249999999988</v>
      </c>
      <c r="F26" s="165">
        <f>D26*'Teine 10'!F26/'Teine 10'!D26</f>
        <v>8.2312499999999993</v>
      </c>
      <c r="G26" s="165">
        <f>D26*'Teine 10'!G26/'Teine 10'!D26</f>
        <v>2.8649999999999998</v>
      </c>
      <c r="H26" s="165">
        <f>D26*'Teine 10'!H26/'Teine 10'!D26</f>
        <v>1.9777500000000001</v>
      </c>
    </row>
    <row r="27" spans="2:13" ht="15.5">
      <c r="B27" s="246"/>
      <c r="C27" s="114" t="str">
        <f>'Teine 10'!C27</f>
        <v>Kartul, aurutatud (mahe)</v>
      </c>
      <c r="D27" s="229">
        <v>100</v>
      </c>
      <c r="E27" s="165">
        <f>D27*'Teine 10'!E27/'Teine 10'!D27</f>
        <v>72.5</v>
      </c>
      <c r="F27" s="165">
        <f>D27*'Teine 10'!F27/'Teine 10'!D27</f>
        <v>16.5</v>
      </c>
      <c r="G27" s="165">
        <f>D27*'Teine 10'!G27/'Teine 10'!D27</f>
        <v>0.1</v>
      </c>
      <c r="H27" s="165">
        <f>D27*'Teine 10'!H27/'Teine 10'!D27</f>
        <v>1.8999999999999997</v>
      </c>
    </row>
    <row r="28" spans="2:13" ht="15.5">
      <c r="B28" s="246"/>
      <c r="C28" s="114" t="str">
        <f>'Teine 10'!C28</f>
        <v>Kuskuss, aurutatud (G)</v>
      </c>
      <c r="D28" s="229">
        <v>100</v>
      </c>
      <c r="E28" s="165">
        <f>D28*'Teine 10'!E28/'Teine 10'!D28</f>
        <v>128.15299999999996</v>
      </c>
      <c r="F28" s="165">
        <f>D28*'Teine 10'!F28/'Teine 10'!D28</f>
        <v>27.158999999999995</v>
      </c>
      <c r="G28" s="165">
        <f>D28*'Teine 10'!G28/'Teine 10'!D28</f>
        <v>0.68899999999999995</v>
      </c>
      <c r="H28" s="165">
        <f>D28*'Teine 10'!H28/'Teine 10'!D28</f>
        <v>3.9359999999999995</v>
      </c>
    </row>
    <row r="29" spans="2:13" ht="15.5">
      <c r="B29" s="246"/>
      <c r="C29" s="114" t="str">
        <f>'Teine 10'!C29</f>
        <v>Miniporgandid, aurutatud</v>
      </c>
      <c r="D29" s="229">
        <v>50</v>
      </c>
      <c r="E29" s="165">
        <f>D29*'Teine 10'!E29/'Teine 10'!D29</f>
        <v>16.2</v>
      </c>
      <c r="F29" s="165">
        <f>D29*'Teine 10'!F29/'Teine 10'!D29</f>
        <v>4.25</v>
      </c>
      <c r="G29" s="165">
        <f>D29*'Teine 10'!G29/'Teine 10'!D29</f>
        <v>0.1</v>
      </c>
      <c r="H29" s="165">
        <f>D29*'Teine 10'!H29/'Teine 10'!D29</f>
        <v>0.3</v>
      </c>
    </row>
    <row r="30" spans="2:13" ht="15.5">
      <c r="B30" s="246"/>
      <c r="C30" s="295" t="str">
        <f>'Teine 10'!C30</f>
        <v>Soe valge kaste (G, L)</v>
      </c>
      <c r="D30" s="242">
        <v>50</v>
      </c>
      <c r="E30" s="169">
        <f>D30*'Teine 10'!E30/'Teine 10'!D30</f>
        <v>59.125999999999998</v>
      </c>
      <c r="F30" s="169">
        <f>D30*'Teine 10'!F30/'Teine 10'!D30</f>
        <v>4.077</v>
      </c>
      <c r="G30" s="169">
        <f>D30*'Teine 10'!G30/'Teine 10'!D30</f>
        <v>3.9460000000000002</v>
      </c>
      <c r="H30" s="169">
        <f>D30*'Teine 10'!H30/'Teine 10'!D30</f>
        <v>1.8730000000000002</v>
      </c>
    </row>
    <row r="31" spans="2:13" ht="15.5">
      <c r="B31" s="246"/>
      <c r="C31" s="298" t="str">
        <f>'Teine 10'!C31</f>
        <v>Mahla-õlikaste</v>
      </c>
      <c r="D31" s="299">
        <v>5</v>
      </c>
      <c r="E31" s="299">
        <f>D31*'Teine 10'!E31/'Teine 10'!D31</f>
        <v>32.189399999999999</v>
      </c>
      <c r="F31" s="299">
        <f>D31*'Teine 10'!F31/'Teine 10'!D31</f>
        <v>9.7050000000000011E-2</v>
      </c>
      <c r="G31" s="299">
        <f>D31*'Teine 10'!G31/'Teine 10'!D31</f>
        <v>3.5305500000000003</v>
      </c>
      <c r="H31" s="299">
        <f>D31*'Teine 10'!H31/'Teine 10'!D31</f>
        <v>1.3550000000000001E-2</v>
      </c>
    </row>
    <row r="32" spans="2:13" ht="15.5">
      <c r="B32" s="246"/>
      <c r="C32" s="298" t="str">
        <f>'Teine 10'!C32</f>
        <v>Kõrvitsa-pastinaagi-virsikusalat</v>
      </c>
      <c r="D32" s="299">
        <v>50</v>
      </c>
      <c r="E32" s="299">
        <f>D32*'Teine 10'!E32/'Teine 10'!D32</f>
        <v>18.3765</v>
      </c>
      <c r="F32" s="299">
        <f>D32*'Teine 10'!F32/'Teine 10'!D32</f>
        <v>4.4584999999999999</v>
      </c>
      <c r="G32" s="299">
        <f>D32*'Teine 10'!G32/'Teine 10'!D32</f>
        <v>0.15</v>
      </c>
      <c r="H32" s="299">
        <f>D32*'Teine 10'!H32/'Teine 10'!D32</f>
        <v>0.55000000000000004</v>
      </c>
    </row>
    <row r="33" spans="2:11" ht="15.5">
      <c r="B33" s="246"/>
      <c r="C33" s="298" t="str">
        <f>'Teine 10'!C33</f>
        <v>Hiina kapsas, tomat, roheline sibul (mahe)</v>
      </c>
      <c r="D33" s="299">
        <v>50</v>
      </c>
      <c r="E33" s="299">
        <f>D33*'Teine 10'!E33/'Teine 10'!D33</f>
        <v>12.605</v>
      </c>
      <c r="F33" s="299">
        <f>D33*'Teine 10'!F33/'Teine 10'!D33</f>
        <v>2.3666666666666667</v>
      </c>
      <c r="G33" s="299">
        <f>D33*'Teine 10'!G33/'Teine 10'!D33</f>
        <v>0.17833333333333334</v>
      </c>
      <c r="H33" s="299">
        <f>D33*'Teine 10'!H33/'Teine 10'!D33</f>
        <v>0.76666666666666672</v>
      </c>
    </row>
    <row r="34" spans="2:11" ht="15.5">
      <c r="B34" s="246"/>
      <c r="C34" s="298" t="str">
        <f>'Teine 10'!C34</f>
        <v>Seemnesegu (mahe)</v>
      </c>
      <c r="D34" s="299">
        <v>10</v>
      </c>
      <c r="E34" s="299">
        <f>D34*'Teine 10'!E34/'Teine 10'!D34</f>
        <v>60.876700000000007</v>
      </c>
      <c r="F34" s="299">
        <f>D34*'Teine 10'!F34/'Teine 10'!D34</f>
        <v>1.2800000000000002</v>
      </c>
      <c r="G34" s="299">
        <f>D34*'Teine 10'!G34/'Teine 10'!D34</f>
        <v>5.1567000000000007</v>
      </c>
      <c r="H34" s="299">
        <f>D34*'Teine 10'!H34/'Teine 10'!D34</f>
        <v>2.8233000000000001</v>
      </c>
    </row>
    <row r="35" spans="2:11" ht="15.5">
      <c r="B35" s="246"/>
      <c r="C35" s="300" t="s">
        <v>68</v>
      </c>
      <c r="D35" s="299">
        <v>25</v>
      </c>
      <c r="E35" s="299">
        <f>D35*'Teine 10'!E35/'Teine 10'!D35</f>
        <v>14.0975</v>
      </c>
      <c r="F35" s="299">
        <f>D35*'Teine 10'!F35/'Teine 10'!D35</f>
        <v>1.21875</v>
      </c>
      <c r="G35" s="299">
        <f>D35*'Teine 10'!G35/'Teine 10'!D35</f>
        <v>0.64249999999999996</v>
      </c>
      <c r="H35" s="299">
        <f>D35*'Teine 10'!H35/'Teine 10'!D35</f>
        <v>0.86</v>
      </c>
    </row>
    <row r="36" spans="2:11" ht="15.5">
      <c r="B36" s="246"/>
      <c r="C36" s="298" t="str">
        <f>'Teine 10'!C36</f>
        <v>Mahl (erinevad maitsed)</v>
      </c>
      <c r="D36" s="299">
        <v>25</v>
      </c>
      <c r="E36" s="299">
        <f>D36*'Teine 10'!E36/'Teine 10'!D36</f>
        <v>12.132200000000001</v>
      </c>
      <c r="F36" s="299">
        <f>D36*'Teine 10'!F36/'Teine 10'!D36</f>
        <v>2.9455</v>
      </c>
      <c r="G36" s="299">
        <f>D36*'Teine 10'!G36/'Teine 10'!D36</f>
        <v>1.2500000000000001E-2</v>
      </c>
      <c r="H36" s="299">
        <f>D36*'Teine 10'!H36/'Teine 10'!D36</f>
        <v>9.0749999999999997E-2</v>
      </c>
    </row>
    <row r="37" spans="2:11" ht="15.5">
      <c r="B37" s="246"/>
      <c r="C37" s="298" t="str">
        <f>'Teine 10'!C37</f>
        <v>Joogijogurt R 1,5%, maitsestatud (L)</v>
      </c>
      <c r="D37" s="299">
        <v>25</v>
      </c>
      <c r="E37" s="299">
        <f>D37*'Teine 10'!E37/'Teine 10'!D37</f>
        <v>18.686499999999999</v>
      </c>
      <c r="F37" s="299">
        <f>D37*'Teine 10'!F37/'Teine 10'!D37</f>
        <v>3.0307499999999998</v>
      </c>
      <c r="G37" s="299">
        <f>D37*'Teine 10'!G37/'Teine 10'!D37</f>
        <v>0.375</v>
      </c>
      <c r="H37" s="299">
        <f>D37*'Teine 10'!H37/'Teine 10'!D37</f>
        <v>0.8</v>
      </c>
    </row>
    <row r="38" spans="2:11" ht="15.5">
      <c r="B38" s="247"/>
      <c r="C38" s="296" t="str">
        <f>'Teine 10'!C38</f>
        <v>Tee, suhkruta</v>
      </c>
      <c r="D38" s="297">
        <v>50</v>
      </c>
      <c r="E38" s="217">
        <f>D38*'Teine 10'!E38/'Teine 10'!D38</f>
        <v>0.2</v>
      </c>
      <c r="F38" s="217">
        <f>D38*'Teine 10'!F38/'Teine 10'!D38</f>
        <v>0</v>
      </c>
      <c r="G38" s="217">
        <f>D38*'Teine 10'!G38/'Teine 10'!D38</f>
        <v>0</v>
      </c>
      <c r="H38" s="217">
        <f>D38*'Teine 10'!H38/'Teine 10'!D38</f>
        <v>0.05</v>
      </c>
      <c r="I38" s="237"/>
    </row>
    <row r="39" spans="2:11" ht="15.5">
      <c r="B39" s="248"/>
      <c r="C39" s="114" t="str">
        <f>'Teine 10'!C39</f>
        <v>Rukkileiva (3 sorti) - ja sepikutoodete valik  (G)</v>
      </c>
      <c r="D39" s="229">
        <v>50</v>
      </c>
      <c r="E39" s="165">
        <f>D39*'Teine 10'!E39/'Teine 10'!D39</f>
        <v>123.1</v>
      </c>
      <c r="F39" s="165">
        <f>D39*'Teine 10'!F39/'Teine 10'!D39</f>
        <v>26.15</v>
      </c>
      <c r="G39" s="165">
        <f>D39*'Teine 10'!G39/'Teine 10'!D39</f>
        <v>1</v>
      </c>
      <c r="H39" s="165">
        <f>D39*'Teine 10'!H39/'Teine 10'!D39</f>
        <v>3.5750000000000002</v>
      </c>
    </row>
    <row r="40" spans="2:11" ht="15.5">
      <c r="B40" s="246"/>
      <c r="C40" s="114" t="s">
        <v>45</v>
      </c>
      <c r="D40" s="229">
        <v>100</v>
      </c>
      <c r="E40" s="165">
        <f>D40*'Teine 10'!E40/'Teine 10'!D40</f>
        <v>48.1</v>
      </c>
      <c r="F40" s="165">
        <f>D40*'Teine 10'!F40/'Teine 10'!D40</f>
        <v>10.9</v>
      </c>
      <c r="G40" s="165">
        <f>D40*'Teine 10'!G40/'Teine 10'!D40</f>
        <v>0</v>
      </c>
      <c r="H40" s="165">
        <f>D40*'Teine 10'!H40/'Teine 10'!D40</f>
        <v>0</v>
      </c>
    </row>
    <row r="41" spans="2:11" ht="15.5">
      <c r="B41" s="250"/>
      <c r="C41" s="268" t="s">
        <v>7</v>
      </c>
      <c r="D41" s="180"/>
      <c r="E41" s="181">
        <f>SUM(E25:E40)</f>
        <v>738.99205000000006</v>
      </c>
      <c r="F41" s="181">
        <f t="shared" ref="F41:H41" si="1">SUM(F25:F40)</f>
        <v>119.01446666666664</v>
      </c>
      <c r="G41" s="181">
        <f t="shared" si="1"/>
        <v>20.058083333333332</v>
      </c>
      <c r="H41" s="181">
        <f t="shared" si="1"/>
        <v>25.391016666666665</v>
      </c>
    </row>
    <row r="42" spans="2:11" ht="15.5">
      <c r="B42" s="20"/>
      <c r="C42" s="34"/>
      <c r="D42" s="4"/>
      <c r="E42" s="4"/>
      <c r="F42" s="4"/>
      <c r="G42" s="4"/>
      <c r="H42" s="4"/>
    </row>
    <row r="43" spans="2:11" s="238" customFormat="1" ht="24" customHeight="1">
      <c r="B43" s="245" t="s">
        <v>10</v>
      </c>
      <c r="C43" s="303" t="s">
        <v>131</v>
      </c>
      <c r="D43" s="163" t="s">
        <v>1</v>
      </c>
      <c r="E43" s="163" t="s">
        <v>2</v>
      </c>
      <c r="F43" s="192" t="s">
        <v>3</v>
      </c>
      <c r="G43" s="163" t="s">
        <v>4</v>
      </c>
      <c r="H43" s="163" t="s">
        <v>5</v>
      </c>
    </row>
    <row r="44" spans="2:11" ht="15.5">
      <c r="B44" s="246" t="s">
        <v>6</v>
      </c>
      <c r="C44" s="143" t="str">
        <f>'Teine 10'!C44</f>
        <v>Hernesupp suitsulihaga (G)</v>
      </c>
      <c r="D44" s="165">
        <v>150</v>
      </c>
      <c r="E44" s="165">
        <f>D44*'Teine 10'!E44/'Teine 10'!D44</f>
        <v>225.07649999999998</v>
      </c>
      <c r="F44" s="165">
        <f>D44*'Teine 10'!F44/'Teine 10'!D44</f>
        <v>25.29</v>
      </c>
      <c r="G44" s="165">
        <f>D44*'Teine 10'!G44/'Teine 10'!D44</f>
        <v>9.4395000000000007</v>
      </c>
      <c r="H44" s="165">
        <f>D44*'Teine 10'!H44/'Teine 10'!D44</f>
        <v>12.9885</v>
      </c>
    </row>
    <row r="45" spans="2:11" ht="15.5">
      <c r="B45" s="246" t="s">
        <v>17</v>
      </c>
      <c r="C45" s="143" t="str">
        <f>'Teine 10'!C45</f>
        <v>Taimne hernesupp (G) (mahe)</v>
      </c>
      <c r="D45" s="165">
        <v>150</v>
      </c>
      <c r="E45" s="165">
        <f>D45*'Teine 10'!E45/'Teine 10'!D45</f>
        <v>137.02350000000001</v>
      </c>
      <c r="F45" s="165">
        <f>D45*'Teine 10'!F45/'Teine 10'!D45</f>
        <v>25.655999999999999</v>
      </c>
      <c r="G45" s="165">
        <f>D45*'Teine 10'!G45/'Teine 10'!D45</f>
        <v>2.2890000000000001</v>
      </c>
      <c r="H45" s="165">
        <f>D45*'Teine 10'!H45/'Teine 10'!D45</f>
        <v>6.7725</v>
      </c>
    </row>
    <row r="46" spans="2:11" ht="15.5">
      <c r="B46" s="247"/>
      <c r="C46" s="143" t="str">
        <f>'Teine 10'!C46</f>
        <v>Pannkook keedisega (G, L)</v>
      </c>
      <c r="D46" s="165">
        <v>100</v>
      </c>
      <c r="E46" s="165">
        <f>D46*'Teine 10'!E46/'Teine 10'!D46</f>
        <v>241</v>
      </c>
      <c r="F46" s="165">
        <f>D46*'Teine 10'!F46/'Teine 10'!D46</f>
        <v>32.5</v>
      </c>
      <c r="G46" s="165">
        <f>D46*'Teine 10'!G46/'Teine 10'!D46</f>
        <v>9.31</v>
      </c>
      <c r="H46" s="165">
        <f>D46*'Teine 10'!H46/'Teine 10'!D46</f>
        <v>6.13</v>
      </c>
      <c r="I46" s="237"/>
      <c r="J46" s="237"/>
      <c r="K46" s="237"/>
    </row>
    <row r="47" spans="2:11" ht="15.5">
      <c r="B47" s="247"/>
      <c r="C47" s="143" t="str">
        <f>'Teine 10'!C47</f>
        <v>Jogurti-kamadessert marjakastmega (G, L)</v>
      </c>
      <c r="D47" s="165">
        <v>100</v>
      </c>
      <c r="E47" s="165">
        <f>D47*'Teine 10'!E47/'Teine 10'!D47</f>
        <v>132</v>
      </c>
      <c r="F47" s="165">
        <f>D47*'Teine 10'!F47/'Teine 10'!D47</f>
        <v>13</v>
      </c>
      <c r="G47" s="165">
        <f>D47*'Teine 10'!G47/'Teine 10'!D47</f>
        <v>7.09</v>
      </c>
      <c r="H47" s="165">
        <f>D47*'Teine 10'!H47/'Teine 10'!D47</f>
        <v>3.09</v>
      </c>
      <c r="I47" s="237"/>
      <c r="J47" s="237"/>
      <c r="K47" s="237"/>
    </row>
    <row r="48" spans="2:11" ht="15.5">
      <c r="B48" s="247"/>
      <c r="C48" s="157" t="s">
        <v>68</v>
      </c>
      <c r="D48" s="165">
        <v>25</v>
      </c>
      <c r="E48" s="165">
        <f>D48*'Teine 10'!E48/'Teine 10'!D48</f>
        <v>14.0975</v>
      </c>
      <c r="F48" s="165">
        <f>D48*'Teine 10'!F48/'Teine 10'!D48</f>
        <v>1.21875</v>
      </c>
      <c r="G48" s="165">
        <f>D48*'Teine 10'!G48/'Teine 10'!D48</f>
        <v>0.64249999999999996</v>
      </c>
      <c r="H48" s="165">
        <f>D48*'Teine 10'!H48/'Teine 10'!D48</f>
        <v>0.86</v>
      </c>
      <c r="I48" s="237"/>
      <c r="J48" s="237"/>
      <c r="K48" s="237"/>
    </row>
    <row r="49" spans="2:11" ht="15.5">
      <c r="B49" s="247"/>
      <c r="C49" s="143" t="str">
        <f>'Teine 10'!C49</f>
        <v>Mahl (erinevad maitsed)</v>
      </c>
      <c r="D49" s="165">
        <v>25</v>
      </c>
      <c r="E49" s="165">
        <f>D49*'Teine 10'!E49/'Teine 10'!D49</f>
        <v>12.132200000000001</v>
      </c>
      <c r="F49" s="165">
        <f>D49*'Teine 10'!F49/'Teine 10'!D49</f>
        <v>2.9455</v>
      </c>
      <c r="G49" s="165">
        <f>D49*'Teine 10'!G49/'Teine 10'!D49</f>
        <v>1.2500000000000001E-2</v>
      </c>
      <c r="H49" s="165">
        <f>D49*'Teine 10'!H49/'Teine 10'!D49</f>
        <v>9.0749999999999997E-2</v>
      </c>
      <c r="I49" s="237"/>
      <c r="J49" s="237"/>
      <c r="K49" s="237"/>
    </row>
    <row r="50" spans="2:11" ht="15.5">
      <c r="B50" s="247"/>
      <c r="C50" s="143" t="str">
        <f>'Teine 10'!C50</f>
        <v>Joogijogurt R 1,5%, maitsestatud (L)</v>
      </c>
      <c r="D50" s="165">
        <v>25</v>
      </c>
      <c r="E50" s="165">
        <f>D50*'Teine 10'!E50/'Teine 10'!D50</f>
        <v>18.686499999999999</v>
      </c>
      <c r="F50" s="165">
        <f>D50*'Teine 10'!F50/'Teine 10'!D50</f>
        <v>3.0307499999999998</v>
      </c>
      <c r="G50" s="165">
        <f>D50*'Teine 10'!G50/'Teine 10'!D50</f>
        <v>0.375</v>
      </c>
      <c r="H50" s="165">
        <f>D50*'Teine 10'!H50/'Teine 10'!D50</f>
        <v>0.8</v>
      </c>
      <c r="I50" s="237"/>
      <c r="J50" s="237"/>
      <c r="K50" s="237"/>
    </row>
    <row r="51" spans="2:11" ht="15.5">
      <c r="B51" s="247"/>
      <c r="C51" s="143" t="str">
        <f>'Teine 10'!C51</f>
        <v>Tee, suhkruta</v>
      </c>
      <c r="D51" s="165">
        <v>50</v>
      </c>
      <c r="E51" s="165">
        <f>D51*'Teine 10'!E51/'Teine 10'!D51</f>
        <v>0.2</v>
      </c>
      <c r="F51" s="165">
        <f>D51*'Teine 10'!F51/'Teine 10'!D51</f>
        <v>0</v>
      </c>
      <c r="G51" s="165">
        <f>D51*'Teine 10'!G51/'Teine 10'!D51</f>
        <v>0</v>
      </c>
      <c r="H51" s="165">
        <f>D51*'Teine 10'!H51/'Teine 10'!D51</f>
        <v>0.05</v>
      </c>
      <c r="I51" s="237"/>
      <c r="J51" s="237"/>
      <c r="K51" s="237"/>
    </row>
    <row r="52" spans="2:11" ht="15.5">
      <c r="B52" s="247"/>
      <c r="C52" s="143" t="str">
        <f>'Teine 10'!C52</f>
        <v>Rukkileiva (3 sorti) - ja sepikutoodete valik  (G)</v>
      </c>
      <c r="D52" s="165">
        <v>50</v>
      </c>
      <c r="E52" s="165">
        <f>D52*'Teine 10'!E52/'Teine 10'!D52</f>
        <v>123.1</v>
      </c>
      <c r="F52" s="165">
        <f>D52*'Teine 10'!F52/'Teine 10'!D52</f>
        <v>26.15</v>
      </c>
      <c r="G52" s="165">
        <f>D52*'Teine 10'!G52/'Teine 10'!D52</f>
        <v>1</v>
      </c>
      <c r="H52" s="165">
        <f>D52*'Teine 10'!H52/'Teine 10'!D52</f>
        <v>3.5750000000000002</v>
      </c>
      <c r="I52" s="237"/>
      <c r="J52" s="237"/>
      <c r="K52" s="237"/>
    </row>
    <row r="53" spans="2:11" ht="15.5">
      <c r="B53" s="248"/>
      <c r="C53" s="143" t="s">
        <v>71</v>
      </c>
      <c r="D53" s="167">
        <v>100</v>
      </c>
      <c r="E53" s="165">
        <f>D53*'Teine 10'!E53/'Teine 10'!D53</f>
        <v>30.2</v>
      </c>
      <c r="F53" s="165">
        <f>D53*'Teine 10'!F53/'Teine 10'!D53</f>
        <v>4.9400000000000004</v>
      </c>
      <c r="G53" s="165">
        <f>D53*'Teine 10'!G53/'Teine 10'!D53</f>
        <v>0.1</v>
      </c>
      <c r="H53" s="165">
        <f>D53*'Teine 10'!H53/'Teine 10'!D53</f>
        <v>1.2</v>
      </c>
    </row>
    <row r="54" spans="2:11" ht="15.5">
      <c r="B54" s="250"/>
      <c r="C54" s="265" t="s">
        <v>7</v>
      </c>
      <c r="D54" s="180"/>
      <c r="E54" s="181">
        <f>SUM(E44:E53)</f>
        <v>933.51620000000014</v>
      </c>
      <c r="F54" s="181">
        <f>SUM(F44:F53)</f>
        <v>134.73099999999999</v>
      </c>
      <c r="G54" s="181">
        <f>SUM(G44:G53)</f>
        <v>30.258499999999998</v>
      </c>
      <c r="H54" s="181">
        <f>SUM(H44:H53)</f>
        <v>35.556750000000001</v>
      </c>
    </row>
    <row r="55" spans="2:11" ht="15.5">
      <c r="B55" s="202"/>
      <c r="C55" s="34"/>
      <c r="D55" s="29"/>
      <c r="E55" s="4"/>
      <c r="F55" s="4"/>
      <c r="G55" s="4"/>
      <c r="H55" s="4"/>
    </row>
    <row r="56" spans="2:11" s="238" customFormat="1" ht="24" customHeight="1">
      <c r="B56" s="245" t="s">
        <v>11</v>
      </c>
      <c r="C56" s="191"/>
      <c r="D56" s="192" t="s">
        <v>1</v>
      </c>
      <c r="E56" s="192" t="s">
        <v>2</v>
      </c>
      <c r="F56" s="192" t="s">
        <v>3</v>
      </c>
      <c r="G56" s="192" t="s">
        <v>4</v>
      </c>
      <c r="H56" s="192" t="s">
        <v>5</v>
      </c>
    </row>
    <row r="57" spans="2:11" ht="15.5">
      <c r="B57" s="246" t="s">
        <v>6</v>
      </c>
      <c r="C57" s="143" t="str">
        <f>'Teine 10'!C57</f>
        <v>Ahjukala koorekastmes paprika ja porrulauguga (G, L, PT)</v>
      </c>
      <c r="D57" s="165">
        <v>75</v>
      </c>
      <c r="E57" s="165">
        <f>D57*'Teine 10'!E57/'Teine 10'!D57</f>
        <v>102</v>
      </c>
      <c r="F57" s="165">
        <f>D57*'Teine 10'!F57/'Teine 10'!D57</f>
        <v>2.3250000000000002</v>
      </c>
      <c r="G57" s="165">
        <f>D57*'Teine 10'!G57/'Teine 10'!D57</f>
        <v>4.9800000000000004</v>
      </c>
      <c r="H57" s="165">
        <f>D57*'Teine 10'!H57/'Teine 10'!D57</f>
        <v>11.865</v>
      </c>
    </row>
    <row r="58" spans="2:11" ht="15.5">
      <c r="B58" s="246" t="s">
        <v>17</v>
      </c>
      <c r="C58" s="143" t="str">
        <f>'Teine 10'!C58</f>
        <v>Tofukaste tomati ja paprikaga (L) (mahe)</v>
      </c>
      <c r="D58" s="165">
        <v>75</v>
      </c>
      <c r="E58" s="165">
        <f>D58*'Teine 10'!E58/'Teine 10'!D58</f>
        <v>69.625</v>
      </c>
      <c r="F58" s="165">
        <f>D58*'Teine 10'!F58/'Teine 10'!D58</f>
        <v>9.8249999999999993</v>
      </c>
      <c r="G58" s="165">
        <f>D58*'Teine 10'!G58/'Teine 10'!D58</f>
        <v>2.0874999999999999</v>
      </c>
      <c r="H58" s="165">
        <f>D58*'Teine 10'!H58/'Teine 10'!D58</f>
        <v>2.3125</v>
      </c>
    </row>
    <row r="59" spans="2:11" ht="15.5">
      <c r="B59" s="246"/>
      <c r="C59" s="143" t="str">
        <f>'Teine 10'!C59</f>
        <v>Kartulipuder (L)</v>
      </c>
      <c r="D59" s="165">
        <v>100</v>
      </c>
      <c r="E59" s="165">
        <f>D59*'Teine 10'!E59/'Teine 10'!D59</f>
        <v>76.534000000000006</v>
      </c>
      <c r="F59" s="165">
        <f>D59*'Teine 10'!F59/'Teine 10'!D59</f>
        <v>15.846</v>
      </c>
      <c r="G59" s="165">
        <f>D59*'Teine 10'!G59/'Teine 10'!D59</f>
        <v>0.61</v>
      </c>
      <c r="H59" s="165">
        <f>D59*'Teine 10'!H59/'Teine 10'!D59</f>
        <v>2.363</v>
      </c>
    </row>
    <row r="60" spans="2:11" ht="15.5">
      <c r="B60" s="246"/>
      <c r="C60" s="143" t="str">
        <f>'Teine 10'!C60</f>
        <v>Riis, aurutatud (mahe)</v>
      </c>
      <c r="D60" s="165">
        <v>100</v>
      </c>
      <c r="E60" s="165">
        <f>D60*'Teine 10'!E60/'Teine 10'!D60</f>
        <v>157.70200000000003</v>
      </c>
      <c r="F60" s="165">
        <f>D60*'Teine 10'!F60/'Teine 10'!D60</f>
        <v>26.875999999999998</v>
      </c>
      <c r="G60" s="165">
        <f>D60*'Teine 10'!G60/'Teine 10'!D60</f>
        <v>4.742</v>
      </c>
      <c r="H60" s="165">
        <f>D60*'Teine 10'!H60/'Teine 10'!D60</f>
        <v>2.2770000000000001</v>
      </c>
    </row>
    <row r="61" spans="2:11" ht="15.5">
      <c r="B61" s="246"/>
      <c r="C61" s="143" t="str">
        <f>'Teine 10'!C61</f>
        <v>Rooskapsas, röstitud</v>
      </c>
      <c r="D61" s="165">
        <v>50</v>
      </c>
      <c r="E61" s="165">
        <f>D61*'Teine 10'!E61/'Teine 10'!D61</f>
        <v>29.5</v>
      </c>
      <c r="F61" s="165">
        <f>D61*'Teine 10'!F61/'Teine 10'!D61</f>
        <v>1.68</v>
      </c>
      <c r="G61" s="165">
        <f>D61*'Teine 10'!G61/'Teine 10'!D61</f>
        <v>0.8</v>
      </c>
      <c r="H61" s="165">
        <f>D61*'Teine 10'!H61/'Teine 10'!D61</f>
        <v>2.7</v>
      </c>
    </row>
    <row r="62" spans="2:11" ht="15.5">
      <c r="B62" s="246"/>
      <c r="C62" s="143" t="str">
        <f>'Teine 10'!C62</f>
        <v>Koorene sinepikaste (G, L)</v>
      </c>
      <c r="D62" s="165">
        <v>50</v>
      </c>
      <c r="E62" s="165">
        <f>D62*'Teine 10'!E62/'Teine 10'!D62</f>
        <v>77.715000000000003</v>
      </c>
      <c r="F62" s="165">
        <f>D62*'Teine 10'!F62/'Teine 10'!D62</f>
        <v>2.5674999999999999</v>
      </c>
      <c r="G62" s="165">
        <f>D62*'Teine 10'!G62/'Teine 10'!D62</f>
        <v>7.0279999999999996</v>
      </c>
      <c r="H62" s="165">
        <f>D62*'Teine 10'!H62/'Teine 10'!D62</f>
        <v>1.0994999999999999</v>
      </c>
    </row>
    <row r="63" spans="2:11" ht="15.5">
      <c r="B63" s="246"/>
      <c r="C63" s="143" t="str">
        <f>'Teine 10'!C63</f>
        <v>Mahla-õlikaste</v>
      </c>
      <c r="D63" s="165">
        <v>5</v>
      </c>
      <c r="E63" s="165">
        <f>D63*'Teine 10'!E63/'Teine 10'!D63</f>
        <v>32.189399999999999</v>
      </c>
      <c r="F63" s="165">
        <f>D63*'Teine 10'!F63/'Teine 10'!D63</f>
        <v>9.7050000000000011E-2</v>
      </c>
      <c r="G63" s="165">
        <f>D63*'Teine 10'!G63/'Teine 10'!D63</f>
        <v>3.5305500000000003</v>
      </c>
      <c r="H63" s="165">
        <f>D63*'Teine 10'!H63/'Teine 10'!D63</f>
        <v>1.3550000000000001E-2</v>
      </c>
    </row>
    <row r="64" spans="2:11" ht="15.5">
      <c r="B64" s="246"/>
      <c r="C64" s="143" t="str">
        <f>'Teine 10'!C64</f>
        <v>Hiina kapsa-kurgisalat</v>
      </c>
      <c r="D64" s="165">
        <v>50</v>
      </c>
      <c r="E64" s="165">
        <f>D64*'Teine 10'!E64/'Teine 10'!D64</f>
        <v>12.7765</v>
      </c>
      <c r="F64" s="165">
        <f>D64*'Teine 10'!F64/'Teine 10'!D64</f>
        <v>1.1775</v>
      </c>
      <c r="G64" s="165">
        <f>D64*'Teine 10'!G64/'Teine 10'!D64</f>
        <v>0.78</v>
      </c>
      <c r="H64" s="165">
        <f>D64*'Teine 10'!H64/'Teine 10'!D64</f>
        <v>0.49249999999999999</v>
      </c>
    </row>
    <row r="65" spans="2:11" ht="15.5">
      <c r="B65" s="246"/>
      <c r="C65" s="143" t="str">
        <f>'Teine 10'!C65</f>
        <v>Porgand, mais, redis</v>
      </c>
      <c r="D65" s="165">
        <v>50</v>
      </c>
      <c r="E65" s="165">
        <f>D65*'Teine 10'!E65/'Teine 10'!D65</f>
        <v>22.013333333333332</v>
      </c>
      <c r="F65" s="165">
        <f>D65*'Teine 10'!F65/'Teine 10'!D65</f>
        <v>4.8916666666666675</v>
      </c>
      <c r="G65" s="165">
        <f>D65*'Teine 10'!G65/'Teine 10'!D65</f>
        <v>0.30000000000000004</v>
      </c>
      <c r="H65" s="165">
        <f>D65*'Teine 10'!H65/'Teine 10'!D65</f>
        <v>0.78333333333333333</v>
      </c>
    </row>
    <row r="66" spans="2:11" ht="15.5">
      <c r="B66" s="246"/>
      <c r="C66" s="143" t="str">
        <f>'Teine 10'!C66</f>
        <v>Seemnesegu (mahe)</v>
      </c>
      <c r="D66" s="165">
        <v>10</v>
      </c>
      <c r="E66" s="165">
        <f>D66*'Teine 10'!E66/'Teine 10'!D66</f>
        <v>61.159999999999989</v>
      </c>
      <c r="F66" s="165">
        <f>D66*'Teine 10'!F66/'Teine 10'!D66</f>
        <v>1.3</v>
      </c>
      <c r="G66" s="165">
        <f>D66*'Teine 10'!G66/'Teine 10'!D66</f>
        <v>5.34</v>
      </c>
      <c r="H66" s="165">
        <f>D66*'Teine 10'!H66/'Teine 10'!D66</f>
        <v>2.56</v>
      </c>
    </row>
    <row r="67" spans="2:11" ht="15.5">
      <c r="B67" s="246"/>
      <c r="C67" s="157" t="s">
        <v>68</v>
      </c>
      <c r="D67" s="165">
        <v>25</v>
      </c>
      <c r="E67" s="165">
        <f>D67*'Teine 10'!E67/'Teine 10'!D67</f>
        <v>14.0975</v>
      </c>
      <c r="F67" s="165">
        <f>D67*'Teine 10'!F67/'Teine 10'!D67</f>
        <v>1.21875</v>
      </c>
      <c r="G67" s="165">
        <f>D67*'Teine 10'!G67/'Teine 10'!D67</f>
        <v>0.64249999999999996</v>
      </c>
      <c r="H67" s="165">
        <f>D67*'Teine 10'!H67/'Teine 10'!D67</f>
        <v>0.86</v>
      </c>
    </row>
    <row r="68" spans="2:11" ht="15.5">
      <c r="B68" s="246"/>
      <c r="C68" s="143" t="str">
        <f>'Teine 10'!C68</f>
        <v>Mahl (erinevad maitsed)</v>
      </c>
      <c r="D68" s="165">
        <v>25</v>
      </c>
      <c r="E68" s="165">
        <f>D68*'Teine 10'!E68/'Teine 10'!D68</f>
        <v>12.132200000000001</v>
      </c>
      <c r="F68" s="165">
        <f>D68*'Teine 10'!F68/'Teine 10'!D68</f>
        <v>2.9455</v>
      </c>
      <c r="G68" s="165">
        <f>D68*'Teine 10'!G68/'Teine 10'!D68</f>
        <v>1.2500000000000001E-2</v>
      </c>
      <c r="H68" s="165">
        <f>D68*'Teine 10'!H68/'Teine 10'!D68</f>
        <v>9.0749999999999997E-2</v>
      </c>
    </row>
    <row r="69" spans="2:11" ht="15.5">
      <c r="B69" s="246"/>
      <c r="C69" s="143" t="str">
        <f>'Teine 10'!C69</f>
        <v>Joogijogurt R 1,5%, maitsestatud (L)</v>
      </c>
      <c r="D69" s="165">
        <v>25</v>
      </c>
      <c r="E69" s="165">
        <f>D69*'Teine 10'!E69/'Teine 10'!D69</f>
        <v>18.686499999999999</v>
      </c>
      <c r="F69" s="165">
        <f>D69*'Teine 10'!F69/'Teine 10'!D69</f>
        <v>3.0307499999999998</v>
      </c>
      <c r="G69" s="165">
        <f>D69*'Teine 10'!G69/'Teine 10'!D69</f>
        <v>0.375</v>
      </c>
      <c r="H69" s="165">
        <f>D69*'Teine 10'!H69/'Teine 10'!D69</f>
        <v>0.8</v>
      </c>
    </row>
    <row r="70" spans="2:11" ht="15.5">
      <c r="B70" s="248"/>
      <c r="C70" s="143" t="str">
        <f>'Teine 10'!C70</f>
        <v>Tee, suhkruta</v>
      </c>
      <c r="D70" s="167">
        <v>50</v>
      </c>
      <c r="E70" s="165">
        <f>D70*'Teine 10'!E70/'Teine 10'!D70</f>
        <v>0.2</v>
      </c>
      <c r="F70" s="165">
        <f>D70*'Teine 10'!F70/'Teine 10'!D70</f>
        <v>0</v>
      </c>
      <c r="G70" s="165">
        <f>D70*'Teine 10'!G70/'Teine 10'!D70</f>
        <v>0</v>
      </c>
      <c r="H70" s="165">
        <f>D70*'Teine 10'!H70/'Teine 10'!D70</f>
        <v>0.05</v>
      </c>
    </row>
    <row r="71" spans="2:11" s="240" customFormat="1" ht="15.5">
      <c r="B71" s="247"/>
      <c r="C71" s="143" t="str">
        <f>'Teine 10'!C71</f>
        <v>Rukkileiva (3 sorti) - ja sepikutoodete valik  (G)</v>
      </c>
      <c r="D71" s="165">
        <v>50</v>
      </c>
      <c r="E71" s="165">
        <f>D71*'Teine 10'!E71/'Teine 10'!D71</f>
        <v>123.1</v>
      </c>
      <c r="F71" s="165">
        <f>D71*'Teine 10'!F71/'Teine 10'!D71</f>
        <v>26.15</v>
      </c>
      <c r="G71" s="165">
        <f>D71*'Teine 10'!G71/'Teine 10'!D71</f>
        <v>1</v>
      </c>
      <c r="H71" s="165">
        <f>D71*'Teine 10'!H71/'Teine 10'!D71</f>
        <v>3.5750000000000002</v>
      </c>
    </row>
    <row r="72" spans="2:11" ht="15.5">
      <c r="B72" s="247"/>
      <c r="C72" s="143" t="s">
        <v>16</v>
      </c>
      <c r="D72" s="165">
        <v>100</v>
      </c>
      <c r="E72" s="165">
        <f>D72*'Teine 10'!E72/'Teine 10'!D72</f>
        <v>40</v>
      </c>
      <c r="F72" s="165">
        <f>D72*'Teine 10'!F72/'Teine 10'!D72</f>
        <v>9.24</v>
      </c>
      <c r="G72" s="165">
        <f>D72*'Teine 10'!G72/'Teine 10'!D72</f>
        <v>0</v>
      </c>
      <c r="H72" s="165">
        <f>D72*'Teine 10'!H72/'Teine 10'!D72</f>
        <v>0.3</v>
      </c>
    </row>
    <row r="73" spans="2:11" ht="15.5">
      <c r="B73" s="249"/>
      <c r="C73" s="265" t="s">
        <v>7</v>
      </c>
      <c r="D73" s="180"/>
      <c r="E73" s="181">
        <f>SUM(E57:E72)</f>
        <v>849.43143333333342</v>
      </c>
      <c r="F73" s="181">
        <f t="shared" ref="F73:H73" si="2">SUM(F57:F72)</f>
        <v>109.17071666666665</v>
      </c>
      <c r="G73" s="181">
        <f t="shared" si="2"/>
        <v>32.228050000000003</v>
      </c>
      <c r="H73" s="181">
        <f t="shared" si="2"/>
        <v>32.142133333333334</v>
      </c>
    </row>
    <row r="74" spans="2:11" ht="15.5">
      <c r="B74" s="202"/>
      <c r="C74" s="34"/>
      <c r="D74" s="4"/>
      <c r="E74" s="4"/>
      <c r="F74" s="4"/>
      <c r="G74" s="4"/>
      <c r="H74" s="4"/>
    </row>
    <row r="75" spans="2:11" s="238" customFormat="1" ht="24.75" customHeight="1">
      <c r="B75" s="245" t="s">
        <v>12</v>
      </c>
      <c r="C75" s="191"/>
      <c r="D75" s="192" t="s">
        <v>1</v>
      </c>
      <c r="E75" s="192" t="s">
        <v>2</v>
      </c>
      <c r="F75" s="192" t="s">
        <v>3</v>
      </c>
      <c r="G75" s="192" t="s">
        <v>4</v>
      </c>
      <c r="H75" s="192" t="s">
        <v>5</v>
      </c>
    </row>
    <row r="76" spans="2:11" ht="15.5">
      <c r="B76" s="246" t="s">
        <v>6</v>
      </c>
      <c r="C76" s="204" t="str">
        <f>'Teine 10'!C76</f>
        <v>Tex-mex ahjupasta segahakklihaga (G)</v>
      </c>
      <c r="D76" s="165">
        <v>150</v>
      </c>
      <c r="E76" s="165">
        <f>D76*'Teine 10'!E76/'Teine 10'!D76</f>
        <v>252</v>
      </c>
      <c r="F76" s="165">
        <f>D76*'Teine 10'!F76/'Teine 10'!D76</f>
        <v>31.5</v>
      </c>
      <c r="G76" s="165">
        <f>D76*'Teine 10'!G76/'Teine 10'!D76</f>
        <v>7.665</v>
      </c>
      <c r="H76" s="165">
        <f>D76*'Teine 10'!H76/'Teine 10'!D76</f>
        <v>11.535</v>
      </c>
    </row>
    <row r="77" spans="2:11" ht="15.5">
      <c r="B77" s="246" t="s">
        <v>17</v>
      </c>
      <c r="C77" s="204" t="str">
        <f>'Teine 10'!C77</f>
        <v>Tex-mex pasta maisi ja ubadega (mahe)</v>
      </c>
      <c r="D77" s="165">
        <v>150</v>
      </c>
      <c r="E77" s="165">
        <f>D77*'Teine 10'!E77/'Teine 10'!D77</f>
        <v>171.24</v>
      </c>
      <c r="F77" s="165">
        <f>D77*'Teine 10'!F77/'Teine 10'!D77</f>
        <v>30.255000000000006</v>
      </c>
      <c r="G77" s="165">
        <f>D77*'Teine 10'!G77/'Teine 10'!D77</f>
        <v>4.8600000000000003</v>
      </c>
      <c r="H77" s="165">
        <f>D77*'Teine 10'!H77/'Teine 10'!D77</f>
        <v>2.835</v>
      </c>
    </row>
    <row r="78" spans="2:11" ht="15.5">
      <c r="B78" s="246"/>
      <c r="C78" s="204" t="str">
        <f>'Teine 10'!C78</f>
        <v>Ahjuköögiviljad (mahe)</v>
      </c>
      <c r="D78" s="165">
        <v>50</v>
      </c>
      <c r="E78" s="165">
        <f>D78*'Teine 10'!E78/'Teine 10'!D78</f>
        <v>44.323500000000003</v>
      </c>
      <c r="F78" s="165">
        <f>D78*'Teine 10'!F78/'Teine 10'!D78</f>
        <v>7.4645000000000001</v>
      </c>
      <c r="G78" s="165">
        <f>D78*'Teine 10'!G78/'Teine 10'!D78</f>
        <v>1.7244999999999999</v>
      </c>
      <c r="H78" s="165">
        <f>D78*'Teine 10'!H78/'Teine 10'!D78</f>
        <v>0.72099999999999997</v>
      </c>
    </row>
    <row r="79" spans="2:11" ht="15.5">
      <c r="B79" s="246"/>
      <c r="C79" s="204" t="str">
        <f>'Teine 10'!C79</f>
        <v>Külm küüslaugu-jogurtikaste (L)</v>
      </c>
      <c r="D79" s="165">
        <v>50</v>
      </c>
      <c r="E79" s="165">
        <f>D79*'Teine 10'!E79/'Teine 10'!D79</f>
        <v>63.95150000000001</v>
      </c>
      <c r="F79" s="165">
        <f>D79*'Teine 10'!F79/'Teine 10'!D79</f>
        <v>7.019000000000001</v>
      </c>
      <c r="G79" s="165">
        <f>D79*'Teine 10'!G79/'Teine 10'!D79</f>
        <v>3.431</v>
      </c>
      <c r="H79" s="165">
        <f>D79*'Teine 10'!H79/'Teine 10'!D79</f>
        <v>1.278</v>
      </c>
    </row>
    <row r="80" spans="2:11" ht="15.5">
      <c r="B80" s="248"/>
      <c r="C80" s="204" t="str">
        <f>'Teine 10'!C80</f>
        <v>Mahla-õlikaste</v>
      </c>
      <c r="D80" s="165">
        <v>5</v>
      </c>
      <c r="E80" s="165">
        <f>D80*'Teine 10'!E80/'Teine 10'!D80</f>
        <v>32.189399999999999</v>
      </c>
      <c r="F80" s="165">
        <f>D80*'Teine 10'!F80/'Teine 10'!D80</f>
        <v>9.7050000000000011E-2</v>
      </c>
      <c r="G80" s="165">
        <f>D80*'Teine 10'!G80/'Teine 10'!D80</f>
        <v>3.5305500000000003</v>
      </c>
      <c r="H80" s="165">
        <f>D80*'Teine 10'!H80/'Teine 10'!D80</f>
        <v>1.3550000000000001E-2</v>
      </c>
      <c r="I80" s="237"/>
      <c r="J80" s="237"/>
      <c r="K80" s="237"/>
    </row>
    <row r="81" spans="2:13" ht="15.5">
      <c r="B81" s="248"/>
      <c r="C81" s="204" t="str">
        <f>'Teine 10'!C81</f>
        <v>Peedi-piprajuuresalat</v>
      </c>
      <c r="D81" s="165">
        <v>50</v>
      </c>
      <c r="E81" s="165">
        <f>D81*'Teine 10'!E81/'Teine 10'!D81</f>
        <v>29.194500000000001</v>
      </c>
      <c r="F81" s="165">
        <f>D81*'Teine 10'!F81/'Teine 10'!D81</f>
        <v>5.1740000000000013</v>
      </c>
      <c r="G81" s="165">
        <f>D81*'Teine 10'!G81/'Teine 10'!D81</f>
        <v>0.83599999999999997</v>
      </c>
      <c r="H81" s="165">
        <f>D81*'Teine 10'!H81/'Teine 10'!D81</f>
        <v>0.77100000000000013</v>
      </c>
    </row>
    <row r="82" spans="2:13" ht="15.5">
      <c r="B82" s="248"/>
      <c r="C82" s="204" t="str">
        <f>'Teine 10'!C82</f>
        <v>Hiina kapsas, marineeritud punane sibul, brokoli</v>
      </c>
      <c r="D82" s="165">
        <v>50</v>
      </c>
      <c r="E82" s="165">
        <f>D82*'Teine 10'!E82/'Teine 10'!D82</f>
        <v>15.043333333333333</v>
      </c>
      <c r="F82" s="165">
        <f>D82*'Teine 10'!F82/'Teine 10'!D82</f>
        <v>2.7166666666666668</v>
      </c>
      <c r="G82" s="165">
        <f>D82*'Teine 10'!G82/'Teine 10'!D82</f>
        <v>0.18333333333333338</v>
      </c>
      <c r="H82" s="165">
        <f>D82*'Teine 10'!H82/'Teine 10'!D82</f>
        <v>1.1666666666666667</v>
      </c>
    </row>
    <row r="83" spans="2:13" ht="15.5">
      <c r="B83" s="248"/>
      <c r="C83" s="204" t="str">
        <f>'Teine 10'!C83</f>
        <v>Seemnesegu (mahe)</v>
      </c>
      <c r="D83" s="165">
        <v>5</v>
      </c>
      <c r="E83" s="165">
        <f>D83*'Teine 10'!E83/'Teine 10'!D83</f>
        <v>30.438350000000003</v>
      </c>
      <c r="F83" s="165">
        <f>D83*'Teine 10'!F83/'Teine 10'!D83</f>
        <v>0.64000000000000012</v>
      </c>
      <c r="G83" s="165">
        <f>D83*'Teine 10'!G83/'Teine 10'!D83</f>
        <v>2.5783500000000004</v>
      </c>
      <c r="H83" s="165">
        <f>D83*'Teine 10'!H83/'Teine 10'!D83</f>
        <v>1.4116500000000001</v>
      </c>
    </row>
    <row r="84" spans="2:13" ht="15.5">
      <c r="B84" s="248"/>
      <c r="C84" s="157" t="s">
        <v>68</v>
      </c>
      <c r="D84" s="165">
        <v>25</v>
      </c>
      <c r="E84" s="165">
        <f>D84*'Teine 10'!E84/'Teine 10'!D84</f>
        <v>14.0975</v>
      </c>
      <c r="F84" s="165">
        <f>D84*'Teine 10'!F84/'Teine 10'!D84</f>
        <v>1.21875</v>
      </c>
      <c r="G84" s="165">
        <f>D84*'Teine 10'!G84/'Teine 10'!D84</f>
        <v>0.64249999999999996</v>
      </c>
      <c r="H84" s="165">
        <f>D84*'Teine 10'!H84/'Teine 10'!D84</f>
        <v>0.86</v>
      </c>
    </row>
    <row r="85" spans="2:13" ht="15.5">
      <c r="B85" s="248"/>
      <c r="C85" s="204" t="str">
        <f>'Teine 10'!C85</f>
        <v>Mahl (erinevad maitsed)</v>
      </c>
      <c r="D85" s="165">
        <v>25</v>
      </c>
      <c r="E85" s="165">
        <f>D85*'Teine 10'!E85/'Teine 10'!D85</f>
        <v>12.132200000000001</v>
      </c>
      <c r="F85" s="165">
        <f>D85*'Teine 10'!F85/'Teine 10'!D85</f>
        <v>2.9455</v>
      </c>
      <c r="G85" s="165">
        <f>D85*'Teine 10'!G85/'Teine 10'!D85</f>
        <v>1.2500000000000001E-2</v>
      </c>
      <c r="H85" s="165">
        <f>D85*'Teine 10'!H85/'Teine 10'!D85</f>
        <v>9.0749999999999997E-2</v>
      </c>
    </row>
    <row r="86" spans="2:13" ht="15.5">
      <c r="B86" s="248"/>
      <c r="C86" s="204" t="str">
        <f>'Teine 10'!C86</f>
        <v>Joogijogurt R 1,5%, maitsestatud (L)</v>
      </c>
      <c r="D86" s="165">
        <v>25</v>
      </c>
      <c r="E86" s="165">
        <f>D86*'Teine 10'!E86/'Teine 10'!D86</f>
        <v>18.686499999999999</v>
      </c>
      <c r="F86" s="165">
        <f>D86*'Teine 10'!F86/'Teine 10'!D86</f>
        <v>3.0307499999999998</v>
      </c>
      <c r="G86" s="165">
        <f>D86*'Teine 10'!G86/'Teine 10'!D86</f>
        <v>0.375</v>
      </c>
      <c r="H86" s="165">
        <f>D86*'Teine 10'!H86/'Teine 10'!D86</f>
        <v>0.8</v>
      </c>
    </row>
    <row r="87" spans="2:13" ht="15.5">
      <c r="B87" s="247"/>
      <c r="C87" s="204" t="str">
        <f>'Teine 10'!C87</f>
        <v>Tee, suhkruta</v>
      </c>
      <c r="D87" s="167">
        <v>50</v>
      </c>
      <c r="E87" s="165">
        <f>D87*'Teine 10'!E87/'Teine 10'!D87</f>
        <v>0.2</v>
      </c>
      <c r="F87" s="165">
        <f>D87*'Teine 10'!F87/'Teine 10'!D87</f>
        <v>0</v>
      </c>
      <c r="G87" s="165">
        <f>D87*'Teine 10'!G87/'Teine 10'!D87</f>
        <v>0</v>
      </c>
      <c r="H87" s="165">
        <f>D87*'Teine 10'!H87/'Teine 10'!D87</f>
        <v>0.05</v>
      </c>
      <c r="I87" s="237"/>
      <c r="J87" s="237"/>
      <c r="K87" s="237"/>
      <c r="L87" s="237"/>
      <c r="M87" s="237"/>
    </row>
    <row r="88" spans="2:13" ht="15.5">
      <c r="B88" s="248"/>
      <c r="C88" s="204" t="str">
        <f>'Teine 10'!C88</f>
        <v>Rukkileiva (3 sorti) - ja sepikutoodete valik  (G)</v>
      </c>
      <c r="D88" s="165">
        <v>50</v>
      </c>
      <c r="E88" s="165">
        <f>D88*'Teine 10'!E88/'Teine 10'!D88</f>
        <v>123.1</v>
      </c>
      <c r="F88" s="165">
        <f>D88*'Teine 10'!F88/'Teine 10'!D88</f>
        <v>26.15</v>
      </c>
      <c r="G88" s="165">
        <f>D88*'Teine 10'!G88/'Teine 10'!D88</f>
        <v>1</v>
      </c>
      <c r="H88" s="165">
        <f>D88*'Teine 10'!H88/'Teine 10'!D88</f>
        <v>3.5750000000000002</v>
      </c>
    </row>
    <row r="89" spans="2:13" ht="15.5">
      <c r="B89" s="247"/>
      <c r="C89" s="204" t="s">
        <v>45</v>
      </c>
      <c r="D89" s="165">
        <v>100</v>
      </c>
      <c r="E89" s="165">
        <f>D89*'Teine 10'!E89/'Teine 10'!D89</f>
        <v>48.1</v>
      </c>
      <c r="F89" s="165">
        <f>D89*'Teine 10'!F89/'Teine 10'!D89</f>
        <v>10.9</v>
      </c>
      <c r="G89" s="165">
        <f>D89*'Teine 10'!G89/'Teine 10'!D89</f>
        <v>0</v>
      </c>
      <c r="H89" s="165">
        <f>D89*'Teine 10'!H89/'Teine 10'!D89</f>
        <v>0</v>
      </c>
    </row>
    <row r="90" spans="2:13" ht="15.5">
      <c r="B90" s="250"/>
      <c r="C90" s="197" t="s">
        <v>7</v>
      </c>
      <c r="D90" s="180"/>
      <c r="E90" s="205">
        <f>SUM(E76:E89)</f>
        <v>854.69678333333343</v>
      </c>
      <c r="F90" s="205">
        <f t="shared" ref="F90:H90" si="3">SUM(F76:F89)</f>
        <v>129.11121666666668</v>
      </c>
      <c r="G90" s="205">
        <f t="shared" si="3"/>
        <v>26.838733333333334</v>
      </c>
      <c r="H90" s="205">
        <f t="shared" si="3"/>
        <v>25.107616666666669</v>
      </c>
    </row>
    <row r="91" spans="2:13" ht="15.5">
      <c r="B91" s="4"/>
      <c r="C91" s="21" t="s">
        <v>13</v>
      </c>
      <c r="D91" s="4"/>
      <c r="E91" s="101">
        <f>AVERAGE(E22,E41,E54,E73,E90)</f>
        <v>827.4887366666668</v>
      </c>
      <c r="F91" s="101">
        <f>AVERAGE(F22,F41,F54,F73,F90)</f>
        <v>122.36020666666666</v>
      </c>
      <c r="G91" s="101">
        <f>AVERAGE(G22,G41,G54,G73,G90)</f>
        <v>26.286756666666662</v>
      </c>
      <c r="H91" s="101">
        <f>AVERAGE(H22,H41,H54,H73,H90)</f>
        <v>28.95064</v>
      </c>
    </row>
    <row r="92" spans="2:13" ht="15.5">
      <c r="B92" s="4" t="s">
        <v>25</v>
      </c>
      <c r="C92" s="21"/>
      <c r="D92" s="4"/>
      <c r="E92" s="102"/>
      <c r="F92" s="102"/>
      <c r="G92" s="102"/>
      <c r="H92" s="102"/>
    </row>
    <row r="93" spans="2:13" ht="15.5">
      <c r="B93" s="23" t="s">
        <v>64</v>
      </c>
      <c r="C93" s="4"/>
      <c r="D93" s="4"/>
      <c r="E93" s="4"/>
      <c r="F93" s="4"/>
      <c r="G93" s="4"/>
      <c r="H93" s="4"/>
    </row>
    <row r="94" spans="2:13" ht="15.5">
      <c r="B94" s="206" t="s">
        <v>21</v>
      </c>
      <c r="C94" s="206"/>
      <c r="D94" s="29"/>
      <c r="E94" s="4"/>
      <c r="F94" s="4"/>
      <c r="G94" s="4"/>
      <c r="H94" s="4"/>
    </row>
    <row r="95" spans="2:13" ht="15.5">
      <c r="B95" s="206" t="s">
        <v>24</v>
      </c>
      <c r="C95" s="206"/>
      <c r="D95" s="206"/>
      <c r="E95" s="4"/>
      <c r="F95" s="4"/>
      <c r="G95" s="4"/>
      <c r="H95" s="4"/>
    </row>
    <row r="96" spans="2:13" ht="15.5">
      <c r="B96" s="206" t="s">
        <v>14</v>
      </c>
      <c r="C96" s="206"/>
      <c r="D96" s="206"/>
    </row>
    <row r="97" spans="2:4" ht="15.5">
      <c r="B97" s="206"/>
      <c r="C97" s="206"/>
      <c r="D97" s="206"/>
    </row>
  </sheetData>
  <mergeCells count="2">
    <mergeCell ref="B1:C4"/>
    <mergeCell ref="D1:D5"/>
  </mergeCells>
  <pageMargins left="0.7" right="0.7" top="0.75" bottom="0.75" header="0.3" footer="0.3"/>
  <pageSetup paperSize="9"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EEC9C1-A7B3-4CE2-8DEE-D10A6662399B}">
  <ds:schemaRefs>
    <ds:schemaRef ds:uri="http://purl.org/dc/elements/1.1/"/>
    <ds:schemaRef ds:uri="6701a4f5-800b-44fa-bf5f-bc261db538f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f671aa42-d00e-4959-96d4-a1ad1e0c328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Teine 10</vt:lpstr>
      <vt:lpstr>Teine 11</vt:lpstr>
      <vt:lpstr>Teine 12</vt:lpstr>
      <vt:lpstr>Teine 13</vt:lpstr>
      <vt:lpstr>Esimene 10</vt:lpstr>
      <vt:lpstr>Esimene 11</vt:lpstr>
      <vt:lpstr>Esimene 12</vt:lpstr>
      <vt:lpstr>Esimene 13</vt:lpstr>
      <vt:lpstr>Kolmas 10</vt:lpstr>
      <vt:lpstr>Kolmas 11</vt:lpstr>
      <vt:lpstr>Kolmas 12</vt:lpstr>
      <vt:lpstr>Kolmas 13</vt:lpstr>
      <vt:lpstr>'Esimene 10'!Print_Area</vt:lpstr>
      <vt:lpstr>'Esimene 11'!Print_Area</vt:lpstr>
      <vt:lpstr>'Esimene 12'!Print_Area</vt:lpstr>
      <vt:lpstr>'Esimene 13'!Print_Area</vt:lpstr>
      <vt:lpstr>'Kolmas 10'!Print_Area</vt:lpstr>
      <vt:lpstr>'Kolmas 11'!Print_Area</vt:lpstr>
      <vt:lpstr>'Kolmas 12'!Print_Area</vt:lpstr>
      <vt:lpstr>'Kolmas 13'!Print_Area</vt:lpstr>
      <vt:lpstr>'Teine 10'!Print_Area</vt:lpstr>
      <vt:lpstr>'Teine 11'!Print_Area</vt:lpstr>
      <vt:lpstr>'Teine 12'!Print_Area</vt:lpstr>
      <vt:lpstr>'Teine 13'!Print_Area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Narva</cp:lastModifiedBy>
  <cp:revision/>
  <cp:lastPrinted>2025-02-25T09:53:40Z</cp:lastPrinted>
  <dcterms:created xsi:type="dcterms:W3CDTF">2016-09-13T12:12:48Z</dcterms:created>
  <dcterms:modified xsi:type="dcterms:W3CDTF">2025-03-02T08:13:27Z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